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heor\Desktop\Data visualisation\CN_alpha\"/>
    </mc:Choice>
  </mc:AlternateContent>
  <xr:revisionPtr revIDLastSave="0" documentId="8_{919891C2-9314-452E-AC86-48DCFBC686B5}" xr6:coauthVersionLast="47" xr6:coauthVersionMax="47" xr10:uidLastSave="{00000000-0000-0000-0000-000000000000}"/>
  <bookViews>
    <workbookView xWindow="-108" yWindow="-108" windowWidth="23256" windowHeight="12576" activeTab="1" xr2:uid="{00000000-000D-0000-FFFF-FFFF00000000}"/>
  </bookViews>
  <sheets>
    <sheet name="parlament_export_session_5113_f" sheetId="1" r:id="rId1"/>
    <sheet name="Feuil1" sheetId="3"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G309" i="1" l="1" a="1"/>
  <c r="MG309" i="1" s="1"/>
  <c r="MG308" i="1" a="1"/>
  <c r="MG308" i="1" s="1"/>
  <c r="MG307" i="1" a="1"/>
  <c r="MG307" i="1" s="1"/>
  <c r="MG306" i="1" a="1"/>
  <c r="MG306" i="1" s="1"/>
  <c r="MG305" i="1" a="1"/>
  <c r="MG305" i="1" s="1"/>
  <c r="MG304" i="1" a="1"/>
  <c r="MG304" i="1" s="1"/>
  <c r="MG303" i="1" a="1"/>
  <c r="MG303" i="1" s="1"/>
  <c r="MG302" i="1" a="1"/>
  <c r="MG302" i="1" s="1"/>
  <c r="MG301" i="1" a="1"/>
  <c r="MG301" i="1" s="1"/>
  <c r="MG300" i="1" a="1"/>
  <c r="MG300" i="1" s="1"/>
  <c r="MG299" i="1" a="1"/>
  <c r="MG299" i="1" s="1"/>
  <c r="MG298" i="1" a="1"/>
  <c r="MG298" i="1" s="1"/>
  <c r="MG297" i="1" a="1"/>
  <c r="MG297" i="1" s="1"/>
  <c r="MG296" i="1" a="1"/>
  <c r="MG296" i="1" s="1"/>
  <c r="MG295" i="1" a="1"/>
  <c r="MG295" i="1" s="1"/>
  <c r="MG294" i="1" a="1"/>
  <c r="MG294" i="1" s="1"/>
  <c r="MG293" i="1" a="1"/>
  <c r="MG293" i="1" s="1"/>
  <c r="MG292" i="1" a="1"/>
  <c r="MG292" i="1" s="1"/>
  <c r="MG291" i="1" a="1"/>
  <c r="MG291" i="1" s="1"/>
  <c r="MG290" i="1" a="1"/>
  <c r="MG290" i="1" s="1"/>
  <c r="MG289" i="1" a="1"/>
  <c r="MG289" i="1" s="1"/>
  <c r="MG288" i="1" a="1"/>
  <c r="MG288" i="1" s="1"/>
  <c r="MG287" i="1" a="1"/>
  <c r="MG287" i="1" s="1"/>
  <c r="MG286" i="1" a="1"/>
  <c r="MG286" i="1" s="1"/>
  <c r="MG285" i="1" a="1"/>
  <c r="MG285" i="1" s="1"/>
  <c r="MG284" i="1" a="1"/>
  <c r="MG284" i="1" s="1"/>
  <c r="MG283" i="1" a="1"/>
  <c r="MG283" i="1" s="1"/>
  <c r="MG282" i="1" a="1"/>
  <c r="MG282" i="1" s="1"/>
  <c r="MG281" i="1" a="1"/>
  <c r="MG281" i="1" s="1"/>
  <c r="MG280" i="1" a="1"/>
  <c r="MG280" i="1" s="1"/>
  <c r="MG279" i="1" a="1"/>
  <c r="MG279" i="1" s="1"/>
  <c r="MG278" i="1" a="1"/>
  <c r="MG278" i="1" s="1"/>
  <c r="MG277" i="1" a="1"/>
  <c r="MG277" i="1" s="1"/>
  <c r="MG276" i="1" a="1"/>
  <c r="MG276" i="1" s="1"/>
  <c r="MG275" i="1" a="1"/>
  <c r="MG275" i="1" s="1"/>
  <c r="MG274" i="1" a="1"/>
  <c r="MG274" i="1" s="1"/>
  <c r="MG273" i="1" a="1"/>
  <c r="MG273" i="1" s="1"/>
  <c r="MG272" i="1" a="1"/>
  <c r="MG272" i="1" s="1"/>
  <c r="MG271" i="1" a="1"/>
  <c r="MG271" i="1" s="1"/>
  <c r="MG270" i="1" a="1"/>
  <c r="MG270" i="1" s="1"/>
  <c r="MG269" i="1" a="1"/>
  <c r="MG269" i="1" s="1"/>
  <c r="MG268" i="1" a="1"/>
  <c r="MG268" i="1" s="1"/>
  <c r="MG267" i="1" a="1"/>
  <c r="MG267" i="1" s="1"/>
  <c r="MG266" i="1" a="1"/>
  <c r="MG266" i="1" s="1"/>
  <c r="MG265" i="1" a="1"/>
  <c r="MG265" i="1" s="1"/>
  <c r="MG264" i="1" a="1"/>
  <c r="MG264" i="1" s="1"/>
  <c r="MG263" i="1" a="1"/>
  <c r="MG263" i="1" s="1"/>
  <c r="MG262" i="1" a="1"/>
  <c r="MG262" i="1" s="1"/>
  <c r="MG261" i="1" a="1"/>
  <c r="MG261" i="1" s="1"/>
  <c r="MG260" i="1" a="1"/>
  <c r="MG260" i="1" s="1"/>
  <c r="MG259" i="1" a="1"/>
  <c r="MG259" i="1" s="1"/>
  <c r="MG258" i="1" a="1"/>
  <c r="MG258" i="1" s="1"/>
  <c r="MG257" i="1" a="1"/>
  <c r="MG257" i="1" s="1"/>
  <c r="MG256" i="1" a="1"/>
  <c r="MG256" i="1" s="1"/>
  <c r="MG255" i="1" a="1"/>
  <c r="MG255" i="1" s="1"/>
  <c r="MG254" i="1" a="1"/>
  <c r="MG254" i="1" s="1"/>
  <c r="MG253" i="1" a="1"/>
  <c r="MG253" i="1" s="1"/>
  <c r="MG252" i="1" a="1"/>
  <c r="MG252" i="1" s="1"/>
  <c r="MG251" i="1" a="1"/>
  <c r="MG251" i="1" s="1"/>
  <c r="MG250" i="1" a="1"/>
  <c r="MG250" i="1" s="1"/>
  <c r="MG249" i="1" a="1"/>
  <c r="MG249" i="1" s="1"/>
  <c r="MG248" i="1" a="1"/>
  <c r="MG248" i="1" s="1"/>
  <c r="MG247" i="1" a="1"/>
  <c r="MG247" i="1" s="1"/>
  <c r="MG246" i="1" a="1"/>
  <c r="MG246" i="1" s="1"/>
  <c r="MG245" i="1" a="1"/>
  <c r="MG245" i="1" s="1"/>
  <c r="MG244" i="1" a="1"/>
  <c r="MG244" i="1" s="1"/>
  <c r="MG243" i="1" a="1"/>
  <c r="MG243" i="1" s="1"/>
  <c r="MG242" i="1" a="1"/>
  <c r="MG242" i="1" s="1"/>
  <c r="MG241" i="1" a="1"/>
  <c r="MG241" i="1" s="1"/>
  <c r="MG240" i="1" a="1"/>
  <c r="MG240" i="1" s="1"/>
  <c r="MG239" i="1" a="1"/>
  <c r="MG239" i="1" s="1"/>
  <c r="MG238" i="1" a="1"/>
  <c r="MG238" i="1" s="1"/>
  <c r="MG237" i="1" a="1"/>
  <c r="MG237" i="1" s="1"/>
  <c r="MG236" i="1" a="1"/>
  <c r="MG236" i="1" s="1"/>
  <c r="MG235" i="1" a="1"/>
  <c r="MG235" i="1" s="1"/>
  <c r="MG234" i="1" a="1"/>
  <c r="MG234" i="1" s="1"/>
  <c r="MG233" i="1" a="1"/>
  <c r="MG233" i="1" s="1"/>
  <c r="MG232" i="1" a="1"/>
  <c r="MG232" i="1" s="1"/>
  <c r="MG231" i="1" a="1"/>
  <c r="MG231" i="1" s="1"/>
  <c r="MG230" i="1" a="1"/>
  <c r="MG230" i="1" s="1"/>
  <c r="MG229" i="1" a="1"/>
  <c r="MG229" i="1" s="1"/>
  <c r="MG228" i="1" a="1"/>
  <c r="MG228" i="1" s="1"/>
  <c r="MG227" i="1" a="1"/>
  <c r="MG227" i="1" s="1"/>
  <c r="MG226" i="1" a="1"/>
  <c r="MG226" i="1" s="1"/>
  <c r="MG225" i="1" a="1"/>
  <c r="MG225" i="1" s="1"/>
  <c r="MG224" i="1" a="1"/>
  <c r="MG224" i="1" s="1"/>
  <c r="MG223" i="1" a="1"/>
  <c r="MG223" i="1" s="1"/>
  <c r="MG222" i="1" a="1"/>
  <c r="MG222" i="1" s="1"/>
  <c r="MG221" i="1" a="1"/>
  <c r="MG221" i="1" s="1"/>
  <c r="MG220" i="1" a="1"/>
  <c r="MG220" i="1" s="1"/>
  <c r="MG219" i="1" a="1"/>
  <c r="MG219" i="1" s="1"/>
  <c r="MG218" i="1" a="1"/>
  <c r="MG218" i="1" s="1"/>
  <c r="MG217" i="1" a="1"/>
  <c r="MG217" i="1" s="1"/>
  <c r="MG216" i="1" a="1"/>
  <c r="MG216" i="1" s="1"/>
  <c r="MG215" i="1" a="1"/>
  <c r="MG215" i="1" s="1"/>
  <c r="MG214" i="1" a="1"/>
  <c r="MG214" i="1" s="1"/>
  <c r="MG213" i="1" a="1"/>
  <c r="MG213" i="1" s="1"/>
  <c r="MG212" i="1" a="1"/>
  <c r="MG212" i="1" s="1"/>
  <c r="MG211" i="1" a="1"/>
  <c r="MG211" i="1" s="1"/>
  <c r="MG210" i="1" a="1"/>
  <c r="MG210" i="1" s="1"/>
  <c r="MG209" i="1" a="1"/>
  <c r="MG209" i="1" s="1"/>
  <c r="MG208" i="1" a="1"/>
  <c r="MG208" i="1" s="1"/>
  <c r="MG207" i="1" a="1"/>
  <c r="MG207" i="1" s="1"/>
  <c r="MG206" i="1" a="1"/>
  <c r="MG206" i="1" s="1"/>
  <c r="MG205" i="1" a="1"/>
  <c r="MG205" i="1" s="1"/>
  <c r="MG204" i="1" a="1"/>
  <c r="MG204" i="1" s="1"/>
  <c r="MG203" i="1" a="1"/>
  <c r="MG203" i="1" s="1"/>
  <c r="MG202" i="1" a="1"/>
  <c r="MG202" i="1" s="1"/>
  <c r="MG201" i="1" a="1"/>
  <c r="MG201" i="1" s="1"/>
  <c r="MG200" i="1" a="1"/>
  <c r="MG200" i="1" s="1"/>
  <c r="MG199" i="1" a="1"/>
  <c r="MG199" i="1" s="1"/>
  <c r="MG198" i="1" a="1"/>
  <c r="MG198" i="1" s="1"/>
  <c r="MG197" i="1" a="1"/>
  <c r="MG197" i="1" s="1"/>
  <c r="MG196" i="1" a="1"/>
  <c r="MG196" i="1" s="1"/>
  <c r="MG195" i="1" a="1"/>
  <c r="MG195" i="1" s="1"/>
  <c r="MG194" i="1" a="1"/>
  <c r="MG194" i="1" s="1"/>
  <c r="MG193" i="1" a="1"/>
  <c r="MG193" i="1" s="1"/>
  <c r="MG192" i="1" a="1"/>
  <c r="MG192" i="1" s="1"/>
  <c r="MG191" i="1" a="1"/>
  <c r="MG191" i="1" s="1"/>
  <c r="MG190" i="1" a="1"/>
  <c r="MG190" i="1" s="1"/>
  <c r="MG189" i="1" a="1"/>
  <c r="MG189" i="1" s="1"/>
  <c r="MG188" i="1" a="1"/>
  <c r="MG188" i="1" s="1"/>
  <c r="MG187" i="1" a="1"/>
  <c r="MG187" i="1" s="1"/>
  <c r="MG186" i="1" a="1"/>
  <c r="MG186" i="1" s="1"/>
  <c r="MG185" i="1" a="1"/>
  <c r="MG185" i="1" s="1"/>
  <c r="MG184" i="1" a="1"/>
  <c r="MG184" i="1" s="1"/>
  <c r="MG183" i="1" a="1"/>
  <c r="MG183" i="1" s="1"/>
  <c r="MG182" i="1" a="1"/>
  <c r="MG182" i="1" s="1"/>
  <c r="MG181" i="1" a="1"/>
  <c r="MG181" i="1" s="1"/>
  <c r="MG180" i="1" a="1"/>
  <c r="MG180" i="1" s="1"/>
  <c r="MG179" i="1" a="1"/>
  <c r="MG179" i="1" s="1"/>
  <c r="MG178" i="1" a="1"/>
  <c r="MG178" i="1" s="1"/>
  <c r="MG177" i="1" a="1"/>
  <c r="MG177" i="1" s="1"/>
  <c r="MG176" i="1" a="1"/>
  <c r="MG176" i="1" s="1"/>
  <c r="MG175" i="1" a="1"/>
  <c r="MG175" i="1" s="1"/>
  <c r="MG174" i="1" a="1"/>
  <c r="MG174" i="1" s="1"/>
  <c r="MG173" i="1" a="1"/>
  <c r="MG173" i="1" s="1"/>
  <c r="MG172" i="1" a="1"/>
  <c r="MG172" i="1" s="1"/>
  <c r="MG171" i="1" a="1"/>
  <c r="MG171" i="1" s="1"/>
  <c r="MG170" i="1" a="1"/>
  <c r="MG170" i="1" s="1"/>
  <c r="MG169" i="1" a="1"/>
  <c r="MG169" i="1" s="1"/>
  <c r="MG168" i="1" a="1"/>
  <c r="MG168" i="1" s="1"/>
  <c r="MG167" i="1" a="1"/>
  <c r="MG167" i="1" s="1"/>
  <c r="MG166" i="1" a="1"/>
  <c r="MG166" i="1" s="1"/>
  <c r="MG165" i="1" a="1"/>
  <c r="MG165" i="1" s="1"/>
  <c r="MG164" i="1" a="1"/>
  <c r="MG164" i="1" s="1"/>
  <c r="MG163" i="1" a="1"/>
  <c r="MG163" i="1" s="1"/>
  <c r="MG162" i="1" a="1"/>
  <c r="MG162" i="1" s="1"/>
  <c r="MG161" i="1" a="1"/>
  <c r="MG161" i="1" s="1"/>
  <c r="MG160" i="1" a="1"/>
  <c r="MG160" i="1" s="1"/>
  <c r="MG159" i="1" a="1"/>
  <c r="MG159" i="1" s="1"/>
  <c r="MG158" i="1" a="1"/>
  <c r="MG158" i="1" s="1"/>
  <c r="MG157" i="1" a="1"/>
  <c r="MG157" i="1" s="1"/>
  <c r="MG156" i="1" a="1"/>
  <c r="MG156" i="1" s="1"/>
  <c r="MG155" i="1" a="1"/>
  <c r="MG155" i="1" s="1"/>
  <c r="MG154" i="1" a="1"/>
  <c r="MG154" i="1" s="1"/>
  <c r="MG153" i="1" a="1"/>
  <c r="MG153" i="1" s="1"/>
  <c r="MG152" i="1" a="1"/>
  <c r="MG152" i="1" s="1"/>
  <c r="MG151" i="1" a="1"/>
  <c r="MG151" i="1" s="1"/>
  <c r="MG150" i="1" a="1"/>
  <c r="MG150" i="1" s="1"/>
  <c r="MG149" i="1" a="1"/>
  <c r="MG149" i="1" s="1"/>
  <c r="MG148" i="1" a="1"/>
  <c r="MG148" i="1" s="1"/>
  <c r="MG147" i="1" a="1"/>
  <c r="MG147" i="1" s="1"/>
  <c r="MG146" i="1" a="1"/>
  <c r="MG146" i="1" s="1"/>
  <c r="MG145" i="1" a="1"/>
  <c r="MG145" i="1" s="1"/>
  <c r="MG144" i="1" a="1"/>
  <c r="MG144" i="1" s="1"/>
  <c r="MG143" i="1" a="1"/>
  <c r="MG143" i="1" s="1"/>
  <c r="MG142" i="1" a="1"/>
  <c r="MG142" i="1" s="1"/>
  <c r="MG141" i="1" a="1"/>
  <c r="MG141" i="1" s="1"/>
  <c r="MG140" i="1" a="1"/>
  <c r="MG140" i="1" s="1"/>
  <c r="MG139" i="1" a="1"/>
  <c r="MG139" i="1" s="1"/>
  <c r="MG138" i="1" a="1"/>
  <c r="MG138" i="1" s="1"/>
  <c r="MG137" i="1" a="1"/>
  <c r="MG137" i="1" s="1"/>
  <c r="MG136" i="1" a="1"/>
  <c r="MG136" i="1" s="1"/>
  <c r="MG135" i="1" a="1"/>
  <c r="MG135" i="1" s="1"/>
  <c r="MG134" i="1" a="1"/>
  <c r="MG134" i="1" s="1"/>
  <c r="MG133" i="1" a="1"/>
  <c r="MG133" i="1" s="1"/>
  <c r="MG132" i="1" a="1"/>
  <c r="MG132" i="1" s="1"/>
  <c r="MG131" i="1" a="1"/>
  <c r="MG131" i="1" s="1"/>
  <c r="MG130" i="1" a="1"/>
  <c r="MG130" i="1" s="1"/>
  <c r="MG129" i="1" a="1"/>
  <c r="MG129" i="1" s="1"/>
  <c r="MG128" i="1" a="1"/>
  <c r="MG128" i="1" s="1"/>
  <c r="MG127" i="1" a="1"/>
  <c r="MG127" i="1" s="1"/>
  <c r="MG126" i="1" a="1"/>
  <c r="MG126" i="1" s="1"/>
  <c r="MG125" i="1" a="1"/>
  <c r="MG125" i="1" s="1"/>
  <c r="MG124" i="1" a="1"/>
  <c r="MG124" i="1" s="1"/>
  <c r="MG123" i="1" a="1"/>
  <c r="MG123" i="1" s="1"/>
  <c r="MG122" i="1" a="1"/>
  <c r="MG122" i="1" s="1"/>
  <c r="MG121" i="1" a="1"/>
  <c r="MG121" i="1" s="1"/>
  <c r="MG120" i="1" a="1"/>
  <c r="MG120" i="1" s="1"/>
  <c r="MG119" i="1" a="1"/>
  <c r="MG119" i="1" s="1"/>
  <c r="MG118" i="1" a="1"/>
  <c r="MG118" i="1" s="1"/>
  <c r="MG117" i="1" a="1"/>
  <c r="MG117" i="1" s="1"/>
  <c r="MG116" i="1" a="1"/>
  <c r="MG116" i="1" s="1"/>
  <c r="MG115" i="1" a="1"/>
  <c r="MG115" i="1" s="1"/>
  <c r="MG114" i="1" a="1"/>
  <c r="MG114" i="1" s="1"/>
  <c r="MG113" i="1" a="1"/>
  <c r="MG113" i="1" s="1"/>
  <c r="MG112" i="1" a="1"/>
  <c r="MG112" i="1" s="1"/>
  <c r="MG111" i="1" a="1"/>
  <c r="MG111" i="1" s="1"/>
  <c r="MG110" i="1" a="1"/>
  <c r="MG110" i="1" s="1"/>
  <c r="MG109" i="1" a="1"/>
  <c r="MG109" i="1" s="1"/>
  <c r="MG108" i="1" a="1"/>
  <c r="MG108" i="1" s="1"/>
  <c r="MG107" i="1" a="1"/>
  <c r="MG107" i="1" s="1"/>
  <c r="MG106" i="1" a="1"/>
  <c r="MG106" i="1" s="1"/>
  <c r="MG105" i="1" a="1"/>
  <c r="MG105" i="1" s="1"/>
  <c r="MG104" i="1" a="1"/>
  <c r="MG104" i="1" s="1"/>
  <c r="MG103" i="1" a="1"/>
  <c r="MG103" i="1" s="1"/>
  <c r="MG102" i="1" a="1"/>
  <c r="MG102" i="1" s="1"/>
  <c r="MG101" i="1" a="1"/>
  <c r="MG101" i="1" s="1"/>
  <c r="MG100" i="1" a="1"/>
  <c r="MG100" i="1" s="1"/>
  <c r="MG99" i="1" a="1"/>
  <c r="MG99" i="1" s="1"/>
  <c r="MG98" i="1" a="1"/>
  <c r="MG98" i="1" s="1"/>
  <c r="MG97" i="1" a="1"/>
  <c r="MG97" i="1" s="1"/>
  <c r="MG96" i="1" a="1"/>
  <c r="MG96" i="1" s="1"/>
  <c r="MG95" i="1" a="1"/>
  <c r="MG95" i="1" s="1"/>
  <c r="MG94" i="1" a="1"/>
  <c r="MG94" i="1" s="1"/>
  <c r="MG93" i="1" a="1"/>
  <c r="MG93" i="1" s="1"/>
  <c r="MG92" i="1" a="1"/>
  <c r="MG92" i="1" s="1"/>
  <c r="MG91" i="1" a="1"/>
  <c r="MG91" i="1" s="1"/>
  <c r="MG90" i="1" a="1"/>
  <c r="MG90" i="1" s="1"/>
  <c r="MG89" i="1" a="1"/>
  <c r="MG89" i="1" s="1"/>
  <c r="MG88" i="1" a="1"/>
  <c r="MG88" i="1" s="1"/>
  <c r="MG87" i="1" a="1"/>
  <c r="MG87" i="1" s="1"/>
  <c r="MG86" i="1" a="1"/>
  <c r="MG86" i="1" s="1"/>
  <c r="MG85" i="1" a="1"/>
  <c r="MG85" i="1" s="1"/>
  <c r="MG84" i="1" a="1"/>
  <c r="MG84" i="1" s="1"/>
  <c r="MG83" i="1" a="1"/>
  <c r="MG83" i="1" s="1"/>
  <c r="MG82" i="1" a="1"/>
  <c r="MG82" i="1" s="1"/>
  <c r="MG81" i="1" a="1"/>
  <c r="MG81" i="1" s="1"/>
  <c r="MG80" i="1" a="1"/>
  <c r="MG80" i="1" s="1"/>
  <c r="MG79" i="1" a="1"/>
  <c r="MG79" i="1" s="1"/>
  <c r="MG78" i="1" a="1"/>
  <c r="MG78" i="1" s="1"/>
  <c r="MG77" i="1" a="1"/>
  <c r="MG77" i="1" s="1"/>
  <c r="MG76" i="1" a="1"/>
  <c r="MG76" i="1" s="1"/>
  <c r="MG75" i="1" a="1"/>
  <c r="MG75" i="1" s="1"/>
  <c r="MG74" i="1" a="1"/>
  <c r="MG74" i="1" s="1"/>
  <c r="MG73" i="1" a="1"/>
  <c r="MG73" i="1" s="1"/>
  <c r="MG72" i="1" a="1"/>
  <c r="MG72" i="1" s="1"/>
  <c r="MG71" i="1" a="1"/>
  <c r="MG71" i="1" s="1"/>
  <c r="MG70" i="1" a="1"/>
  <c r="MG70" i="1" s="1"/>
  <c r="MG69" i="1" a="1"/>
  <c r="MG69" i="1" s="1"/>
  <c r="MG68" i="1" a="1"/>
  <c r="MG68" i="1" s="1"/>
  <c r="MG67" i="1" a="1"/>
  <c r="MG67" i="1" s="1"/>
  <c r="MG66" i="1" a="1"/>
  <c r="MG66" i="1" s="1"/>
  <c r="MG65" i="1" a="1"/>
  <c r="MG65" i="1" s="1"/>
  <c r="MG64" i="1" a="1"/>
  <c r="MG64" i="1" s="1"/>
  <c r="MG63" i="1" a="1"/>
  <c r="MG63" i="1" s="1"/>
  <c r="MG62" i="1" a="1"/>
  <c r="MG62" i="1" s="1"/>
  <c r="MG61" i="1" a="1"/>
  <c r="MG61" i="1" s="1"/>
  <c r="MG60" i="1" a="1"/>
  <c r="MG60" i="1" s="1"/>
  <c r="MG59" i="1" a="1"/>
  <c r="MG59" i="1" s="1"/>
  <c r="MG58" i="1" a="1"/>
  <c r="MG58" i="1" s="1"/>
  <c r="MG57" i="1" a="1"/>
  <c r="MG57" i="1" s="1"/>
  <c r="MG56" i="1" a="1"/>
  <c r="MG56" i="1" s="1"/>
  <c r="MG55" i="1" a="1"/>
  <c r="MG55" i="1" s="1"/>
  <c r="MG54" i="1" a="1"/>
  <c r="MG54" i="1" s="1"/>
  <c r="MG53" i="1" a="1"/>
  <c r="MG53" i="1" s="1"/>
  <c r="MG52" i="1" a="1"/>
  <c r="MG52" i="1" s="1"/>
  <c r="MG51" i="1" a="1"/>
  <c r="MG51" i="1" s="1"/>
  <c r="MG50" i="1" a="1"/>
  <c r="MG50" i="1" s="1"/>
  <c r="MG49" i="1" a="1"/>
  <c r="MG49" i="1" s="1"/>
  <c r="MG48" i="1" a="1"/>
  <c r="MG48" i="1" s="1"/>
  <c r="MG47" i="1" a="1"/>
  <c r="MG47" i="1" s="1"/>
  <c r="MG46" i="1" a="1"/>
  <c r="MG46" i="1" s="1"/>
  <c r="MG45" i="1" a="1"/>
  <c r="MG45" i="1" s="1"/>
  <c r="MG44" i="1" a="1"/>
  <c r="MG44" i="1" s="1"/>
  <c r="MG43" i="1" a="1"/>
  <c r="MG43" i="1" s="1"/>
  <c r="MG42" i="1" a="1"/>
  <c r="MG42" i="1" s="1"/>
  <c r="MG41" i="1" a="1"/>
  <c r="MG41" i="1" s="1"/>
  <c r="MG40" i="1" a="1"/>
  <c r="MG40" i="1" s="1"/>
  <c r="MG39" i="1" a="1"/>
  <c r="MG39" i="1" s="1"/>
  <c r="MG38" i="1" a="1"/>
  <c r="MG38" i="1" s="1"/>
  <c r="MG37" i="1" a="1"/>
  <c r="MG37" i="1" s="1"/>
  <c r="MG36" i="1" a="1"/>
  <c r="MG36" i="1" s="1"/>
  <c r="MG35" i="1" a="1"/>
  <c r="MG35" i="1" s="1"/>
  <c r="MG34" i="1" a="1"/>
  <c r="MG34" i="1" s="1"/>
  <c r="MG33" i="1" a="1"/>
  <c r="MG33" i="1" s="1"/>
  <c r="MG32" i="1" a="1"/>
  <c r="MG32" i="1" s="1"/>
  <c r="MG31" i="1" a="1"/>
  <c r="MG31" i="1" s="1"/>
  <c r="MG30" i="1" a="1"/>
  <c r="MG30" i="1" s="1"/>
  <c r="MG29" i="1" a="1"/>
  <c r="MG29" i="1" s="1"/>
  <c r="MG28" i="1" a="1"/>
  <c r="MG28" i="1" s="1"/>
  <c r="MG27" i="1" a="1"/>
  <c r="MG27" i="1" s="1"/>
  <c r="MG26" i="1" a="1"/>
  <c r="MG26" i="1" s="1"/>
  <c r="MG25" i="1" a="1"/>
  <c r="MG25" i="1" s="1"/>
  <c r="MG24" i="1" a="1"/>
  <c r="MG24" i="1" s="1"/>
  <c r="MG23" i="1" a="1"/>
  <c r="MG23" i="1" s="1"/>
  <c r="MG22" i="1" a="1"/>
  <c r="MG22" i="1" s="1"/>
  <c r="MG21" i="1" a="1"/>
  <c r="MG21" i="1" s="1"/>
  <c r="MG20" i="1" a="1"/>
  <c r="MG20" i="1" s="1"/>
  <c r="MG19" i="1" a="1"/>
  <c r="MG19" i="1" s="1"/>
  <c r="MG18" i="1" a="1"/>
  <c r="MG18" i="1" s="1"/>
  <c r="MG17" i="1" a="1"/>
  <c r="MG17" i="1" s="1"/>
  <c r="MG16" i="1" a="1"/>
  <c r="MG16" i="1" s="1"/>
  <c r="MG15" i="1" a="1"/>
  <c r="MG15" i="1" s="1"/>
  <c r="MG14" i="1" a="1"/>
  <c r="MG14" i="1" s="1"/>
  <c r="MG13" i="1" a="1"/>
  <c r="MG13" i="1" s="1"/>
  <c r="MG12" i="1" a="1"/>
  <c r="MG12" i="1" s="1"/>
  <c r="MG11" i="1" a="1"/>
  <c r="MG11" i="1" s="1"/>
  <c r="MG10" i="1" a="1"/>
  <c r="MG10" i="1" s="1"/>
  <c r="JV10" i="1" l="1" a="1"/>
  <c r="JV10" i="1" s="1"/>
  <c r="HM16" i="1"/>
  <c r="MA303" i="1" l="1" a="1"/>
  <c r="MA303" i="1" s="1"/>
  <c r="MA302" i="1" a="1"/>
  <c r="MA302" i="1" s="1"/>
  <c r="MA301" i="1" a="1"/>
  <c r="MA301" i="1" s="1"/>
  <c r="MA300" i="1" a="1"/>
  <c r="MA300" i="1" s="1"/>
  <c r="MA299" i="1" a="1"/>
  <c r="MA299" i="1" s="1"/>
  <c r="MA298" i="1" a="1"/>
  <c r="MA298" i="1" s="1"/>
  <c r="MA297" i="1" a="1"/>
  <c r="MA297" i="1" s="1"/>
  <c r="MA296" i="1" a="1"/>
  <c r="MA296" i="1" s="1"/>
  <c r="MA295" i="1" a="1"/>
  <c r="MA295" i="1" s="1"/>
  <c r="MA294" i="1" a="1"/>
  <c r="MA294" i="1" s="1"/>
  <c r="MA293" i="1" a="1"/>
  <c r="MA293" i="1" s="1"/>
  <c r="MA292" i="1" a="1"/>
  <c r="MA292" i="1" s="1"/>
  <c r="MA291" i="1" a="1"/>
  <c r="MA291" i="1" s="1"/>
  <c r="MA290" i="1" a="1"/>
  <c r="MA290" i="1" s="1"/>
  <c r="MA289" i="1" a="1"/>
  <c r="MA289" i="1" s="1"/>
  <c r="MA288" i="1" a="1"/>
  <c r="MA288" i="1" s="1"/>
  <c r="MA287" i="1" a="1"/>
  <c r="MA287" i="1" s="1"/>
  <c r="MA286" i="1" a="1"/>
  <c r="MA286" i="1" s="1"/>
  <c r="MA285" i="1" a="1"/>
  <c r="MA285" i="1" s="1"/>
  <c r="MA284" i="1" a="1"/>
  <c r="MA284" i="1" s="1"/>
  <c r="MA283" i="1" a="1"/>
  <c r="MA283" i="1" s="1"/>
  <c r="MA282" i="1" a="1"/>
  <c r="MA282" i="1" s="1"/>
  <c r="MA281" i="1" a="1"/>
  <c r="MA281" i="1" s="1"/>
  <c r="MA280" i="1" a="1"/>
  <c r="MA280" i="1" s="1"/>
  <c r="MA279" i="1" a="1"/>
  <c r="MA279" i="1" s="1"/>
  <c r="MA278" i="1" a="1"/>
  <c r="MA278" i="1" s="1"/>
  <c r="MA277" i="1" a="1"/>
  <c r="MA277" i="1" s="1"/>
  <c r="MA276" i="1" a="1"/>
  <c r="MA276" i="1" s="1"/>
  <c r="MA275" i="1" a="1"/>
  <c r="MA275" i="1" s="1"/>
  <c r="MA274" i="1" a="1"/>
  <c r="MA274" i="1" s="1"/>
  <c r="MA273" i="1" a="1"/>
  <c r="MA273" i="1" s="1"/>
  <c r="MA272" i="1" a="1"/>
  <c r="MA272" i="1" s="1"/>
  <c r="MA271" i="1" a="1"/>
  <c r="MA271" i="1" s="1"/>
  <c r="MA270" i="1" a="1"/>
  <c r="MA270" i="1" s="1"/>
  <c r="MA269" i="1" a="1"/>
  <c r="MA269" i="1" s="1"/>
  <c r="MA268" i="1" a="1"/>
  <c r="MA268" i="1" s="1"/>
  <c r="MA267" i="1" a="1"/>
  <c r="MA267" i="1" s="1"/>
  <c r="MA266" i="1" a="1"/>
  <c r="MA266" i="1" s="1"/>
  <c r="MA265" i="1" a="1"/>
  <c r="MA265" i="1" s="1"/>
  <c r="MA264" i="1" a="1"/>
  <c r="MA264" i="1" s="1"/>
  <c r="MA263" i="1" a="1"/>
  <c r="MA263" i="1" s="1"/>
  <c r="MA262" i="1" a="1"/>
  <c r="MA262" i="1" s="1"/>
  <c r="MA261" i="1" a="1"/>
  <c r="MA261" i="1" s="1"/>
  <c r="MA260" i="1" a="1"/>
  <c r="MA260" i="1" s="1"/>
  <c r="MA259" i="1" a="1"/>
  <c r="MA259" i="1" s="1"/>
  <c r="MA258" i="1" a="1"/>
  <c r="MA258" i="1" s="1"/>
  <c r="MA257" i="1" a="1"/>
  <c r="MA257" i="1" s="1"/>
  <c r="MA256" i="1" a="1"/>
  <c r="MA256" i="1" s="1"/>
  <c r="MA255" i="1" a="1"/>
  <c r="MA255" i="1" s="1"/>
  <c r="MA254" i="1" a="1"/>
  <c r="MA254" i="1" s="1"/>
  <c r="MA253" i="1" a="1"/>
  <c r="MA253" i="1" s="1"/>
  <c r="MA252" i="1" a="1"/>
  <c r="MA252" i="1" s="1"/>
  <c r="MA251" i="1" a="1"/>
  <c r="MA251" i="1" s="1"/>
  <c r="MA250" i="1" a="1"/>
  <c r="MA250" i="1" s="1"/>
  <c r="MA249" i="1" a="1"/>
  <c r="MA249" i="1" s="1"/>
  <c r="MA248" i="1" a="1"/>
  <c r="MA248" i="1" s="1"/>
  <c r="MA247" i="1" a="1"/>
  <c r="MA247" i="1" s="1"/>
  <c r="MA246" i="1" a="1"/>
  <c r="MA246" i="1" s="1"/>
  <c r="MA245" i="1" a="1"/>
  <c r="MA245" i="1" s="1"/>
  <c r="MA244" i="1" a="1"/>
  <c r="MA244" i="1" s="1"/>
  <c r="MA243" i="1" a="1"/>
  <c r="MA243" i="1" s="1"/>
  <c r="MA242" i="1" a="1"/>
  <c r="MA242" i="1" s="1"/>
  <c r="MA241" i="1" a="1"/>
  <c r="MA241" i="1" s="1"/>
  <c r="MA240" i="1" a="1"/>
  <c r="MA240" i="1" s="1"/>
  <c r="MA239" i="1" a="1"/>
  <c r="MA239" i="1" s="1"/>
  <c r="MA238" i="1" a="1"/>
  <c r="MA238" i="1" s="1"/>
  <c r="MA237" i="1" a="1"/>
  <c r="MA237" i="1" s="1"/>
  <c r="MA236" i="1" a="1"/>
  <c r="MA236" i="1" s="1"/>
  <c r="MA235" i="1" a="1"/>
  <c r="MA235" i="1" s="1"/>
  <c r="MA234" i="1" a="1"/>
  <c r="MA234" i="1" s="1"/>
  <c r="MA233" i="1" a="1"/>
  <c r="MA233" i="1" s="1"/>
  <c r="MA232" i="1" a="1"/>
  <c r="MA232" i="1" s="1"/>
  <c r="MA231" i="1" a="1"/>
  <c r="MA231" i="1" s="1"/>
  <c r="MA230" i="1" a="1"/>
  <c r="MA230" i="1" s="1"/>
  <c r="MA229" i="1" a="1"/>
  <c r="MA229" i="1" s="1"/>
  <c r="MA228" i="1" a="1"/>
  <c r="MA228" i="1" s="1"/>
  <c r="MA227" i="1" a="1"/>
  <c r="MA227" i="1" s="1"/>
  <c r="MA226" i="1" a="1"/>
  <c r="MA226" i="1" s="1"/>
  <c r="MA225" i="1" a="1"/>
  <c r="MA225" i="1" s="1"/>
  <c r="MA224" i="1" a="1"/>
  <c r="MA224" i="1" s="1"/>
  <c r="MA223" i="1" a="1"/>
  <c r="MA223" i="1" s="1"/>
  <c r="MA222" i="1" a="1"/>
  <c r="MA222" i="1" s="1"/>
  <c r="MA221" i="1" a="1"/>
  <c r="MA221" i="1" s="1"/>
  <c r="MA220" i="1" a="1"/>
  <c r="MA220" i="1" s="1"/>
  <c r="MA219" i="1" a="1"/>
  <c r="MA219" i="1" s="1"/>
  <c r="MA218" i="1" a="1"/>
  <c r="MA218" i="1" s="1"/>
  <c r="MA217" i="1" a="1"/>
  <c r="MA217" i="1" s="1"/>
  <c r="MA216" i="1" a="1"/>
  <c r="MA216" i="1" s="1"/>
  <c r="MA215" i="1" a="1"/>
  <c r="MA215" i="1" s="1"/>
  <c r="MA214" i="1" a="1"/>
  <c r="MA214" i="1" s="1"/>
  <c r="MA213" i="1" a="1"/>
  <c r="MA213" i="1" s="1"/>
  <c r="MA212" i="1" a="1"/>
  <c r="MA212" i="1" s="1"/>
  <c r="MA211" i="1" a="1"/>
  <c r="MA211" i="1" s="1"/>
  <c r="MA210" i="1" a="1"/>
  <c r="MA210" i="1" s="1"/>
  <c r="MA209" i="1" a="1"/>
  <c r="MA209" i="1" s="1"/>
  <c r="MA208" i="1" a="1"/>
  <c r="MA208" i="1" s="1"/>
  <c r="MA207" i="1" a="1"/>
  <c r="MA207" i="1" s="1"/>
  <c r="MA206" i="1" a="1"/>
  <c r="MA206" i="1" s="1"/>
  <c r="MA205" i="1" a="1"/>
  <c r="MA205" i="1" s="1"/>
  <c r="MA204" i="1" a="1"/>
  <c r="MA204" i="1" s="1"/>
  <c r="MA203" i="1" a="1"/>
  <c r="MA203" i="1" s="1"/>
  <c r="MA202" i="1" a="1"/>
  <c r="MA202" i="1" s="1"/>
  <c r="MA201" i="1" a="1"/>
  <c r="MA201" i="1" s="1"/>
  <c r="MA200" i="1" a="1"/>
  <c r="MA200" i="1" s="1"/>
  <c r="MA199" i="1" a="1"/>
  <c r="MA199" i="1" s="1"/>
  <c r="MA198" i="1" a="1"/>
  <c r="MA198" i="1" s="1"/>
  <c r="MA197" i="1" a="1"/>
  <c r="MA197" i="1" s="1"/>
  <c r="MA196" i="1" a="1"/>
  <c r="MA196" i="1" s="1"/>
  <c r="MA195" i="1" a="1"/>
  <c r="MA195" i="1" s="1"/>
  <c r="MA194" i="1" a="1"/>
  <c r="MA194" i="1" s="1"/>
  <c r="MA193" i="1" a="1"/>
  <c r="MA193" i="1" s="1"/>
  <c r="MA192" i="1" a="1"/>
  <c r="MA192" i="1" s="1"/>
  <c r="MA191" i="1" a="1"/>
  <c r="MA191" i="1" s="1"/>
  <c r="MA190" i="1" a="1"/>
  <c r="MA190" i="1" s="1"/>
  <c r="MA189" i="1" a="1"/>
  <c r="MA189" i="1" s="1"/>
  <c r="MA188" i="1" a="1"/>
  <c r="MA188" i="1" s="1"/>
  <c r="MA187" i="1" a="1"/>
  <c r="MA187" i="1" s="1"/>
  <c r="MA186" i="1" a="1"/>
  <c r="MA186" i="1" s="1"/>
  <c r="MA185" i="1" a="1"/>
  <c r="MA185" i="1" s="1"/>
  <c r="MA184" i="1" a="1"/>
  <c r="MA184" i="1" s="1"/>
  <c r="MA183" i="1" a="1"/>
  <c r="MA183" i="1" s="1"/>
  <c r="MA182" i="1" a="1"/>
  <c r="MA182" i="1" s="1"/>
  <c r="MA181" i="1" a="1"/>
  <c r="MA181" i="1" s="1"/>
  <c r="MA180" i="1" a="1"/>
  <c r="MA180" i="1" s="1"/>
  <c r="MA179" i="1" a="1"/>
  <c r="MA179" i="1" s="1"/>
  <c r="MA178" i="1" a="1"/>
  <c r="MA178" i="1" s="1"/>
  <c r="MA177" i="1" a="1"/>
  <c r="MA177" i="1" s="1"/>
  <c r="MA176" i="1" a="1"/>
  <c r="MA176" i="1" s="1"/>
  <c r="MA175" i="1" a="1"/>
  <c r="MA175" i="1" s="1"/>
  <c r="MA174" i="1" a="1"/>
  <c r="MA174" i="1" s="1"/>
  <c r="MA173" i="1" a="1"/>
  <c r="MA173" i="1" s="1"/>
  <c r="MA172" i="1" a="1"/>
  <c r="MA172" i="1" s="1"/>
  <c r="MA171" i="1" a="1"/>
  <c r="MA171" i="1" s="1"/>
  <c r="MA170" i="1" a="1"/>
  <c r="MA170" i="1" s="1"/>
  <c r="MA169" i="1" a="1"/>
  <c r="MA169" i="1" s="1"/>
  <c r="MA168" i="1" a="1"/>
  <c r="MA168" i="1" s="1"/>
  <c r="MA167" i="1" a="1"/>
  <c r="MA167" i="1" s="1"/>
  <c r="MA166" i="1" a="1"/>
  <c r="MA166" i="1" s="1"/>
  <c r="MA165" i="1" a="1"/>
  <c r="MA165" i="1" s="1"/>
  <c r="MA164" i="1" a="1"/>
  <c r="MA164" i="1" s="1"/>
  <c r="MA163" i="1" a="1"/>
  <c r="MA163" i="1" s="1"/>
  <c r="MA162" i="1" a="1"/>
  <c r="MA162" i="1" s="1"/>
  <c r="MA161" i="1" a="1"/>
  <c r="MA161" i="1" s="1"/>
  <c r="MA160" i="1" a="1"/>
  <c r="MA160" i="1" s="1"/>
  <c r="MA159" i="1" a="1"/>
  <c r="MA159" i="1" s="1"/>
  <c r="MA158" i="1" a="1"/>
  <c r="MA158" i="1" s="1"/>
  <c r="MA157" i="1" a="1"/>
  <c r="MA157" i="1" s="1"/>
  <c r="MA156" i="1" a="1"/>
  <c r="MA156" i="1" s="1"/>
  <c r="MA155" i="1" a="1"/>
  <c r="MA155" i="1" s="1"/>
  <c r="MA154" i="1" a="1"/>
  <c r="MA154" i="1" s="1"/>
  <c r="MA153" i="1" a="1"/>
  <c r="MA153" i="1" s="1"/>
  <c r="MA152" i="1" a="1"/>
  <c r="MA152" i="1" s="1"/>
  <c r="MA151" i="1" a="1"/>
  <c r="MA151" i="1" s="1"/>
  <c r="MA150" i="1" a="1"/>
  <c r="MA150" i="1" s="1"/>
  <c r="MA149" i="1" a="1"/>
  <c r="MA149" i="1" s="1"/>
  <c r="MA148" i="1" a="1"/>
  <c r="MA148" i="1" s="1"/>
  <c r="MA147" i="1" a="1"/>
  <c r="MA147" i="1" s="1"/>
  <c r="MA146" i="1" a="1"/>
  <c r="MA146" i="1" s="1"/>
  <c r="MA145" i="1" a="1"/>
  <c r="MA145" i="1" s="1"/>
  <c r="MA144" i="1" a="1"/>
  <c r="MA144" i="1" s="1"/>
  <c r="MA143" i="1" a="1"/>
  <c r="MA143" i="1" s="1"/>
  <c r="MA142" i="1" a="1"/>
  <c r="MA142" i="1" s="1"/>
  <c r="MA141" i="1" a="1"/>
  <c r="MA141" i="1" s="1"/>
  <c r="MA140" i="1" a="1"/>
  <c r="MA140" i="1" s="1"/>
  <c r="MA139" i="1" a="1"/>
  <c r="MA139" i="1" s="1"/>
  <c r="MA138" i="1" a="1"/>
  <c r="MA138" i="1" s="1"/>
  <c r="MA137" i="1" a="1"/>
  <c r="MA137" i="1" s="1"/>
  <c r="MA136" i="1" a="1"/>
  <c r="MA136" i="1" s="1"/>
  <c r="MA135" i="1" a="1"/>
  <c r="MA135" i="1" s="1"/>
  <c r="MA134" i="1" a="1"/>
  <c r="MA134" i="1" s="1"/>
  <c r="MA133" i="1" a="1"/>
  <c r="MA133" i="1" s="1"/>
  <c r="MA132" i="1" a="1"/>
  <c r="MA132" i="1" s="1"/>
  <c r="MA131" i="1" a="1"/>
  <c r="MA131" i="1" s="1"/>
  <c r="MA130" i="1" a="1"/>
  <c r="MA130" i="1" s="1"/>
  <c r="MA129" i="1" a="1"/>
  <c r="MA129" i="1" s="1"/>
  <c r="MA128" i="1" a="1"/>
  <c r="MA128" i="1" s="1"/>
  <c r="MA127" i="1" a="1"/>
  <c r="MA127" i="1" s="1"/>
  <c r="MA126" i="1" a="1"/>
  <c r="MA126" i="1" s="1"/>
  <c r="MA125" i="1" a="1"/>
  <c r="MA125" i="1" s="1"/>
  <c r="MA124" i="1" a="1"/>
  <c r="MA124" i="1" s="1"/>
  <c r="MA123" i="1" a="1"/>
  <c r="MA123" i="1" s="1"/>
  <c r="MA122" i="1" a="1"/>
  <c r="MA122" i="1" s="1"/>
  <c r="MA121" i="1" a="1"/>
  <c r="MA121" i="1" s="1"/>
  <c r="MA120" i="1" a="1"/>
  <c r="MA120" i="1" s="1"/>
  <c r="MA119" i="1" a="1"/>
  <c r="MA119" i="1" s="1"/>
  <c r="MA118" i="1" a="1"/>
  <c r="MA118" i="1" s="1"/>
  <c r="MA117" i="1" a="1"/>
  <c r="MA117" i="1" s="1"/>
  <c r="MA116" i="1" a="1"/>
  <c r="MA116" i="1" s="1"/>
  <c r="MA115" i="1" a="1"/>
  <c r="MA115" i="1" s="1"/>
  <c r="MA114" i="1" a="1"/>
  <c r="MA114" i="1" s="1"/>
  <c r="MA113" i="1" a="1"/>
  <c r="MA113" i="1" s="1"/>
  <c r="MA112" i="1" a="1"/>
  <c r="MA112" i="1" s="1"/>
  <c r="MA111" i="1" a="1"/>
  <c r="MA111" i="1" s="1"/>
  <c r="MA110" i="1" a="1"/>
  <c r="MA110" i="1" s="1"/>
  <c r="MA109" i="1" a="1"/>
  <c r="MA109" i="1" s="1"/>
  <c r="MA108" i="1" a="1"/>
  <c r="MA108" i="1" s="1"/>
  <c r="MA107" i="1" a="1"/>
  <c r="MA107" i="1" s="1"/>
  <c r="MA106" i="1" a="1"/>
  <c r="MA106" i="1" s="1"/>
  <c r="MA105" i="1" a="1"/>
  <c r="MA105" i="1" s="1"/>
  <c r="MA104" i="1" a="1"/>
  <c r="MA104" i="1" s="1"/>
  <c r="MA103" i="1" a="1"/>
  <c r="MA103" i="1" s="1"/>
  <c r="MA102" i="1" a="1"/>
  <c r="MA102" i="1" s="1"/>
  <c r="MA101" i="1" a="1"/>
  <c r="MA101" i="1" s="1"/>
  <c r="MA100" i="1" a="1"/>
  <c r="MA100" i="1" s="1"/>
  <c r="MA99" i="1" a="1"/>
  <c r="MA99" i="1" s="1"/>
  <c r="MA98" i="1" a="1"/>
  <c r="MA98" i="1" s="1"/>
  <c r="MA97" i="1" a="1"/>
  <c r="MA97" i="1" s="1"/>
  <c r="MA96" i="1" a="1"/>
  <c r="MA96" i="1" s="1"/>
  <c r="MA95" i="1" a="1"/>
  <c r="MA95" i="1" s="1"/>
  <c r="MA94" i="1" a="1"/>
  <c r="MA94" i="1" s="1"/>
  <c r="MA93" i="1" a="1"/>
  <c r="MA93" i="1" s="1"/>
  <c r="MA92" i="1" a="1"/>
  <c r="MA92" i="1" s="1"/>
  <c r="MA91" i="1" a="1"/>
  <c r="MA91" i="1" s="1"/>
  <c r="MA90" i="1" a="1"/>
  <c r="MA90" i="1" s="1"/>
  <c r="MA89" i="1" a="1"/>
  <c r="MA89" i="1" s="1"/>
  <c r="MA88" i="1" a="1"/>
  <c r="MA88" i="1" s="1"/>
  <c r="MA87" i="1" a="1"/>
  <c r="MA87" i="1" s="1"/>
  <c r="MA86" i="1" a="1"/>
  <c r="MA86" i="1" s="1"/>
  <c r="MA85" i="1" a="1"/>
  <c r="MA85" i="1" s="1"/>
  <c r="MA84" i="1" a="1"/>
  <c r="MA84" i="1" s="1"/>
  <c r="MA83" i="1" a="1"/>
  <c r="MA83" i="1" s="1"/>
  <c r="MA82" i="1" a="1"/>
  <c r="MA82" i="1" s="1"/>
  <c r="MA81" i="1" a="1"/>
  <c r="MA81" i="1" s="1"/>
  <c r="MA80" i="1" a="1"/>
  <c r="MA80" i="1" s="1"/>
  <c r="MA79" i="1" a="1"/>
  <c r="MA79" i="1" s="1"/>
  <c r="MA78" i="1" a="1"/>
  <c r="MA78" i="1" s="1"/>
  <c r="MA77" i="1" a="1"/>
  <c r="MA77" i="1" s="1"/>
  <c r="MA76" i="1" a="1"/>
  <c r="MA76" i="1" s="1"/>
  <c r="MA75" i="1" a="1"/>
  <c r="MA75" i="1" s="1"/>
  <c r="MA74" i="1" a="1"/>
  <c r="MA74" i="1" s="1"/>
  <c r="MA73" i="1" a="1"/>
  <c r="MA73" i="1" s="1"/>
  <c r="MA72" i="1" a="1"/>
  <c r="MA72" i="1" s="1"/>
  <c r="MA71" i="1" a="1"/>
  <c r="MA71" i="1" s="1"/>
  <c r="MA70" i="1" a="1"/>
  <c r="MA70" i="1" s="1"/>
  <c r="MA69" i="1" a="1"/>
  <c r="MA69" i="1" s="1"/>
  <c r="MA68" i="1" a="1"/>
  <c r="MA68" i="1" s="1"/>
  <c r="MA67" i="1" a="1"/>
  <c r="MA67" i="1" s="1"/>
  <c r="MA66" i="1" a="1"/>
  <c r="MA66" i="1" s="1"/>
  <c r="MA65" i="1" a="1"/>
  <c r="MA65" i="1" s="1"/>
  <c r="MA64" i="1" a="1"/>
  <c r="MA64" i="1" s="1"/>
  <c r="MA63" i="1" a="1"/>
  <c r="MA63" i="1" s="1"/>
  <c r="MA62" i="1" a="1"/>
  <c r="MA62" i="1" s="1"/>
  <c r="MA61" i="1" a="1"/>
  <c r="MA61" i="1" s="1"/>
  <c r="MA60" i="1" a="1"/>
  <c r="MA60" i="1" s="1"/>
  <c r="MA59" i="1" a="1"/>
  <c r="MA59" i="1" s="1"/>
  <c r="MA58" i="1" a="1"/>
  <c r="MA58" i="1" s="1"/>
  <c r="MA57" i="1" a="1"/>
  <c r="MA57" i="1" s="1"/>
  <c r="MA56" i="1" a="1"/>
  <c r="MA56" i="1" s="1"/>
  <c r="MA55" i="1" a="1"/>
  <c r="MA55" i="1" s="1"/>
  <c r="MA54" i="1" a="1"/>
  <c r="MA54" i="1" s="1"/>
  <c r="MA53" i="1" a="1"/>
  <c r="MA53" i="1" s="1"/>
  <c r="MA52" i="1" a="1"/>
  <c r="MA52" i="1" s="1"/>
  <c r="MA51" i="1" a="1"/>
  <c r="MA51" i="1" s="1"/>
  <c r="MA50" i="1" a="1"/>
  <c r="MA50" i="1" s="1"/>
  <c r="MA49" i="1" a="1"/>
  <c r="MA49" i="1" s="1"/>
  <c r="MA48" i="1" a="1"/>
  <c r="MA48" i="1" s="1"/>
  <c r="MA47" i="1" a="1"/>
  <c r="MA47" i="1" s="1"/>
  <c r="MA46" i="1" a="1"/>
  <c r="MA46" i="1" s="1"/>
  <c r="MA45" i="1" a="1"/>
  <c r="MA45" i="1" s="1"/>
  <c r="MA44" i="1" a="1"/>
  <c r="MA44" i="1" s="1"/>
  <c r="MA43" i="1" a="1"/>
  <c r="MA43" i="1" s="1"/>
  <c r="MA42" i="1" a="1"/>
  <c r="MA42" i="1" s="1"/>
  <c r="MA41" i="1" a="1"/>
  <c r="MA41" i="1" s="1"/>
  <c r="MA40" i="1" a="1"/>
  <c r="MA40" i="1" s="1"/>
  <c r="MA39" i="1" a="1"/>
  <c r="MA39" i="1" s="1"/>
  <c r="MA38" i="1" a="1"/>
  <c r="MA38" i="1" s="1"/>
  <c r="MA37" i="1" a="1"/>
  <c r="MA37" i="1" s="1"/>
  <c r="MA36" i="1" a="1"/>
  <c r="MA36" i="1" s="1"/>
  <c r="MA35" i="1" a="1"/>
  <c r="MA35" i="1" s="1"/>
  <c r="MA34" i="1" a="1"/>
  <c r="MA34" i="1" s="1"/>
  <c r="MA33" i="1" a="1"/>
  <c r="MA33" i="1" s="1"/>
  <c r="MA32" i="1" a="1"/>
  <c r="MA32" i="1" s="1"/>
  <c r="MA31" i="1" a="1"/>
  <c r="MA31" i="1" s="1"/>
  <c r="MA30" i="1" a="1"/>
  <c r="MA30" i="1" s="1"/>
  <c r="MA29" i="1" a="1"/>
  <c r="MA29" i="1" s="1"/>
  <c r="MA28" i="1" a="1"/>
  <c r="MA28" i="1" s="1"/>
  <c r="MA27" i="1" a="1"/>
  <c r="MA27" i="1" s="1"/>
  <c r="MA26" i="1" a="1"/>
  <c r="MA26" i="1" s="1"/>
  <c r="MA25" i="1" a="1"/>
  <c r="MA25" i="1" s="1"/>
  <c r="MA24" i="1" a="1"/>
  <c r="MA24" i="1" s="1"/>
  <c r="MA23" i="1" a="1"/>
  <c r="MA23" i="1" s="1"/>
  <c r="MA22" i="1" a="1"/>
  <c r="MA22" i="1" s="1"/>
  <c r="MA21" i="1" a="1"/>
  <c r="MA21" i="1" s="1"/>
  <c r="MA20" i="1" a="1"/>
  <c r="MA20" i="1" s="1"/>
  <c r="MA19" i="1" a="1"/>
  <c r="MA19" i="1" s="1"/>
  <c r="MA18" i="1" a="1"/>
  <c r="MA18" i="1" s="1"/>
  <c r="MA17" i="1" a="1"/>
  <c r="MA17" i="1" s="1"/>
  <c r="MA16" i="1" a="1"/>
  <c r="MA16" i="1" s="1"/>
  <c r="MA15" i="1" a="1"/>
  <c r="MA15" i="1" s="1"/>
  <c r="MA14" i="1" a="1"/>
  <c r="MA14" i="1" s="1"/>
  <c r="MA13" i="1" a="1"/>
  <c r="MA13" i="1" s="1"/>
  <c r="MA12" i="1" a="1"/>
  <c r="MA12" i="1" s="1"/>
  <c r="MA11" i="1" a="1"/>
  <c r="MA11" i="1" s="1"/>
  <c r="MA10" i="1" a="1"/>
  <c r="MA10" i="1" s="1"/>
  <c r="LP303" i="1" a="1"/>
  <c r="LP303" i="1" s="1"/>
  <c r="LP302" i="1" a="1"/>
  <c r="LP302" i="1" s="1"/>
  <c r="LP301" i="1" a="1"/>
  <c r="LP301" i="1" s="1"/>
  <c r="LP300" i="1" a="1"/>
  <c r="LP300" i="1" s="1"/>
  <c r="LP299" i="1" a="1"/>
  <c r="LP299" i="1" s="1"/>
  <c r="LP298" i="1" a="1"/>
  <c r="LP298" i="1" s="1"/>
  <c r="LP297" i="1" a="1"/>
  <c r="LP297" i="1" s="1"/>
  <c r="LP296" i="1" a="1"/>
  <c r="LP296" i="1" s="1"/>
  <c r="LP295" i="1" a="1"/>
  <c r="LP295" i="1" s="1"/>
  <c r="LP294" i="1" a="1"/>
  <c r="LP294" i="1" s="1"/>
  <c r="LP293" i="1" a="1"/>
  <c r="LP293" i="1" s="1"/>
  <c r="LP292" i="1" a="1"/>
  <c r="LP292" i="1" s="1"/>
  <c r="LP291" i="1" a="1"/>
  <c r="LP291" i="1" s="1"/>
  <c r="LP290" i="1" a="1"/>
  <c r="LP290" i="1" s="1"/>
  <c r="LP289" i="1" a="1"/>
  <c r="LP289" i="1" s="1"/>
  <c r="LP288" i="1" a="1"/>
  <c r="LP288" i="1" s="1"/>
  <c r="LP287" i="1" a="1"/>
  <c r="LP287" i="1" s="1"/>
  <c r="LP286" i="1" a="1"/>
  <c r="LP286" i="1" s="1"/>
  <c r="LP285" i="1" a="1"/>
  <c r="LP285" i="1" s="1"/>
  <c r="LP284" i="1" a="1"/>
  <c r="LP284" i="1" s="1"/>
  <c r="LP283" i="1" a="1"/>
  <c r="LP283" i="1" s="1"/>
  <c r="LP282" i="1" a="1"/>
  <c r="LP282" i="1" s="1"/>
  <c r="LP281" i="1" a="1"/>
  <c r="LP281" i="1" s="1"/>
  <c r="LP280" i="1" a="1"/>
  <c r="LP280" i="1" s="1"/>
  <c r="LP279" i="1" a="1"/>
  <c r="LP279" i="1" s="1"/>
  <c r="LP278" i="1" a="1"/>
  <c r="LP278" i="1" s="1"/>
  <c r="LP277" i="1" a="1"/>
  <c r="LP277" i="1" s="1"/>
  <c r="LP276" i="1" a="1"/>
  <c r="LP276" i="1" s="1"/>
  <c r="LP275" i="1" a="1"/>
  <c r="LP275" i="1" s="1"/>
  <c r="LP274" i="1" a="1"/>
  <c r="LP274" i="1" s="1"/>
  <c r="LP273" i="1" a="1"/>
  <c r="LP273" i="1" s="1"/>
  <c r="LP272" i="1" a="1"/>
  <c r="LP272" i="1" s="1"/>
  <c r="LP271" i="1" a="1"/>
  <c r="LP271" i="1" s="1"/>
  <c r="LP270" i="1" a="1"/>
  <c r="LP270" i="1" s="1"/>
  <c r="LP269" i="1" a="1"/>
  <c r="LP269" i="1" s="1"/>
  <c r="LP268" i="1" a="1"/>
  <c r="LP268" i="1" s="1"/>
  <c r="LP267" i="1" a="1"/>
  <c r="LP267" i="1" s="1"/>
  <c r="LP266" i="1" a="1"/>
  <c r="LP266" i="1" s="1"/>
  <c r="LP265" i="1" a="1"/>
  <c r="LP265" i="1" s="1"/>
  <c r="LP264" i="1" a="1"/>
  <c r="LP264" i="1" s="1"/>
  <c r="LP263" i="1" a="1"/>
  <c r="LP263" i="1" s="1"/>
  <c r="LP262" i="1" a="1"/>
  <c r="LP262" i="1" s="1"/>
  <c r="LP261" i="1" a="1"/>
  <c r="LP261" i="1" s="1"/>
  <c r="LP260" i="1" a="1"/>
  <c r="LP260" i="1" s="1"/>
  <c r="LP259" i="1" a="1"/>
  <c r="LP259" i="1" s="1"/>
  <c r="LP258" i="1" a="1"/>
  <c r="LP258" i="1" s="1"/>
  <c r="LP257" i="1" a="1"/>
  <c r="LP257" i="1" s="1"/>
  <c r="LP256" i="1" a="1"/>
  <c r="LP256" i="1" s="1"/>
  <c r="LP255" i="1" a="1"/>
  <c r="LP255" i="1" s="1"/>
  <c r="LP254" i="1" a="1"/>
  <c r="LP254" i="1" s="1"/>
  <c r="LP253" i="1" a="1"/>
  <c r="LP253" i="1" s="1"/>
  <c r="LP252" i="1" a="1"/>
  <c r="LP252" i="1" s="1"/>
  <c r="LP251" i="1" a="1"/>
  <c r="LP251" i="1" s="1"/>
  <c r="LP250" i="1" a="1"/>
  <c r="LP250" i="1" s="1"/>
  <c r="LP249" i="1" a="1"/>
  <c r="LP249" i="1" s="1"/>
  <c r="LP248" i="1" a="1"/>
  <c r="LP248" i="1" s="1"/>
  <c r="LP247" i="1" a="1"/>
  <c r="LP247" i="1" s="1"/>
  <c r="LP246" i="1" a="1"/>
  <c r="LP246" i="1" s="1"/>
  <c r="LP245" i="1" a="1"/>
  <c r="LP245" i="1" s="1"/>
  <c r="LP244" i="1" a="1"/>
  <c r="LP244" i="1" s="1"/>
  <c r="LP243" i="1" a="1"/>
  <c r="LP243" i="1" s="1"/>
  <c r="LP242" i="1" a="1"/>
  <c r="LP242" i="1" s="1"/>
  <c r="LP241" i="1" a="1"/>
  <c r="LP241" i="1" s="1"/>
  <c r="LP240" i="1" a="1"/>
  <c r="LP240" i="1" s="1"/>
  <c r="LP239" i="1" a="1"/>
  <c r="LP239" i="1" s="1"/>
  <c r="LP238" i="1" a="1"/>
  <c r="LP238" i="1" s="1"/>
  <c r="LP237" i="1" a="1"/>
  <c r="LP237" i="1" s="1"/>
  <c r="LP236" i="1" a="1"/>
  <c r="LP236" i="1" s="1"/>
  <c r="LP235" i="1" a="1"/>
  <c r="LP235" i="1" s="1"/>
  <c r="LP234" i="1" a="1"/>
  <c r="LP234" i="1" s="1"/>
  <c r="LP233" i="1" a="1"/>
  <c r="LP233" i="1" s="1"/>
  <c r="LP232" i="1" a="1"/>
  <c r="LP232" i="1" s="1"/>
  <c r="LP231" i="1" a="1"/>
  <c r="LP231" i="1" s="1"/>
  <c r="LP230" i="1" a="1"/>
  <c r="LP230" i="1" s="1"/>
  <c r="LP229" i="1" a="1"/>
  <c r="LP229" i="1" s="1"/>
  <c r="LP228" i="1" a="1"/>
  <c r="LP228" i="1" s="1"/>
  <c r="LP227" i="1" a="1"/>
  <c r="LP227" i="1" s="1"/>
  <c r="LP226" i="1" a="1"/>
  <c r="LP226" i="1" s="1"/>
  <c r="LP225" i="1" a="1"/>
  <c r="LP225" i="1" s="1"/>
  <c r="LP224" i="1" a="1"/>
  <c r="LP224" i="1" s="1"/>
  <c r="LP223" i="1" a="1"/>
  <c r="LP223" i="1" s="1"/>
  <c r="LP222" i="1" a="1"/>
  <c r="LP222" i="1" s="1"/>
  <c r="LP221" i="1" a="1"/>
  <c r="LP221" i="1" s="1"/>
  <c r="LP220" i="1" a="1"/>
  <c r="LP220" i="1" s="1"/>
  <c r="LP219" i="1" a="1"/>
  <c r="LP219" i="1" s="1"/>
  <c r="LP218" i="1" a="1"/>
  <c r="LP218" i="1" s="1"/>
  <c r="LP217" i="1" a="1"/>
  <c r="LP217" i="1" s="1"/>
  <c r="LP216" i="1" a="1"/>
  <c r="LP216" i="1" s="1"/>
  <c r="LP215" i="1" a="1"/>
  <c r="LP215" i="1" s="1"/>
  <c r="LP214" i="1" a="1"/>
  <c r="LP214" i="1" s="1"/>
  <c r="LP213" i="1" a="1"/>
  <c r="LP213" i="1" s="1"/>
  <c r="LP212" i="1" a="1"/>
  <c r="LP212" i="1" s="1"/>
  <c r="LP211" i="1" a="1"/>
  <c r="LP211" i="1" s="1"/>
  <c r="LP210" i="1" a="1"/>
  <c r="LP210" i="1" s="1"/>
  <c r="LP209" i="1" a="1"/>
  <c r="LP209" i="1" s="1"/>
  <c r="LP208" i="1" a="1"/>
  <c r="LP208" i="1" s="1"/>
  <c r="LP207" i="1" a="1"/>
  <c r="LP207" i="1" s="1"/>
  <c r="LP206" i="1" a="1"/>
  <c r="LP206" i="1" s="1"/>
  <c r="LP205" i="1" a="1"/>
  <c r="LP205" i="1" s="1"/>
  <c r="LP204" i="1" a="1"/>
  <c r="LP204" i="1" s="1"/>
  <c r="LP203" i="1" a="1"/>
  <c r="LP203" i="1" s="1"/>
  <c r="LP202" i="1" a="1"/>
  <c r="LP202" i="1" s="1"/>
  <c r="LP201" i="1" a="1"/>
  <c r="LP201" i="1" s="1"/>
  <c r="LP200" i="1" a="1"/>
  <c r="LP200" i="1" s="1"/>
  <c r="LP199" i="1" a="1"/>
  <c r="LP199" i="1" s="1"/>
  <c r="LP198" i="1" a="1"/>
  <c r="LP198" i="1" s="1"/>
  <c r="LP197" i="1" a="1"/>
  <c r="LP197" i="1" s="1"/>
  <c r="LP196" i="1" a="1"/>
  <c r="LP196" i="1" s="1"/>
  <c r="LP195" i="1" a="1"/>
  <c r="LP195" i="1" s="1"/>
  <c r="LP194" i="1" a="1"/>
  <c r="LP194" i="1" s="1"/>
  <c r="LP193" i="1" a="1"/>
  <c r="LP193" i="1" s="1"/>
  <c r="LP192" i="1" a="1"/>
  <c r="LP192" i="1" s="1"/>
  <c r="LP191" i="1" a="1"/>
  <c r="LP191" i="1" s="1"/>
  <c r="LP190" i="1" a="1"/>
  <c r="LP190" i="1" s="1"/>
  <c r="LP189" i="1" a="1"/>
  <c r="LP189" i="1" s="1"/>
  <c r="LP188" i="1" a="1"/>
  <c r="LP188" i="1" s="1"/>
  <c r="LP187" i="1" a="1"/>
  <c r="LP187" i="1" s="1"/>
  <c r="LP186" i="1" a="1"/>
  <c r="LP186" i="1" s="1"/>
  <c r="LP185" i="1" a="1"/>
  <c r="LP185" i="1" s="1"/>
  <c r="LP184" i="1" a="1"/>
  <c r="LP184" i="1" s="1"/>
  <c r="LP183" i="1" a="1"/>
  <c r="LP183" i="1" s="1"/>
  <c r="LP182" i="1" a="1"/>
  <c r="LP182" i="1" s="1"/>
  <c r="LP181" i="1" a="1"/>
  <c r="LP181" i="1" s="1"/>
  <c r="LP180" i="1" a="1"/>
  <c r="LP180" i="1" s="1"/>
  <c r="LP179" i="1" a="1"/>
  <c r="LP179" i="1" s="1"/>
  <c r="LP178" i="1" a="1"/>
  <c r="LP178" i="1" s="1"/>
  <c r="LP177" i="1" a="1"/>
  <c r="LP177" i="1" s="1"/>
  <c r="LP176" i="1" a="1"/>
  <c r="LP176" i="1" s="1"/>
  <c r="LP175" i="1" a="1"/>
  <c r="LP175" i="1" s="1"/>
  <c r="LP174" i="1" a="1"/>
  <c r="LP174" i="1" s="1"/>
  <c r="LP173" i="1" a="1"/>
  <c r="LP173" i="1" s="1"/>
  <c r="LP172" i="1" a="1"/>
  <c r="LP172" i="1" s="1"/>
  <c r="LP171" i="1" a="1"/>
  <c r="LP171" i="1" s="1"/>
  <c r="LP170" i="1" a="1"/>
  <c r="LP170" i="1" s="1"/>
  <c r="LP169" i="1" a="1"/>
  <c r="LP169" i="1" s="1"/>
  <c r="LP168" i="1" a="1"/>
  <c r="LP168" i="1" s="1"/>
  <c r="LP167" i="1" a="1"/>
  <c r="LP167" i="1" s="1"/>
  <c r="LP166" i="1" a="1"/>
  <c r="LP166" i="1" s="1"/>
  <c r="LP165" i="1" a="1"/>
  <c r="LP165" i="1" s="1"/>
  <c r="LP164" i="1" a="1"/>
  <c r="LP164" i="1" s="1"/>
  <c r="LP163" i="1" a="1"/>
  <c r="LP163" i="1" s="1"/>
  <c r="LP162" i="1" a="1"/>
  <c r="LP162" i="1" s="1"/>
  <c r="LP161" i="1" a="1"/>
  <c r="LP161" i="1" s="1"/>
  <c r="LP160" i="1" a="1"/>
  <c r="LP160" i="1" s="1"/>
  <c r="LP159" i="1" a="1"/>
  <c r="LP159" i="1" s="1"/>
  <c r="LP158" i="1" a="1"/>
  <c r="LP158" i="1" s="1"/>
  <c r="LP157" i="1" a="1"/>
  <c r="LP157" i="1" s="1"/>
  <c r="LP156" i="1" a="1"/>
  <c r="LP156" i="1" s="1"/>
  <c r="LP155" i="1" a="1"/>
  <c r="LP155" i="1" s="1"/>
  <c r="LP154" i="1" a="1"/>
  <c r="LP154" i="1" s="1"/>
  <c r="LP153" i="1" a="1"/>
  <c r="LP153" i="1" s="1"/>
  <c r="LP152" i="1" a="1"/>
  <c r="LP152" i="1" s="1"/>
  <c r="LP151" i="1" a="1"/>
  <c r="LP151" i="1" s="1"/>
  <c r="LP150" i="1" a="1"/>
  <c r="LP150" i="1" s="1"/>
  <c r="LP149" i="1" a="1"/>
  <c r="LP149" i="1" s="1"/>
  <c r="LP148" i="1" a="1"/>
  <c r="LP148" i="1" s="1"/>
  <c r="LP147" i="1" a="1"/>
  <c r="LP147" i="1" s="1"/>
  <c r="LP146" i="1" a="1"/>
  <c r="LP146" i="1" s="1"/>
  <c r="LP145" i="1" a="1"/>
  <c r="LP145" i="1" s="1"/>
  <c r="LP144" i="1" a="1"/>
  <c r="LP144" i="1" s="1"/>
  <c r="LP143" i="1" a="1"/>
  <c r="LP143" i="1" s="1"/>
  <c r="LP142" i="1" a="1"/>
  <c r="LP142" i="1" s="1"/>
  <c r="LP141" i="1" a="1"/>
  <c r="LP141" i="1" s="1"/>
  <c r="LP140" i="1" a="1"/>
  <c r="LP140" i="1" s="1"/>
  <c r="LP139" i="1" a="1"/>
  <c r="LP139" i="1" s="1"/>
  <c r="LP138" i="1" a="1"/>
  <c r="LP138" i="1" s="1"/>
  <c r="LP137" i="1" a="1"/>
  <c r="LP137" i="1" s="1"/>
  <c r="LP136" i="1" a="1"/>
  <c r="LP136" i="1" s="1"/>
  <c r="LP135" i="1" a="1"/>
  <c r="LP135" i="1" s="1"/>
  <c r="LP134" i="1" a="1"/>
  <c r="LP134" i="1" s="1"/>
  <c r="LP133" i="1" a="1"/>
  <c r="LP133" i="1" s="1"/>
  <c r="LP132" i="1" a="1"/>
  <c r="LP132" i="1" s="1"/>
  <c r="LP131" i="1" a="1"/>
  <c r="LP131" i="1" s="1"/>
  <c r="LP130" i="1" a="1"/>
  <c r="LP130" i="1" s="1"/>
  <c r="LP129" i="1" a="1"/>
  <c r="LP129" i="1" s="1"/>
  <c r="LP128" i="1" a="1"/>
  <c r="LP128" i="1" s="1"/>
  <c r="LP127" i="1" a="1"/>
  <c r="LP127" i="1" s="1"/>
  <c r="LP126" i="1" a="1"/>
  <c r="LP126" i="1" s="1"/>
  <c r="LP125" i="1" a="1"/>
  <c r="LP125" i="1" s="1"/>
  <c r="LP124" i="1" a="1"/>
  <c r="LP124" i="1" s="1"/>
  <c r="LP123" i="1" a="1"/>
  <c r="LP123" i="1" s="1"/>
  <c r="LP122" i="1" a="1"/>
  <c r="LP122" i="1" s="1"/>
  <c r="LP121" i="1" a="1"/>
  <c r="LP121" i="1" s="1"/>
  <c r="LP120" i="1" a="1"/>
  <c r="LP120" i="1" s="1"/>
  <c r="LP119" i="1" a="1"/>
  <c r="LP119" i="1" s="1"/>
  <c r="LP118" i="1" a="1"/>
  <c r="LP118" i="1" s="1"/>
  <c r="LP117" i="1" a="1"/>
  <c r="LP117" i="1" s="1"/>
  <c r="LP116" i="1" a="1"/>
  <c r="LP116" i="1" s="1"/>
  <c r="LP115" i="1" a="1"/>
  <c r="LP115" i="1" s="1"/>
  <c r="LP114" i="1" a="1"/>
  <c r="LP114" i="1" s="1"/>
  <c r="LP113" i="1" a="1"/>
  <c r="LP113" i="1" s="1"/>
  <c r="LP112" i="1" a="1"/>
  <c r="LP112" i="1" s="1"/>
  <c r="LP111" i="1" a="1"/>
  <c r="LP111" i="1" s="1"/>
  <c r="LP110" i="1" a="1"/>
  <c r="LP110" i="1" s="1"/>
  <c r="LP109" i="1" a="1"/>
  <c r="LP109" i="1" s="1"/>
  <c r="LP108" i="1" a="1"/>
  <c r="LP108" i="1" s="1"/>
  <c r="LP107" i="1" a="1"/>
  <c r="LP107" i="1" s="1"/>
  <c r="LP106" i="1" a="1"/>
  <c r="LP106" i="1" s="1"/>
  <c r="LP105" i="1" a="1"/>
  <c r="LP105" i="1" s="1"/>
  <c r="LP104" i="1" a="1"/>
  <c r="LP104" i="1" s="1"/>
  <c r="LP103" i="1" a="1"/>
  <c r="LP103" i="1" s="1"/>
  <c r="LP102" i="1" a="1"/>
  <c r="LP102" i="1" s="1"/>
  <c r="LP101" i="1" a="1"/>
  <c r="LP101" i="1" s="1"/>
  <c r="LP100" i="1" a="1"/>
  <c r="LP100" i="1" s="1"/>
  <c r="LP99" i="1" a="1"/>
  <c r="LP99" i="1" s="1"/>
  <c r="LP98" i="1" a="1"/>
  <c r="LP98" i="1" s="1"/>
  <c r="LP97" i="1" a="1"/>
  <c r="LP97" i="1" s="1"/>
  <c r="LP96" i="1" a="1"/>
  <c r="LP96" i="1" s="1"/>
  <c r="LP95" i="1" a="1"/>
  <c r="LP95" i="1" s="1"/>
  <c r="LP94" i="1" a="1"/>
  <c r="LP94" i="1" s="1"/>
  <c r="LP93" i="1" a="1"/>
  <c r="LP93" i="1" s="1"/>
  <c r="LP92" i="1" a="1"/>
  <c r="LP92" i="1" s="1"/>
  <c r="LP91" i="1" a="1"/>
  <c r="LP91" i="1" s="1"/>
  <c r="LP90" i="1" a="1"/>
  <c r="LP90" i="1" s="1"/>
  <c r="LP89" i="1" a="1"/>
  <c r="LP89" i="1" s="1"/>
  <c r="LP88" i="1" a="1"/>
  <c r="LP88" i="1" s="1"/>
  <c r="LP87" i="1" a="1"/>
  <c r="LP87" i="1" s="1"/>
  <c r="LP86" i="1" a="1"/>
  <c r="LP86" i="1" s="1"/>
  <c r="LP85" i="1" a="1"/>
  <c r="LP85" i="1" s="1"/>
  <c r="LP84" i="1" a="1"/>
  <c r="LP84" i="1" s="1"/>
  <c r="LP83" i="1" a="1"/>
  <c r="LP83" i="1" s="1"/>
  <c r="LP82" i="1" a="1"/>
  <c r="LP82" i="1" s="1"/>
  <c r="LP81" i="1" a="1"/>
  <c r="LP81" i="1" s="1"/>
  <c r="LP80" i="1" a="1"/>
  <c r="LP80" i="1" s="1"/>
  <c r="LP79" i="1" a="1"/>
  <c r="LP79" i="1" s="1"/>
  <c r="LP78" i="1" a="1"/>
  <c r="LP78" i="1" s="1"/>
  <c r="LP77" i="1" a="1"/>
  <c r="LP77" i="1" s="1"/>
  <c r="LP76" i="1" a="1"/>
  <c r="LP76" i="1" s="1"/>
  <c r="LP75" i="1" a="1"/>
  <c r="LP75" i="1" s="1"/>
  <c r="LP74" i="1" a="1"/>
  <c r="LP74" i="1" s="1"/>
  <c r="LP73" i="1" a="1"/>
  <c r="LP73" i="1" s="1"/>
  <c r="LP72" i="1" a="1"/>
  <c r="LP72" i="1" s="1"/>
  <c r="LP71" i="1" a="1"/>
  <c r="LP71" i="1" s="1"/>
  <c r="LP70" i="1" a="1"/>
  <c r="LP70" i="1" s="1"/>
  <c r="LP69" i="1" a="1"/>
  <c r="LP69" i="1" s="1"/>
  <c r="LP68" i="1" a="1"/>
  <c r="LP68" i="1" s="1"/>
  <c r="LP67" i="1" a="1"/>
  <c r="LP67" i="1" s="1"/>
  <c r="LP66" i="1" a="1"/>
  <c r="LP66" i="1" s="1"/>
  <c r="LP65" i="1" a="1"/>
  <c r="LP65" i="1" s="1"/>
  <c r="LP64" i="1" a="1"/>
  <c r="LP64" i="1" s="1"/>
  <c r="LP63" i="1" a="1"/>
  <c r="LP63" i="1" s="1"/>
  <c r="LP62" i="1" a="1"/>
  <c r="LP62" i="1" s="1"/>
  <c r="LP61" i="1" a="1"/>
  <c r="LP61" i="1" s="1"/>
  <c r="LP60" i="1" a="1"/>
  <c r="LP60" i="1" s="1"/>
  <c r="LP59" i="1" a="1"/>
  <c r="LP59" i="1" s="1"/>
  <c r="LP58" i="1" a="1"/>
  <c r="LP58" i="1" s="1"/>
  <c r="LP57" i="1" a="1"/>
  <c r="LP57" i="1" s="1"/>
  <c r="LP56" i="1" a="1"/>
  <c r="LP56" i="1" s="1"/>
  <c r="LP55" i="1" a="1"/>
  <c r="LP55" i="1" s="1"/>
  <c r="LP54" i="1" a="1"/>
  <c r="LP54" i="1" s="1"/>
  <c r="LP53" i="1" a="1"/>
  <c r="LP53" i="1" s="1"/>
  <c r="LP52" i="1" a="1"/>
  <c r="LP52" i="1" s="1"/>
  <c r="LP51" i="1" a="1"/>
  <c r="LP51" i="1" s="1"/>
  <c r="LP50" i="1" a="1"/>
  <c r="LP50" i="1" s="1"/>
  <c r="LP49" i="1" a="1"/>
  <c r="LP49" i="1" s="1"/>
  <c r="LP48" i="1" a="1"/>
  <c r="LP48" i="1" s="1"/>
  <c r="LP47" i="1" a="1"/>
  <c r="LP47" i="1" s="1"/>
  <c r="LP46" i="1" a="1"/>
  <c r="LP46" i="1" s="1"/>
  <c r="LP45" i="1" a="1"/>
  <c r="LP45" i="1" s="1"/>
  <c r="LP44" i="1" a="1"/>
  <c r="LP44" i="1" s="1"/>
  <c r="LP43" i="1" a="1"/>
  <c r="LP43" i="1" s="1"/>
  <c r="LP42" i="1" a="1"/>
  <c r="LP42" i="1" s="1"/>
  <c r="LP41" i="1" a="1"/>
  <c r="LP41" i="1" s="1"/>
  <c r="LP40" i="1" a="1"/>
  <c r="LP40" i="1" s="1"/>
  <c r="LP39" i="1" a="1"/>
  <c r="LP39" i="1" s="1"/>
  <c r="LP38" i="1" a="1"/>
  <c r="LP38" i="1" s="1"/>
  <c r="LP37" i="1" a="1"/>
  <c r="LP37" i="1" s="1"/>
  <c r="LP36" i="1" a="1"/>
  <c r="LP36" i="1" s="1"/>
  <c r="LP35" i="1" a="1"/>
  <c r="LP35" i="1" s="1"/>
  <c r="LP34" i="1" a="1"/>
  <c r="LP34" i="1" s="1"/>
  <c r="LP33" i="1" a="1"/>
  <c r="LP33" i="1" s="1"/>
  <c r="LP32" i="1" a="1"/>
  <c r="LP32" i="1" s="1"/>
  <c r="LP31" i="1" a="1"/>
  <c r="LP31" i="1" s="1"/>
  <c r="LP30" i="1" a="1"/>
  <c r="LP30" i="1" s="1"/>
  <c r="LP29" i="1" a="1"/>
  <c r="LP29" i="1" s="1"/>
  <c r="LP28" i="1" a="1"/>
  <c r="LP28" i="1" s="1"/>
  <c r="LP27" i="1" a="1"/>
  <c r="LP27" i="1" s="1"/>
  <c r="LP26" i="1" a="1"/>
  <c r="LP26" i="1" s="1"/>
  <c r="LP25" i="1" a="1"/>
  <c r="LP25" i="1" s="1"/>
  <c r="LP24" i="1" a="1"/>
  <c r="LP24" i="1" s="1"/>
  <c r="LP23" i="1" a="1"/>
  <c r="LP23" i="1" s="1"/>
  <c r="LP22" i="1" a="1"/>
  <c r="LP22" i="1" s="1"/>
  <c r="LP21" i="1" a="1"/>
  <c r="LP21" i="1" s="1"/>
  <c r="LP20" i="1" a="1"/>
  <c r="LP20" i="1" s="1"/>
  <c r="LP19" i="1" a="1"/>
  <c r="LP19" i="1" s="1"/>
  <c r="LP18" i="1" a="1"/>
  <c r="LP18" i="1" s="1"/>
  <c r="LP17" i="1" a="1"/>
  <c r="LP17" i="1" s="1"/>
  <c r="LP16" i="1" a="1"/>
  <c r="LP16" i="1" s="1"/>
  <c r="LP15" i="1" a="1"/>
  <c r="LP15" i="1" s="1"/>
  <c r="LP14" i="1" a="1"/>
  <c r="LP14" i="1" s="1"/>
  <c r="LP13" i="1" a="1"/>
  <c r="LP13" i="1" s="1"/>
  <c r="LP12" i="1" a="1"/>
  <c r="LP12" i="1" s="1"/>
  <c r="LP11" i="1" a="1"/>
  <c r="LP11" i="1" s="1"/>
  <c r="LP10" i="1" a="1"/>
  <c r="LP10" i="1" s="1"/>
  <c r="LD303" i="1" a="1"/>
  <c r="LD303" i="1" s="1"/>
  <c r="LD302" i="1" a="1"/>
  <c r="LD302" i="1" s="1"/>
  <c r="LD301" i="1" a="1"/>
  <c r="LD301" i="1" s="1"/>
  <c r="LD300" i="1" a="1"/>
  <c r="LD300" i="1" s="1"/>
  <c r="LD299" i="1" a="1"/>
  <c r="LD299" i="1" s="1"/>
  <c r="LD298" i="1" a="1"/>
  <c r="LD298" i="1" s="1"/>
  <c r="LD297" i="1" a="1"/>
  <c r="LD297" i="1" s="1"/>
  <c r="LD296" i="1" a="1"/>
  <c r="LD296" i="1" s="1"/>
  <c r="LD295" i="1" a="1"/>
  <c r="LD295" i="1" s="1"/>
  <c r="LD294" i="1" a="1"/>
  <c r="LD294" i="1" s="1"/>
  <c r="LD293" i="1" a="1"/>
  <c r="LD293" i="1" s="1"/>
  <c r="LD292" i="1" a="1"/>
  <c r="LD292" i="1" s="1"/>
  <c r="LD291" i="1" a="1"/>
  <c r="LD291" i="1" s="1"/>
  <c r="LD290" i="1" a="1"/>
  <c r="LD290" i="1" s="1"/>
  <c r="LD289" i="1" a="1"/>
  <c r="LD289" i="1" s="1"/>
  <c r="LD288" i="1" a="1"/>
  <c r="LD288" i="1" s="1"/>
  <c r="LD287" i="1" a="1"/>
  <c r="LD287" i="1" s="1"/>
  <c r="LD286" i="1" a="1"/>
  <c r="LD286" i="1" s="1"/>
  <c r="LD285" i="1" a="1"/>
  <c r="LD285" i="1" s="1"/>
  <c r="LD284" i="1" a="1"/>
  <c r="LD284" i="1" s="1"/>
  <c r="LD283" i="1" a="1"/>
  <c r="LD283" i="1" s="1"/>
  <c r="LD282" i="1" a="1"/>
  <c r="LD282" i="1" s="1"/>
  <c r="LD281" i="1" a="1"/>
  <c r="LD281" i="1" s="1"/>
  <c r="LD280" i="1" a="1"/>
  <c r="LD280" i="1" s="1"/>
  <c r="LD279" i="1" a="1"/>
  <c r="LD279" i="1" s="1"/>
  <c r="LD278" i="1" a="1"/>
  <c r="LD278" i="1" s="1"/>
  <c r="LD277" i="1" a="1"/>
  <c r="LD277" i="1" s="1"/>
  <c r="LD276" i="1" a="1"/>
  <c r="LD276" i="1" s="1"/>
  <c r="LD275" i="1" a="1"/>
  <c r="LD275" i="1" s="1"/>
  <c r="LD274" i="1" a="1"/>
  <c r="LD274" i="1" s="1"/>
  <c r="LD273" i="1" a="1"/>
  <c r="LD273" i="1" s="1"/>
  <c r="LD272" i="1" a="1"/>
  <c r="LD272" i="1" s="1"/>
  <c r="LD271" i="1" a="1"/>
  <c r="LD271" i="1" s="1"/>
  <c r="LD270" i="1" a="1"/>
  <c r="LD270" i="1" s="1"/>
  <c r="LD269" i="1" a="1"/>
  <c r="LD269" i="1" s="1"/>
  <c r="LD268" i="1" a="1"/>
  <c r="LD268" i="1" s="1"/>
  <c r="LD267" i="1" a="1"/>
  <c r="LD267" i="1" s="1"/>
  <c r="LD266" i="1" a="1"/>
  <c r="LD266" i="1" s="1"/>
  <c r="LD265" i="1" a="1"/>
  <c r="LD265" i="1" s="1"/>
  <c r="LD264" i="1" a="1"/>
  <c r="LD264" i="1" s="1"/>
  <c r="LD263" i="1" a="1"/>
  <c r="LD263" i="1" s="1"/>
  <c r="LD262" i="1" a="1"/>
  <c r="LD262" i="1" s="1"/>
  <c r="LD261" i="1" a="1"/>
  <c r="LD261" i="1" s="1"/>
  <c r="LD260" i="1" a="1"/>
  <c r="LD260" i="1" s="1"/>
  <c r="LD259" i="1" a="1"/>
  <c r="LD259" i="1" s="1"/>
  <c r="LD258" i="1" a="1"/>
  <c r="LD258" i="1" s="1"/>
  <c r="LD257" i="1" a="1"/>
  <c r="LD257" i="1" s="1"/>
  <c r="LD256" i="1" a="1"/>
  <c r="LD256" i="1" s="1"/>
  <c r="LD255" i="1" a="1"/>
  <c r="LD255" i="1" s="1"/>
  <c r="LD254" i="1" a="1"/>
  <c r="LD254" i="1" s="1"/>
  <c r="LD253" i="1" a="1"/>
  <c r="LD253" i="1" s="1"/>
  <c r="LD252" i="1" a="1"/>
  <c r="LD252" i="1" s="1"/>
  <c r="LD251" i="1" a="1"/>
  <c r="LD251" i="1" s="1"/>
  <c r="LD250" i="1" a="1"/>
  <c r="LD250" i="1" s="1"/>
  <c r="LD249" i="1" a="1"/>
  <c r="LD249" i="1" s="1"/>
  <c r="LD248" i="1" a="1"/>
  <c r="LD248" i="1" s="1"/>
  <c r="LD247" i="1" a="1"/>
  <c r="LD247" i="1" s="1"/>
  <c r="LD246" i="1" a="1"/>
  <c r="LD246" i="1" s="1"/>
  <c r="LD245" i="1" a="1"/>
  <c r="LD245" i="1" s="1"/>
  <c r="LD244" i="1" a="1"/>
  <c r="LD244" i="1" s="1"/>
  <c r="LD243" i="1" a="1"/>
  <c r="LD243" i="1" s="1"/>
  <c r="LD242" i="1" a="1"/>
  <c r="LD242" i="1" s="1"/>
  <c r="LD241" i="1" a="1"/>
  <c r="LD241" i="1" s="1"/>
  <c r="LD240" i="1" a="1"/>
  <c r="LD240" i="1" s="1"/>
  <c r="LD239" i="1" a="1"/>
  <c r="LD239" i="1" s="1"/>
  <c r="LD238" i="1" a="1"/>
  <c r="LD238" i="1" s="1"/>
  <c r="LD237" i="1" a="1"/>
  <c r="LD237" i="1" s="1"/>
  <c r="LD236" i="1" a="1"/>
  <c r="LD236" i="1" s="1"/>
  <c r="LD235" i="1" a="1"/>
  <c r="LD235" i="1" s="1"/>
  <c r="LD234" i="1" a="1"/>
  <c r="LD234" i="1" s="1"/>
  <c r="LD233" i="1" a="1"/>
  <c r="LD233" i="1" s="1"/>
  <c r="LD232" i="1" a="1"/>
  <c r="LD232" i="1" s="1"/>
  <c r="LD231" i="1" a="1"/>
  <c r="LD231" i="1" s="1"/>
  <c r="LD230" i="1" a="1"/>
  <c r="LD230" i="1" s="1"/>
  <c r="LD229" i="1" a="1"/>
  <c r="LD229" i="1" s="1"/>
  <c r="LD228" i="1" a="1"/>
  <c r="LD228" i="1" s="1"/>
  <c r="LD227" i="1" a="1"/>
  <c r="LD227" i="1" s="1"/>
  <c r="LD226" i="1" a="1"/>
  <c r="LD226" i="1" s="1"/>
  <c r="LD225" i="1" a="1"/>
  <c r="LD225" i="1" s="1"/>
  <c r="LD224" i="1" a="1"/>
  <c r="LD224" i="1" s="1"/>
  <c r="LD223" i="1" a="1"/>
  <c r="LD223" i="1" s="1"/>
  <c r="LD222" i="1" a="1"/>
  <c r="LD222" i="1" s="1"/>
  <c r="LD221" i="1" a="1"/>
  <c r="LD221" i="1" s="1"/>
  <c r="LD220" i="1" a="1"/>
  <c r="LD220" i="1" s="1"/>
  <c r="LD219" i="1" a="1"/>
  <c r="LD219" i="1" s="1"/>
  <c r="LD218" i="1" a="1"/>
  <c r="LD218" i="1" s="1"/>
  <c r="LD217" i="1" a="1"/>
  <c r="LD217" i="1" s="1"/>
  <c r="LD216" i="1" a="1"/>
  <c r="LD216" i="1" s="1"/>
  <c r="LD215" i="1" a="1"/>
  <c r="LD215" i="1" s="1"/>
  <c r="LD214" i="1" a="1"/>
  <c r="LD214" i="1" s="1"/>
  <c r="LD213" i="1" a="1"/>
  <c r="LD213" i="1" s="1"/>
  <c r="LD212" i="1" a="1"/>
  <c r="LD212" i="1" s="1"/>
  <c r="LD211" i="1" a="1"/>
  <c r="LD211" i="1" s="1"/>
  <c r="LD210" i="1" a="1"/>
  <c r="LD210" i="1" s="1"/>
  <c r="LD209" i="1" a="1"/>
  <c r="LD209" i="1" s="1"/>
  <c r="LD208" i="1" a="1"/>
  <c r="LD208" i="1" s="1"/>
  <c r="LD207" i="1" a="1"/>
  <c r="LD207" i="1" s="1"/>
  <c r="LD206" i="1" a="1"/>
  <c r="LD206" i="1" s="1"/>
  <c r="LD205" i="1" a="1"/>
  <c r="LD205" i="1" s="1"/>
  <c r="LD204" i="1" a="1"/>
  <c r="LD204" i="1" s="1"/>
  <c r="LD203" i="1" a="1"/>
  <c r="LD203" i="1" s="1"/>
  <c r="LD202" i="1" a="1"/>
  <c r="LD202" i="1" s="1"/>
  <c r="LD201" i="1" a="1"/>
  <c r="LD201" i="1" s="1"/>
  <c r="LD200" i="1" a="1"/>
  <c r="LD200" i="1" s="1"/>
  <c r="LD199" i="1" a="1"/>
  <c r="LD199" i="1" s="1"/>
  <c r="LD198" i="1" a="1"/>
  <c r="LD198" i="1" s="1"/>
  <c r="LD197" i="1" a="1"/>
  <c r="LD197" i="1" s="1"/>
  <c r="LD196" i="1" a="1"/>
  <c r="LD196" i="1" s="1"/>
  <c r="LD195" i="1" a="1"/>
  <c r="LD195" i="1" s="1"/>
  <c r="LD194" i="1" a="1"/>
  <c r="LD194" i="1" s="1"/>
  <c r="LD193" i="1" a="1"/>
  <c r="LD193" i="1" s="1"/>
  <c r="LD192" i="1" a="1"/>
  <c r="LD192" i="1" s="1"/>
  <c r="LD191" i="1" a="1"/>
  <c r="LD191" i="1" s="1"/>
  <c r="LD190" i="1" a="1"/>
  <c r="LD190" i="1" s="1"/>
  <c r="LD189" i="1" a="1"/>
  <c r="LD189" i="1" s="1"/>
  <c r="LD188" i="1" a="1"/>
  <c r="LD188" i="1" s="1"/>
  <c r="LD187" i="1" a="1"/>
  <c r="LD187" i="1" s="1"/>
  <c r="LD186" i="1" a="1"/>
  <c r="LD186" i="1" s="1"/>
  <c r="LD185" i="1" a="1"/>
  <c r="LD185" i="1" s="1"/>
  <c r="LD184" i="1" a="1"/>
  <c r="LD184" i="1" s="1"/>
  <c r="LD183" i="1" a="1"/>
  <c r="LD183" i="1" s="1"/>
  <c r="LD182" i="1" a="1"/>
  <c r="LD182" i="1" s="1"/>
  <c r="LD181" i="1" a="1"/>
  <c r="LD181" i="1" s="1"/>
  <c r="LD180" i="1" a="1"/>
  <c r="LD180" i="1" s="1"/>
  <c r="LD179" i="1" a="1"/>
  <c r="LD179" i="1" s="1"/>
  <c r="LD178" i="1" a="1"/>
  <c r="LD178" i="1" s="1"/>
  <c r="LD177" i="1" a="1"/>
  <c r="LD177" i="1" s="1"/>
  <c r="LD176" i="1" a="1"/>
  <c r="LD176" i="1" s="1"/>
  <c r="LD175" i="1" a="1"/>
  <c r="LD175" i="1" s="1"/>
  <c r="LD174" i="1" a="1"/>
  <c r="LD174" i="1" s="1"/>
  <c r="LD173" i="1" a="1"/>
  <c r="LD173" i="1" s="1"/>
  <c r="LD172" i="1" a="1"/>
  <c r="LD172" i="1" s="1"/>
  <c r="LD171" i="1" a="1"/>
  <c r="LD171" i="1" s="1"/>
  <c r="LD170" i="1" a="1"/>
  <c r="LD170" i="1" s="1"/>
  <c r="LD169" i="1" a="1"/>
  <c r="LD169" i="1" s="1"/>
  <c r="LD168" i="1" a="1"/>
  <c r="LD168" i="1" s="1"/>
  <c r="LD167" i="1" a="1"/>
  <c r="LD167" i="1" s="1"/>
  <c r="LD166" i="1" a="1"/>
  <c r="LD166" i="1" s="1"/>
  <c r="LD165" i="1" a="1"/>
  <c r="LD165" i="1" s="1"/>
  <c r="LD164" i="1" a="1"/>
  <c r="LD164" i="1" s="1"/>
  <c r="LD163" i="1" a="1"/>
  <c r="LD163" i="1" s="1"/>
  <c r="LD162" i="1" a="1"/>
  <c r="LD162" i="1" s="1"/>
  <c r="LD161" i="1" a="1"/>
  <c r="LD161" i="1" s="1"/>
  <c r="LD160" i="1" a="1"/>
  <c r="LD160" i="1" s="1"/>
  <c r="LD159" i="1" a="1"/>
  <c r="LD159" i="1" s="1"/>
  <c r="LD158" i="1" a="1"/>
  <c r="LD158" i="1" s="1"/>
  <c r="LD157" i="1" a="1"/>
  <c r="LD157" i="1" s="1"/>
  <c r="LD156" i="1" a="1"/>
  <c r="LD156" i="1" s="1"/>
  <c r="LD155" i="1" a="1"/>
  <c r="LD155" i="1" s="1"/>
  <c r="LD154" i="1" a="1"/>
  <c r="LD154" i="1" s="1"/>
  <c r="LD153" i="1" a="1"/>
  <c r="LD153" i="1" s="1"/>
  <c r="LD152" i="1" a="1"/>
  <c r="LD152" i="1" s="1"/>
  <c r="LD151" i="1" a="1"/>
  <c r="LD151" i="1" s="1"/>
  <c r="LD150" i="1" a="1"/>
  <c r="LD150" i="1" s="1"/>
  <c r="LD149" i="1" a="1"/>
  <c r="LD149" i="1" s="1"/>
  <c r="LD148" i="1" a="1"/>
  <c r="LD148" i="1" s="1"/>
  <c r="LD147" i="1" a="1"/>
  <c r="LD147" i="1" s="1"/>
  <c r="LD146" i="1" a="1"/>
  <c r="LD146" i="1" s="1"/>
  <c r="LD145" i="1" a="1"/>
  <c r="LD145" i="1" s="1"/>
  <c r="LD144" i="1" a="1"/>
  <c r="LD144" i="1" s="1"/>
  <c r="LD143" i="1" a="1"/>
  <c r="LD143" i="1" s="1"/>
  <c r="LD142" i="1" a="1"/>
  <c r="LD142" i="1" s="1"/>
  <c r="LD141" i="1" a="1"/>
  <c r="LD141" i="1" s="1"/>
  <c r="LD140" i="1" a="1"/>
  <c r="LD140" i="1" s="1"/>
  <c r="LD139" i="1" a="1"/>
  <c r="LD139" i="1" s="1"/>
  <c r="LD138" i="1" a="1"/>
  <c r="LD138" i="1" s="1"/>
  <c r="LD137" i="1" a="1"/>
  <c r="LD137" i="1" s="1"/>
  <c r="LD136" i="1" a="1"/>
  <c r="LD136" i="1" s="1"/>
  <c r="LD135" i="1" a="1"/>
  <c r="LD135" i="1" s="1"/>
  <c r="LD134" i="1" a="1"/>
  <c r="LD134" i="1" s="1"/>
  <c r="LD133" i="1" a="1"/>
  <c r="LD133" i="1" s="1"/>
  <c r="LD132" i="1" a="1"/>
  <c r="LD132" i="1" s="1"/>
  <c r="LD131" i="1" a="1"/>
  <c r="LD131" i="1" s="1"/>
  <c r="LD130" i="1" a="1"/>
  <c r="LD130" i="1" s="1"/>
  <c r="LD129" i="1" a="1"/>
  <c r="LD129" i="1" s="1"/>
  <c r="LD128" i="1" a="1"/>
  <c r="LD128" i="1" s="1"/>
  <c r="LD127" i="1" a="1"/>
  <c r="LD127" i="1" s="1"/>
  <c r="LD126" i="1" a="1"/>
  <c r="LD126" i="1" s="1"/>
  <c r="LD125" i="1" a="1"/>
  <c r="LD125" i="1" s="1"/>
  <c r="LD124" i="1" a="1"/>
  <c r="LD124" i="1" s="1"/>
  <c r="LD123" i="1" a="1"/>
  <c r="LD123" i="1" s="1"/>
  <c r="LD122" i="1" a="1"/>
  <c r="LD122" i="1" s="1"/>
  <c r="LD121" i="1" a="1"/>
  <c r="LD121" i="1" s="1"/>
  <c r="LD120" i="1" a="1"/>
  <c r="LD120" i="1" s="1"/>
  <c r="LD119" i="1" a="1"/>
  <c r="LD119" i="1" s="1"/>
  <c r="LD118" i="1" a="1"/>
  <c r="LD118" i="1" s="1"/>
  <c r="LD117" i="1" a="1"/>
  <c r="LD117" i="1" s="1"/>
  <c r="LD116" i="1" a="1"/>
  <c r="LD116" i="1" s="1"/>
  <c r="LD115" i="1" a="1"/>
  <c r="LD115" i="1" s="1"/>
  <c r="LD114" i="1" a="1"/>
  <c r="LD114" i="1" s="1"/>
  <c r="LD113" i="1" a="1"/>
  <c r="LD113" i="1" s="1"/>
  <c r="LD112" i="1" a="1"/>
  <c r="LD112" i="1" s="1"/>
  <c r="LD111" i="1" a="1"/>
  <c r="LD111" i="1" s="1"/>
  <c r="LD110" i="1" a="1"/>
  <c r="LD110" i="1" s="1"/>
  <c r="LD109" i="1" a="1"/>
  <c r="LD109" i="1" s="1"/>
  <c r="LD108" i="1" a="1"/>
  <c r="LD108" i="1" s="1"/>
  <c r="LD107" i="1" a="1"/>
  <c r="LD107" i="1" s="1"/>
  <c r="LD106" i="1" a="1"/>
  <c r="LD106" i="1" s="1"/>
  <c r="LD105" i="1" a="1"/>
  <c r="LD105" i="1" s="1"/>
  <c r="LD104" i="1" a="1"/>
  <c r="LD104" i="1" s="1"/>
  <c r="LD103" i="1" a="1"/>
  <c r="LD103" i="1" s="1"/>
  <c r="LD102" i="1" a="1"/>
  <c r="LD102" i="1" s="1"/>
  <c r="LD101" i="1" a="1"/>
  <c r="LD101" i="1" s="1"/>
  <c r="LD100" i="1" a="1"/>
  <c r="LD100" i="1" s="1"/>
  <c r="LD99" i="1" a="1"/>
  <c r="LD99" i="1" s="1"/>
  <c r="LD98" i="1" a="1"/>
  <c r="LD98" i="1" s="1"/>
  <c r="LD97" i="1" a="1"/>
  <c r="LD97" i="1" s="1"/>
  <c r="LD96" i="1" a="1"/>
  <c r="LD96" i="1" s="1"/>
  <c r="LD95" i="1" a="1"/>
  <c r="LD95" i="1" s="1"/>
  <c r="LD94" i="1" a="1"/>
  <c r="LD94" i="1" s="1"/>
  <c r="LD93" i="1" a="1"/>
  <c r="LD93" i="1" s="1"/>
  <c r="LD92" i="1" a="1"/>
  <c r="LD92" i="1" s="1"/>
  <c r="LD91" i="1" a="1"/>
  <c r="LD91" i="1" s="1"/>
  <c r="LD90" i="1" a="1"/>
  <c r="LD90" i="1" s="1"/>
  <c r="LD89" i="1" a="1"/>
  <c r="LD89" i="1" s="1"/>
  <c r="LD88" i="1" a="1"/>
  <c r="LD88" i="1" s="1"/>
  <c r="LD87" i="1" a="1"/>
  <c r="LD87" i="1" s="1"/>
  <c r="LD86" i="1" a="1"/>
  <c r="LD86" i="1" s="1"/>
  <c r="LD85" i="1" a="1"/>
  <c r="LD85" i="1" s="1"/>
  <c r="LD84" i="1" a="1"/>
  <c r="LD84" i="1" s="1"/>
  <c r="LD83" i="1" a="1"/>
  <c r="LD83" i="1" s="1"/>
  <c r="LD82" i="1" a="1"/>
  <c r="LD82" i="1" s="1"/>
  <c r="LD81" i="1" a="1"/>
  <c r="LD81" i="1" s="1"/>
  <c r="LD80" i="1" a="1"/>
  <c r="LD80" i="1" s="1"/>
  <c r="LD79" i="1" a="1"/>
  <c r="LD79" i="1" s="1"/>
  <c r="LD78" i="1" a="1"/>
  <c r="LD78" i="1" s="1"/>
  <c r="LD77" i="1" a="1"/>
  <c r="LD77" i="1" s="1"/>
  <c r="LD76" i="1" a="1"/>
  <c r="LD76" i="1" s="1"/>
  <c r="LD75" i="1" a="1"/>
  <c r="LD75" i="1" s="1"/>
  <c r="LD74" i="1" a="1"/>
  <c r="LD74" i="1" s="1"/>
  <c r="LD73" i="1" a="1"/>
  <c r="LD73" i="1" s="1"/>
  <c r="LD72" i="1" a="1"/>
  <c r="LD72" i="1" s="1"/>
  <c r="LD71" i="1" a="1"/>
  <c r="LD71" i="1" s="1"/>
  <c r="LD70" i="1" a="1"/>
  <c r="LD70" i="1" s="1"/>
  <c r="LD69" i="1" a="1"/>
  <c r="LD69" i="1" s="1"/>
  <c r="LD68" i="1" a="1"/>
  <c r="LD68" i="1" s="1"/>
  <c r="LD67" i="1" a="1"/>
  <c r="LD67" i="1" s="1"/>
  <c r="LD66" i="1" a="1"/>
  <c r="LD66" i="1" s="1"/>
  <c r="LD65" i="1" a="1"/>
  <c r="LD65" i="1" s="1"/>
  <c r="LD64" i="1" a="1"/>
  <c r="LD64" i="1" s="1"/>
  <c r="LD63" i="1" a="1"/>
  <c r="LD63" i="1" s="1"/>
  <c r="LD62" i="1" a="1"/>
  <c r="LD62" i="1" s="1"/>
  <c r="LD61" i="1" a="1"/>
  <c r="LD61" i="1" s="1"/>
  <c r="LD60" i="1" a="1"/>
  <c r="LD60" i="1" s="1"/>
  <c r="LD59" i="1" a="1"/>
  <c r="LD59" i="1" s="1"/>
  <c r="LD58" i="1" a="1"/>
  <c r="LD58" i="1" s="1"/>
  <c r="LD57" i="1" a="1"/>
  <c r="LD57" i="1" s="1"/>
  <c r="LD56" i="1" a="1"/>
  <c r="LD56" i="1" s="1"/>
  <c r="LD55" i="1" a="1"/>
  <c r="LD55" i="1" s="1"/>
  <c r="LD54" i="1" a="1"/>
  <c r="LD54" i="1" s="1"/>
  <c r="LD53" i="1" a="1"/>
  <c r="LD53" i="1" s="1"/>
  <c r="LD52" i="1" a="1"/>
  <c r="LD52" i="1" s="1"/>
  <c r="LD51" i="1" a="1"/>
  <c r="LD51" i="1" s="1"/>
  <c r="LD50" i="1" a="1"/>
  <c r="LD50" i="1" s="1"/>
  <c r="LD49" i="1" a="1"/>
  <c r="LD49" i="1" s="1"/>
  <c r="LD48" i="1" a="1"/>
  <c r="LD48" i="1" s="1"/>
  <c r="LD47" i="1" a="1"/>
  <c r="LD47" i="1" s="1"/>
  <c r="LD46" i="1" a="1"/>
  <c r="LD46" i="1" s="1"/>
  <c r="LD45" i="1" a="1"/>
  <c r="LD45" i="1" s="1"/>
  <c r="LD44" i="1" a="1"/>
  <c r="LD44" i="1" s="1"/>
  <c r="LD43" i="1" a="1"/>
  <c r="LD43" i="1" s="1"/>
  <c r="LD42" i="1" a="1"/>
  <c r="LD42" i="1" s="1"/>
  <c r="LD41" i="1" a="1"/>
  <c r="LD41" i="1" s="1"/>
  <c r="LD40" i="1" a="1"/>
  <c r="LD40" i="1" s="1"/>
  <c r="LD39" i="1" a="1"/>
  <c r="LD39" i="1" s="1"/>
  <c r="LD38" i="1" a="1"/>
  <c r="LD38" i="1" s="1"/>
  <c r="LD37" i="1" a="1"/>
  <c r="LD37" i="1" s="1"/>
  <c r="LD36" i="1" a="1"/>
  <c r="LD36" i="1" s="1"/>
  <c r="LD35" i="1" a="1"/>
  <c r="LD35" i="1" s="1"/>
  <c r="LD34" i="1" a="1"/>
  <c r="LD34" i="1" s="1"/>
  <c r="LD33" i="1" a="1"/>
  <c r="LD33" i="1" s="1"/>
  <c r="LD32" i="1" a="1"/>
  <c r="LD32" i="1" s="1"/>
  <c r="LD31" i="1" a="1"/>
  <c r="LD31" i="1" s="1"/>
  <c r="LD30" i="1" a="1"/>
  <c r="LD30" i="1" s="1"/>
  <c r="LD29" i="1" a="1"/>
  <c r="LD29" i="1" s="1"/>
  <c r="LD28" i="1" a="1"/>
  <c r="LD28" i="1" s="1"/>
  <c r="LD27" i="1" a="1"/>
  <c r="LD27" i="1" s="1"/>
  <c r="LD26" i="1" a="1"/>
  <c r="LD26" i="1" s="1"/>
  <c r="LD25" i="1" a="1"/>
  <c r="LD25" i="1" s="1"/>
  <c r="LD24" i="1" a="1"/>
  <c r="LD24" i="1" s="1"/>
  <c r="LD23" i="1" a="1"/>
  <c r="LD23" i="1" s="1"/>
  <c r="LD22" i="1" a="1"/>
  <c r="LD22" i="1" s="1"/>
  <c r="LD21" i="1" a="1"/>
  <c r="LD21" i="1" s="1"/>
  <c r="LD20" i="1" a="1"/>
  <c r="LD20" i="1" s="1"/>
  <c r="LD19" i="1" a="1"/>
  <c r="LD19" i="1" s="1"/>
  <c r="LD18" i="1" a="1"/>
  <c r="LD18" i="1" s="1"/>
  <c r="LD17" i="1" a="1"/>
  <c r="LD17" i="1" s="1"/>
  <c r="LD16" i="1" a="1"/>
  <c r="LD16" i="1" s="1"/>
  <c r="LD15" i="1" a="1"/>
  <c r="LD15" i="1" s="1"/>
  <c r="LD14" i="1" a="1"/>
  <c r="LD14" i="1" s="1"/>
  <c r="LD13" i="1" a="1"/>
  <c r="LD13" i="1" s="1"/>
  <c r="LD12" i="1" a="1"/>
  <c r="LD12" i="1" s="1"/>
  <c r="LD11" i="1" a="1"/>
  <c r="LD11" i="1" s="1"/>
  <c r="LD10" i="1" a="1"/>
  <c r="LD10" i="1" s="1"/>
  <c r="KP303" i="1" a="1"/>
  <c r="KP303" i="1" s="1"/>
  <c r="KP302" i="1" a="1"/>
  <c r="KP302" i="1" s="1"/>
  <c r="KP301" i="1" a="1"/>
  <c r="KP301" i="1" s="1"/>
  <c r="KP300" i="1" a="1"/>
  <c r="KP300" i="1" s="1"/>
  <c r="KP299" i="1" a="1"/>
  <c r="KP299" i="1" s="1"/>
  <c r="KP298" i="1" a="1"/>
  <c r="KP298" i="1" s="1"/>
  <c r="KP297" i="1" a="1"/>
  <c r="KP297" i="1" s="1"/>
  <c r="KP296" i="1" a="1"/>
  <c r="KP296" i="1" s="1"/>
  <c r="KP295" i="1" a="1"/>
  <c r="KP295" i="1" s="1"/>
  <c r="KP294" i="1" a="1"/>
  <c r="KP294" i="1" s="1"/>
  <c r="KP293" i="1" a="1"/>
  <c r="KP293" i="1" s="1"/>
  <c r="KP292" i="1" a="1"/>
  <c r="KP292" i="1" s="1"/>
  <c r="KP291" i="1" a="1"/>
  <c r="KP291" i="1" s="1"/>
  <c r="KP290" i="1" a="1"/>
  <c r="KP290" i="1" s="1"/>
  <c r="KP289" i="1" a="1"/>
  <c r="KP289" i="1" s="1"/>
  <c r="KP288" i="1" a="1"/>
  <c r="KP288" i="1" s="1"/>
  <c r="KP287" i="1" a="1"/>
  <c r="KP287" i="1" s="1"/>
  <c r="KP286" i="1" a="1"/>
  <c r="KP286" i="1" s="1"/>
  <c r="KP285" i="1" a="1"/>
  <c r="KP285" i="1" s="1"/>
  <c r="KP284" i="1" a="1"/>
  <c r="KP284" i="1" s="1"/>
  <c r="KP283" i="1" a="1"/>
  <c r="KP283" i="1" s="1"/>
  <c r="KP282" i="1" a="1"/>
  <c r="KP282" i="1" s="1"/>
  <c r="KP281" i="1" a="1"/>
  <c r="KP281" i="1" s="1"/>
  <c r="KP280" i="1" a="1"/>
  <c r="KP280" i="1" s="1"/>
  <c r="KP279" i="1" a="1"/>
  <c r="KP279" i="1" s="1"/>
  <c r="KP278" i="1" a="1"/>
  <c r="KP278" i="1" s="1"/>
  <c r="KP277" i="1" a="1"/>
  <c r="KP277" i="1" s="1"/>
  <c r="KP276" i="1" a="1"/>
  <c r="KP276" i="1" s="1"/>
  <c r="KP275" i="1" a="1"/>
  <c r="KP275" i="1" s="1"/>
  <c r="KP274" i="1" a="1"/>
  <c r="KP274" i="1" s="1"/>
  <c r="KP273" i="1" a="1"/>
  <c r="KP273" i="1" s="1"/>
  <c r="KP272" i="1" a="1"/>
  <c r="KP272" i="1" s="1"/>
  <c r="KP271" i="1" a="1"/>
  <c r="KP271" i="1" s="1"/>
  <c r="KP270" i="1" a="1"/>
  <c r="KP270" i="1" s="1"/>
  <c r="KP269" i="1" a="1"/>
  <c r="KP269" i="1" s="1"/>
  <c r="KP268" i="1" a="1"/>
  <c r="KP268" i="1" s="1"/>
  <c r="KP267" i="1" a="1"/>
  <c r="KP267" i="1" s="1"/>
  <c r="KP266" i="1" a="1"/>
  <c r="KP266" i="1" s="1"/>
  <c r="KP265" i="1" a="1"/>
  <c r="KP265" i="1" s="1"/>
  <c r="KP264" i="1" a="1"/>
  <c r="KP264" i="1" s="1"/>
  <c r="KP263" i="1" a="1"/>
  <c r="KP263" i="1" s="1"/>
  <c r="KP262" i="1" a="1"/>
  <c r="KP262" i="1" s="1"/>
  <c r="KP261" i="1" a="1"/>
  <c r="KP261" i="1" s="1"/>
  <c r="KP260" i="1" a="1"/>
  <c r="KP260" i="1" s="1"/>
  <c r="KP259" i="1" a="1"/>
  <c r="KP259" i="1" s="1"/>
  <c r="KP258" i="1" a="1"/>
  <c r="KP258" i="1" s="1"/>
  <c r="KP257" i="1" a="1"/>
  <c r="KP257" i="1" s="1"/>
  <c r="KP256" i="1" a="1"/>
  <c r="KP256" i="1" s="1"/>
  <c r="KP255" i="1" a="1"/>
  <c r="KP255" i="1" s="1"/>
  <c r="KP254" i="1" a="1"/>
  <c r="KP254" i="1" s="1"/>
  <c r="KP253" i="1" a="1"/>
  <c r="KP253" i="1" s="1"/>
  <c r="KP252" i="1" a="1"/>
  <c r="KP252" i="1" s="1"/>
  <c r="KP251" i="1" a="1"/>
  <c r="KP251" i="1" s="1"/>
  <c r="KP250" i="1" a="1"/>
  <c r="KP250" i="1" s="1"/>
  <c r="KP249" i="1" a="1"/>
  <c r="KP249" i="1" s="1"/>
  <c r="KP248" i="1" a="1"/>
  <c r="KP248" i="1" s="1"/>
  <c r="KP247" i="1" a="1"/>
  <c r="KP247" i="1" s="1"/>
  <c r="KP246" i="1" a="1"/>
  <c r="KP246" i="1" s="1"/>
  <c r="KP245" i="1" a="1"/>
  <c r="KP245" i="1" s="1"/>
  <c r="KP244" i="1" a="1"/>
  <c r="KP244" i="1" s="1"/>
  <c r="KP243" i="1" a="1"/>
  <c r="KP243" i="1" s="1"/>
  <c r="KP242" i="1" a="1"/>
  <c r="KP242" i="1" s="1"/>
  <c r="KP241" i="1" a="1"/>
  <c r="KP241" i="1" s="1"/>
  <c r="KP240" i="1" a="1"/>
  <c r="KP240" i="1" s="1"/>
  <c r="KP239" i="1" a="1"/>
  <c r="KP239" i="1" s="1"/>
  <c r="KP238" i="1" a="1"/>
  <c r="KP238" i="1" s="1"/>
  <c r="KP237" i="1" a="1"/>
  <c r="KP237" i="1" s="1"/>
  <c r="KP236" i="1" a="1"/>
  <c r="KP236" i="1" s="1"/>
  <c r="KP235" i="1" a="1"/>
  <c r="KP235" i="1" s="1"/>
  <c r="KP234" i="1" a="1"/>
  <c r="KP234" i="1" s="1"/>
  <c r="KP233" i="1" a="1"/>
  <c r="KP233" i="1" s="1"/>
  <c r="KP232" i="1" a="1"/>
  <c r="KP232" i="1" s="1"/>
  <c r="KP231" i="1" a="1"/>
  <c r="KP231" i="1" s="1"/>
  <c r="KP230" i="1" a="1"/>
  <c r="KP230" i="1" s="1"/>
  <c r="KP229" i="1" a="1"/>
  <c r="KP229" i="1" s="1"/>
  <c r="KP228" i="1" a="1"/>
  <c r="KP228" i="1" s="1"/>
  <c r="KP227" i="1" a="1"/>
  <c r="KP227" i="1" s="1"/>
  <c r="KP226" i="1" a="1"/>
  <c r="KP226" i="1" s="1"/>
  <c r="KP225" i="1" a="1"/>
  <c r="KP225" i="1" s="1"/>
  <c r="KP224" i="1" a="1"/>
  <c r="KP224" i="1" s="1"/>
  <c r="KP223" i="1" a="1"/>
  <c r="KP223" i="1" s="1"/>
  <c r="KP222" i="1" a="1"/>
  <c r="KP222" i="1" s="1"/>
  <c r="KP221" i="1" a="1"/>
  <c r="KP221" i="1" s="1"/>
  <c r="KP220" i="1" a="1"/>
  <c r="KP220" i="1" s="1"/>
  <c r="KP219" i="1" a="1"/>
  <c r="KP219" i="1" s="1"/>
  <c r="KP218" i="1" a="1"/>
  <c r="KP218" i="1" s="1"/>
  <c r="KP217" i="1" a="1"/>
  <c r="KP217" i="1" s="1"/>
  <c r="KP216" i="1" a="1"/>
  <c r="KP216" i="1" s="1"/>
  <c r="KP215" i="1" a="1"/>
  <c r="KP215" i="1" s="1"/>
  <c r="KP214" i="1" a="1"/>
  <c r="KP214" i="1" s="1"/>
  <c r="KP213" i="1" a="1"/>
  <c r="KP213" i="1" s="1"/>
  <c r="KP212" i="1" a="1"/>
  <c r="KP212" i="1" s="1"/>
  <c r="KP211" i="1" a="1"/>
  <c r="KP211" i="1" s="1"/>
  <c r="KP210" i="1" a="1"/>
  <c r="KP210" i="1" s="1"/>
  <c r="KP209" i="1" a="1"/>
  <c r="KP209" i="1" s="1"/>
  <c r="KP208" i="1" a="1"/>
  <c r="KP208" i="1" s="1"/>
  <c r="KP207" i="1" a="1"/>
  <c r="KP207" i="1" s="1"/>
  <c r="KP206" i="1" a="1"/>
  <c r="KP206" i="1" s="1"/>
  <c r="KP205" i="1" a="1"/>
  <c r="KP205" i="1" s="1"/>
  <c r="KP204" i="1" a="1"/>
  <c r="KP204" i="1" s="1"/>
  <c r="KP203" i="1" a="1"/>
  <c r="KP203" i="1" s="1"/>
  <c r="KP202" i="1" a="1"/>
  <c r="KP202" i="1" s="1"/>
  <c r="KP201" i="1" a="1"/>
  <c r="KP201" i="1" s="1"/>
  <c r="KP200" i="1" a="1"/>
  <c r="KP200" i="1" s="1"/>
  <c r="KP199" i="1" a="1"/>
  <c r="KP199" i="1" s="1"/>
  <c r="KP198" i="1" a="1"/>
  <c r="KP198" i="1" s="1"/>
  <c r="KP197" i="1" a="1"/>
  <c r="KP197" i="1" s="1"/>
  <c r="KP196" i="1" a="1"/>
  <c r="KP196" i="1" s="1"/>
  <c r="KP195" i="1" a="1"/>
  <c r="KP195" i="1" s="1"/>
  <c r="KP194" i="1" a="1"/>
  <c r="KP194" i="1" s="1"/>
  <c r="KP193" i="1" a="1"/>
  <c r="KP193" i="1" s="1"/>
  <c r="KP192" i="1" a="1"/>
  <c r="KP192" i="1" s="1"/>
  <c r="KP191" i="1" a="1"/>
  <c r="KP191" i="1" s="1"/>
  <c r="KP190" i="1" a="1"/>
  <c r="KP190" i="1" s="1"/>
  <c r="KP189" i="1" a="1"/>
  <c r="KP189" i="1" s="1"/>
  <c r="KP188" i="1" a="1"/>
  <c r="KP188" i="1" s="1"/>
  <c r="KP187" i="1" a="1"/>
  <c r="KP187" i="1" s="1"/>
  <c r="KP186" i="1" a="1"/>
  <c r="KP186" i="1" s="1"/>
  <c r="KP185" i="1" a="1"/>
  <c r="KP185" i="1" s="1"/>
  <c r="KP184" i="1" a="1"/>
  <c r="KP184" i="1" s="1"/>
  <c r="KP183" i="1" a="1"/>
  <c r="KP183" i="1" s="1"/>
  <c r="KP182" i="1" a="1"/>
  <c r="KP182" i="1" s="1"/>
  <c r="KP181" i="1" a="1"/>
  <c r="KP181" i="1" s="1"/>
  <c r="KP180" i="1" a="1"/>
  <c r="KP180" i="1" s="1"/>
  <c r="KP179" i="1" a="1"/>
  <c r="KP179" i="1" s="1"/>
  <c r="KP178" i="1" a="1"/>
  <c r="KP178" i="1" s="1"/>
  <c r="KP177" i="1" a="1"/>
  <c r="KP177" i="1" s="1"/>
  <c r="KP176" i="1" a="1"/>
  <c r="KP176" i="1" s="1"/>
  <c r="KP175" i="1" a="1"/>
  <c r="KP175" i="1" s="1"/>
  <c r="KP174" i="1" a="1"/>
  <c r="KP174" i="1" s="1"/>
  <c r="KP173" i="1" a="1"/>
  <c r="KP173" i="1" s="1"/>
  <c r="KP172" i="1" a="1"/>
  <c r="KP172" i="1" s="1"/>
  <c r="KP171" i="1" a="1"/>
  <c r="KP171" i="1" s="1"/>
  <c r="KP170" i="1" a="1"/>
  <c r="KP170" i="1" s="1"/>
  <c r="KP169" i="1" a="1"/>
  <c r="KP169" i="1" s="1"/>
  <c r="KP168" i="1" a="1"/>
  <c r="KP168" i="1" s="1"/>
  <c r="KP167" i="1" a="1"/>
  <c r="KP167" i="1" s="1"/>
  <c r="KP166" i="1" a="1"/>
  <c r="KP166" i="1" s="1"/>
  <c r="KP165" i="1" a="1"/>
  <c r="KP165" i="1" s="1"/>
  <c r="KP164" i="1" a="1"/>
  <c r="KP164" i="1" s="1"/>
  <c r="KP163" i="1" a="1"/>
  <c r="KP163" i="1" s="1"/>
  <c r="KP162" i="1" a="1"/>
  <c r="KP162" i="1" s="1"/>
  <c r="KP161" i="1" a="1"/>
  <c r="KP161" i="1" s="1"/>
  <c r="KP160" i="1" a="1"/>
  <c r="KP160" i="1" s="1"/>
  <c r="KP159" i="1" a="1"/>
  <c r="KP159" i="1" s="1"/>
  <c r="KP158" i="1" a="1"/>
  <c r="KP158" i="1" s="1"/>
  <c r="KP157" i="1" a="1"/>
  <c r="KP157" i="1" s="1"/>
  <c r="KP156" i="1" a="1"/>
  <c r="KP156" i="1" s="1"/>
  <c r="KP155" i="1" a="1"/>
  <c r="KP155" i="1" s="1"/>
  <c r="KP154" i="1" a="1"/>
  <c r="KP154" i="1" s="1"/>
  <c r="KP153" i="1" a="1"/>
  <c r="KP153" i="1" s="1"/>
  <c r="KP152" i="1" a="1"/>
  <c r="KP152" i="1" s="1"/>
  <c r="KP151" i="1" a="1"/>
  <c r="KP151" i="1" s="1"/>
  <c r="KP150" i="1" a="1"/>
  <c r="KP150" i="1" s="1"/>
  <c r="KP149" i="1" a="1"/>
  <c r="KP149" i="1" s="1"/>
  <c r="KP148" i="1" a="1"/>
  <c r="KP148" i="1" s="1"/>
  <c r="KP147" i="1" a="1"/>
  <c r="KP147" i="1" s="1"/>
  <c r="KP146" i="1" a="1"/>
  <c r="KP146" i="1" s="1"/>
  <c r="KP145" i="1" a="1"/>
  <c r="KP145" i="1" s="1"/>
  <c r="KP144" i="1" a="1"/>
  <c r="KP144" i="1" s="1"/>
  <c r="KP143" i="1" a="1"/>
  <c r="KP143" i="1" s="1"/>
  <c r="KP142" i="1" a="1"/>
  <c r="KP142" i="1" s="1"/>
  <c r="KP141" i="1" a="1"/>
  <c r="KP141" i="1" s="1"/>
  <c r="KP140" i="1" a="1"/>
  <c r="KP140" i="1" s="1"/>
  <c r="KP139" i="1" a="1"/>
  <c r="KP139" i="1" s="1"/>
  <c r="KP138" i="1" a="1"/>
  <c r="KP138" i="1" s="1"/>
  <c r="KP137" i="1" a="1"/>
  <c r="KP137" i="1" s="1"/>
  <c r="KP136" i="1" a="1"/>
  <c r="KP136" i="1" s="1"/>
  <c r="KP135" i="1" a="1"/>
  <c r="KP135" i="1" s="1"/>
  <c r="KP134" i="1" a="1"/>
  <c r="KP134" i="1" s="1"/>
  <c r="KP133" i="1" a="1"/>
  <c r="KP133" i="1" s="1"/>
  <c r="KP132" i="1" a="1"/>
  <c r="KP132" i="1" s="1"/>
  <c r="KP131" i="1" a="1"/>
  <c r="KP131" i="1" s="1"/>
  <c r="KP130" i="1" a="1"/>
  <c r="KP130" i="1" s="1"/>
  <c r="KP129" i="1" a="1"/>
  <c r="KP129" i="1" s="1"/>
  <c r="KP128" i="1" a="1"/>
  <c r="KP128" i="1" s="1"/>
  <c r="KP127" i="1" a="1"/>
  <c r="KP127" i="1" s="1"/>
  <c r="KP126" i="1" a="1"/>
  <c r="KP126" i="1" s="1"/>
  <c r="KP125" i="1" a="1"/>
  <c r="KP125" i="1" s="1"/>
  <c r="KP124" i="1" a="1"/>
  <c r="KP124" i="1" s="1"/>
  <c r="KP123" i="1" a="1"/>
  <c r="KP123" i="1" s="1"/>
  <c r="KP122" i="1" a="1"/>
  <c r="KP122" i="1" s="1"/>
  <c r="KP121" i="1" a="1"/>
  <c r="KP121" i="1" s="1"/>
  <c r="KP120" i="1" a="1"/>
  <c r="KP120" i="1" s="1"/>
  <c r="KP119" i="1" a="1"/>
  <c r="KP119" i="1" s="1"/>
  <c r="KP118" i="1" a="1"/>
  <c r="KP118" i="1" s="1"/>
  <c r="KP117" i="1" a="1"/>
  <c r="KP117" i="1" s="1"/>
  <c r="KP116" i="1" a="1"/>
  <c r="KP116" i="1" s="1"/>
  <c r="KP115" i="1" a="1"/>
  <c r="KP115" i="1" s="1"/>
  <c r="KP114" i="1" a="1"/>
  <c r="KP114" i="1" s="1"/>
  <c r="KP113" i="1" a="1"/>
  <c r="KP113" i="1" s="1"/>
  <c r="KP112" i="1" a="1"/>
  <c r="KP112" i="1" s="1"/>
  <c r="KP111" i="1" a="1"/>
  <c r="KP111" i="1" s="1"/>
  <c r="KP110" i="1" a="1"/>
  <c r="KP110" i="1" s="1"/>
  <c r="KP109" i="1" a="1"/>
  <c r="KP109" i="1" s="1"/>
  <c r="KP108" i="1" a="1"/>
  <c r="KP108" i="1" s="1"/>
  <c r="KP107" i="1" a="1"/>
  <c r="KP107" i="1" s="1"/>
  <c r="KP106" i="1" a="1"/>
  <c r="KP106" i="1" s="1"/>
  <c r="KP105" i="1" a="1"/>
  <c r="KP105" i="1" s="1"/>
  <c r="KP104" i="1" a="1"/>
  <c r="KP104" i="1" s="1"/>
  <c r="KP103" i="1" a="1"/>
  <c r="KP103" i="1" s="1"/>
  <c r="KP102" i="1" a="1"/>
  <c r="KP102" i="1" s="1"/>
  <c r="KP101" i="1" a="1"/>
  <c r="KP101" i="1" s="1"/>
  <c r="KP100" i="1" a="1"/>
  <c r="KP100" i="1" s="1"/>
  <c r="KP99" i="1" a="1"/>
  <c r="KP99" i="1" s="1"/>
  <c r="KP98" i="1" a="1"/>
  <c r="KP98" i="1" s="1"/>
  <c r="KP97" i="1" a="1"/>
  <c r="KP97" i="1" s="1"/>
  <c r="KP96" i="1" a="1"/>
  <c r="KP96" i="1" s="1"/>
  <c r="KP95" i="1" a="1"/>
  <c r="KP95" i="1" s="1"/>
  <c r="KP94" i="1" a="1"/>
  <c r="KP94" i="1" s="1"/>
  <c r="KP93" i="1" a="1"/>
  <c r="KP93" i="1" s="1"/>
  <c r="KP92" i="1" a="1"/>
  <c r="KP92" i="1" s="1"/>
  <c r="KP91" i="1" a="1"/>
  <c r="KP91" i="1" s="1"/>
  <c r="KP90" i="1" a="1"/>
  <c r="KP90" i="1" s="1"/>
  <c r="KP89" i="1" a="1"/>
  <c r="KP89" i="1" s="1"/>
  <c r="KP88" i="1" a="1"/>
  <c r="KP88" i="1" s="1"/>
  <c r="KP87" i="1" a="1"/>
  <c r="KP87" i="1" s="1"/>
  <c r="KP86" i="1" a="1"/>
  <c r="KP86" i="1" s="1"/>
  <c r="KP85" i="1" a="1"/>
  <c r="KP85" i="1" s="1"/>
  <c r="KP84" i="1" a="1"/>
  <c r="KP84" i="1" s="1"/>
  <c r="KP83" i="1" a="1"/>
  <c r="KP83" i="1" s="1"/>
  <c r="KP82" i="1" a="1"/>
  <c r="KP82" i="1" s="1"/>
  <c r="KP81" i="1" a="1"/>
  <c r="KP81" i="1" s="1"/>
  <c r="KP80" i="1" a="1"/>
  <c r="KP80" i="1" s="1"/>
  <c r="KP79" i="1" a="1"/>
  <c r="KP79" i="1" s="1"/>
  <c r="KP78" i="1" a="1"/>
  <c r="KP78" i="1" s="1"/>
  <c r="KP77" i="1" a="1"/>
  <c r="KP77" i="1" s="1"/>
  <c r="KP76" i="1" a="1"/>
  <c r="KP76" i="1" s="1"/>
  <c r="KP75" i="1" a="1"/>
  <c r="KP75" i="1" s="1"/>
  <c r="KP74" i="1" a="1"/>
  <c r="KP74" i="1" s="1"/>
  <c r="KP73" i="1" a="1"/>
  <c r="KP73" i="1" s="1"/>
  <c r="KP72" i="1" a="1"/>
  <c r="KP72" i="1" s="1"/>
  <c r="KP71" i="1" a="1"/>
  <c r="KP71" i="1" s="1"/>
  <c r="KP70" i="1" a="1"/>
  <c r="KP70" i="1" s="1"/>
  <c r="KP69" i="1" a="1"/>
  <c r="KP69" i="1" s="1"/>
  <c r="KP68" i="1" a="1"/>
  <c r="KP68" i="1" s="1"/>
  <c r="KP67" i="1" a="1"/>
  <c r="KP67" i="1" s="1"/>
  <c r="KP66" i="1" a="1"/>
  <c r="KP66" i="1" s="1"/>
  <c r="KP65" i="1" a="1"/>
  <c r="KP65" i="1" s="1"/>
  <c r="KP64" i="1" a="1"/>
  <c r="KP64" i="1" s="1"/>
  <c r="KP63" i="1" a="1"/>
  <c r="KP63" i="1" s="1"/>
  <c r="KP62" i="1" a="1"/>
  <c r="KP62" i="1" s="1"/>
  <c r="KP61" i="1" a="1"/>
  <c r="KP61" i="1" s="1"/>
  <c r="KP60" i="1" a="1"/>
  <c r="KP60" i="1" s="1"/>
  <c r="KP59" i="1" a="1"/>
  <c r="KP59" i="1" s="1"/>
  <c r="KP58" i="1" a="1"/>
  <c r="KP58" i="1" s="1"/>
  <c r="KP57" i="1" a="1"/>
  <c r="KP57" i="1" s="1"/>
  <c r="KP56" i="1" a="1"/>
  <c r="KP56" i="1" s="1"/>
  <c r="KP55" i="1" a="1"/>
  <c r="KP55" i="1" s="1"/>
  <c r="KP54" i="1" a="1"/>
  <c r="KP54" i="1" s="1"/>
  <c r="KP53" i="1" a="1"/>
  <c r="KP53" i="1" s="1"/>
  <c r="KP52" i="1" a="1"/>
  <c r="KP52" i="1" s="1"/>
  <c r="KP51" i="1" a="1"/>
  <c r="KP51" i="1" s="1"/>
  <c r="KP50" i="1" a="1"/>
  <c r="KP50" i="1" s="1"/>
  <c r="KP49" i="1" a="1"/>
  <c r="KP49" i="1" s="1"/>
  <c r="KP48" i="1" a="1"/>
  <c r="KP48" i="1" s="1"/>
  <c r="KP47" i="1" a="1"/>
  <c r="KP47" i="1" s="1"/>
  <c r="KP46" i="1" a="1"/>
  <c r="KP46" i="1" s="1"/>
  <c r="KP45" i="1" a="1"/>
  <c r="KP45" i="1" s="1"/>
  <c r="KP44" i="1" a="1"/>
  <c r="KP44" i="1" s="1"/>
  <c r="KP43" i="1" a="1"/>
  <c r="KP43" i="1" s="1"/>
  <c r="KP42" i="1" a="1"/>
  <c r="KP42" i="1" s="1"/>
  <c r="KP41" i="1" a="1"/>
  <c r="KP41" i="1" s="1"/>
  <c r="KP40" i="1" a="1"/>
  <c r="KP40" i="1" s="1"/>
  <c r="KP39" i="1" a="1"/>
  <c r="KP39" i="1" s="1"/>
  <c r="KP38" i="1" a="1"/>
  <c r="KP38" i="1" s="1"/>
  <c r="KP37" i="1" a="1"/>
  <c r="KP37" i="1" s="1"/>
  <c r="KP36" i="1" a="1"/>
  <c r="KP36" i="1" s="1"/>
  <c r="KP35" i="1" a="1"/>
  <c r="KP35" i="1" s="1"/>
  <c r="KP34" i="1" a="1"/>
  <c r="KP34" i="1" s="1"/>
  <c r="KP33" i="1" a="1"/>
  <c r="KP33" i="1" s="1"/>
  <c r="KP32" i="1" a="1"/>
  <c r="KP32" i="1" s="1"/>
  <c r="KP31" i="1" a="1"/>
  <c r="KP31" i="1" s="1"/>
  <c r="KP30" i="1" a="1"/>
  <c r="KP30" i="1" s="1"/>
  <c r="KP29" i="1" a="1"/>
  <c r="KP29" i="1" s="1"/>
  <c r="KP28" i="1" a="1"/>
  <c r="KP28" i="1" s="1"/>
  <c r="KP27" i="1" a="1"/>
  <c r="KP27" i="1" s="1"/>
  <c r="KP26" i="1" a="1"/>
  <c r="KP26" i="1" s="1"/>
  <c r="KP25" i="1" a="1"/>
  <c r="KP25" i="1" s="1"/>
  <c r="KP24" i="1" a="1"/>
  <c r="KP24" i="1" s="1"/>
  <c r="KP23" i="1" a="1"/>
  <c r="KP23" i="1" s="1"/>
  <c r="KP22" i="1" a="1"/>
  <c r="KP22" i="1" s="1"/>
  <c r="KP21" i="1" a="1"/>
  <c r="KP21" i="1" s="1"/>
  <c r="KP20" i="1" a="1"/>
  <c r="KP20" i="1" s="1"/>
  <c r="KP19" i="1" a="1"/>
  <c r="KP19" i="1" s="1"/>
  <c r="KP18" i="1" a="1"/>
  <c r="KP18" i="1" s="1"/>
  <c r="KP17" i="1" a="1"/>
  <c r="KP17" i="1" s="1"/>
  <c r="KP16" i="1" a="1"/>
  <c r="KP16" i="1" s="1"/>
  <c r="KP15" i="1" a="1"/>
  <c r="KP15" i="1" s="1"/>
  <c r="KP14" i="1" a="1"/>
  <c r="KP14" i="1" s="1"/>
  <c r="KP13" i="1" a="1"/>
  <c r="KP13" i="1" s="1"/>
  <c r="KP12" i="1" a="1"/>
  <c r="KP12" i="1" s="1"/>
  <c r="KP11" i="1" a="1"/>
  <c r="KP11" i="1" s="1"/>
  <c r="JV303" i="1" a="1"/>
  <c r="JV303" i="1" s="1"/>
  <c r="JV302" i="1" a="1"/>
  <c r="JV302" i="1" s="1"/>
  <c r="JV301" i="1" a="1"/>
  <c r="JV301" i="1" s="1"/>
  <c r="JV300" i="1" a="1"/>
  <c r="JV300" i="1" s="1"/>
  <c r="JV299" i="1" a="1"/>
  <c r="JV299" i="1" s="1"/>
  <c r="JV298" i="1" a="1"/>
  <c r="JV298" i="1" s="1"/>
  <c r="JV297" i="1" a="1"/>
  <c r="JV297" i="1" s="1"/>
  <c r="JV296" i="1" a="1"/>
  <c r="JV296" i="1" s="1"/>
  <c r="JV295" i="1" a="1"/>
  <c r="JV295" i="1" s="1"/>
  <c r="JV294" i="1" a="1"/>
  <c r="JV294" i="1" s="1"/>
  <c r="JV293" i="1" a="1"/>
  <c r="JV293" i="1" s="1"/>
  <c r="JV292" i="1" a="1"/>
  <c r="JV292" i="1" s="1"/>
  <c r="JV291" i="1" a="1"/>
  <c r="JV291" i="1" s="1"/>
  <c r="JV290" i="1" a="1"/>
  <c r="JV290" i="1" s="1"/>
  <c r="JV289" i="1" a="1"/>
  <c r="JV289" i="1" s="1"/>
  <c r="JV288" i="1" a="1"/>
  <c r="JV288" i="1" s="1"/>
  <c r="JV287" i="1" a="1"/>
  <c r="JV287" i="1" s="1"/>
  <c r="JV286" i="1" a="1"/>
  <c r="JV286" i="1" s="1"/>
  <c r="JV285" i="1" a="1"/>
  <c r="JV285" i="1" s="1"/>
  <c r="JV284" i="1" a="1"/>
  <c r="JV284" i="1" s="1"/>
  <c r="JV283" i="1" a="1"/>
  <c r="JV283" i="1" s="1"/>
  <c r="JV282" i="1" a="1"/>
  <c r="JV282" i="1" s="1"/>
  <c r="JV281" i="1" a="1"/>
  <c r="JV281" i="1" s="1"/>
  <c r="JV280" i="1" a="1"/>
  <c r="JV280" i="1" s="1"/>
  <c r="JV279" i="1" a="1"/>
  <c r="JV279" i="1" s="1"/>
  <c r="JV278" i="1" a="1"/>
  <c r="JV278" i="1" s="1"/>
  <c r="JV277" i="1" a="1"/>
  <c r="JV277" i="1" s="1"/>
  <c r="JV276" i="1" a="1"/>
  <c r="JV276" i="1" s="1"/>
  <c r="JV275" i="1" a="1"/>
  <c r="JV275" i="1" s="1"/>
  <c r="JV274" i="1" a="1"/>
  <c r="JV274" i="1" s="1"/>
  <c r="JV273" i="1" a="1"/>
  <c r="JV273" i="1" s="1"/>
  <c r="JV272" i="1" a="1"/>
  <c r="JV272" i="1" s="1"/>
  <c r="JV271" i="1" a="1"/>
  <c r="JV271" i="1" s="1"/>
  <c r="JV270" i="1" a="1"/>
  <c r="JV270" i="1" s="1"/>
  <c r="JV269" i="1" a="1"/>
  <c r="JV269" i="1" s="1"/>
  <c r="JV268" i="1" a="1"/>
  <c r="JV268" i="1" s="1"/>
  <c r="JV267" i="1" a="1"/>
  <c r="JV267" i="1" s="1"/>
  <c r="JV266" i="1" a="1"/>
  <c r="JV266" i="1" s="1"/>
  <c r="JV265" i="1" a="1"/>
  <c r="JV265" i="1" s="1"/>
  <c r="JV264" i="1" a="1"/>
  <c r="JV264" i="1" s="1"/>
  <c r="JV263" i="1" a="1"/>
  <c r="JV263" i="1" s="1"/>
  <c r="JV262" i="1" a="1"/>
  <c r="JV262" i="1" s="1"/>
  <c r="JV261" i="1" a="1"/>
  <c r="JV261" i="1" s="1"/>
  <c r="JV260" i="1" a="1"/>
  <c r="JV260" i="1" s="1"/>
  <c r="JV259" i="1" a="1"/>
  <c r="JV259" i="1" s="1"/>
  <c r="JV258" i="1" a="1"/>
  <c r="JV258" i="1" s="1"/>
  <c r="JV257" i="1" a="1"/>
  <c r="JV257" i="1" s="1"/>
  <c r="JV256" i="1" a="1"/>
  <c r="JV256" i="1" s="1"/>
  <c r="JV255" i="1" a="1"/>
  <c r="JV255" i="1" s="1"/>
  <c r="JV254" i="1" a="1"/>
  <c r="JV254" i="1" s="1"/>
  <c r="JV253" i="1" a="1"/>
  <c r="JV253" i="1" s="1"/>
  <c r="JV252" i="1" a="1"/>
  <c r="JV252" i="1" s="1"/>
  <c r="JV251" i="1" a="1"/>
  <c r="JV251" i="1" s="1"/>
  <c r="JV250" i="1" a="1"/>
  <c r="JV250" i="1" s="1"/>
  <c r="JV249" i="1" a="1"/>
  <c r="JV249" i="1" s="1"/>
  <c r="JV248" i="1" a="1"/>
  <c r="JV248" i="1" s="1"/>
  <c r="JV247" i="1" a="1"/>
  <c r="JV247" i="1" s="1"/>
  <c r="JV246" i="1" a="1"/>
  <c r="JV246" i="1" s="1"/>
  <c r="JV245" i="1" a="1"/>
  <c r="JV245" i="1" s="1"/>
  <c r="JV244" i="1" a="1"/>
  <c r="JV244" i="1" s="1"/>
  <c r="JV243" i="1" a="1"/>
  <c r="JV243" i="1" s="1"/>
  <c r="JV242" i="1" a="1"/>
  <c r="JV242" i="1" s="1"/>
  <c r="JV241" i="1" a="1"/>
  <c r="JV241" i="1" s="1"/>
  <c r="JV240" i="1" a="1"/>
  <c r="JV240" i="1" s="1"/>
  <c r="JV239" i="1" a="1"/>
  <c r="JV239" i="1" s="1"/>
  <c r="JV238" i="1" a="1"/>
  <c r="JV238" i="1" s="1"/>
  <c r="JV237" i="1" a="1"/>
  <c r="JV237" i="1" s="1"/>
  <c r="JV236" i="1" a="1"/>
  <c r="JV236" i="1" s="1"/>
  <c r="JV235" i="1" a="1"/>
  <c r="JV235" i="1" s="1"/>
  <c r="JV234" i="1" a="1"/>
  <c r="JV234" i="1" s="1"/>
  <c r="JV233" i="1" a="1"/>
  <c r="JV233" i="1" s="1"/>
  <c r="JV232" i="1" a="1"/>
  <c r="JV232" i="1" s="1"/>
  <c r="JV231" i="1" a="1"/>
  <c r="JV231" i="1" s="1"/>
  <c r="JV230" i="1" a="1"/>
  <c r="JV230" i="1" s="1"/>
  <c r="JV229" i="1" a="1"/>
  <c r="JV229" i="1" s="1"/>
  <c r="JV228" i="1" a="1"/>
  <c r="JV228" i="1" s="1"/>
  <c r="JV227" i="1" a="1"/>
  <c r="JV227" i="1" s="1"/>
  <c r="JV226" i="1" a="1"/>
  <c r="JV226" i="1" s="1"/>
  <c r="JV225" i="1" a="1"/>
  <c r="JV225" i="1" s="1"/>
  <c r="JV224" i="1" a="1"/>
  <c r="JV224" i="1" s="1"/>
  <c r="JV223" i="1" a="1"/>
  <c r="JV223" i="1" s="1"/>
  <c r="JV222" i="1" a="1"/>
  <c r="JV222" i="1" s="1"/>
  <c r="JV221" i="1" a="1"/>
  <c r="JV221" i="1" s="1"/>
  <c r="JV220" i="1" a="1"/>
  <c r="JV220" i="1" s="1"/>
  <c r="JV219" i="1" a="1"/>
  <c r="JV219" i="1" s="1"/>
  <c r="JV218" i="1" a="1"/>
  <c r="JV218" i="1" s="1"/>
  <c r="JV217" i="1" a="1"/>
  <c r="JV217" i="1" s="1"/>
  <c r="JV216" i="1" a="1"/>
  <c r="JV216" i="1" s="1"/>
  <c r="JV215" i="1" a="1"/>
  <c r="JV215" i="1" s="1"/>
  <c r="JV214" i="1" a="1"/>
  <c r="JV214" i="1" s="1"/>
  <c r="JV213" i="1" a="1"/>
  <c r="JV213" i="1" s="1"/>
  <c r="JV212" i="1" a="1"/>
  <c r="JV212" i="1" s="1"/>
  <c r="JV211" i="1" a="1"/>
  <c r="JV211" i="1" s="1"/>
  <c r="JV210" i="1" a="1"/>
  <c r="JV210" i="1" s="1"/>
  <c r="JV209" i="1" a="1"/>
  <c r="JV209" i="1" s="1"/>
  <c r="JV208" i="1" a="1"/>
  <c r="JV208" i="1" s="1"/>
  <c r="JV207" i="1" a="1"/>
  <c r="JV207" i="1" s="1"/>
  <c r="JV206" i="1" a="1"/>
  <c r="JV206" i="1" s="1"/>
  <c r="JV205" i="1" a="1"/>
  <c r="JV205" i="1" s="1"/>
  <c r="JV204" i="1" a="1"/>
  <c r="JV204" i="1" s="1"/>
  <c r="JV203" i="1" a="1"/>
  <c r="JV203" i="1" s="1"/>
  <c r="JV202" i="1" a="1"/>
  <c r="JV202" i="1" s="1"/>
  <c r="JV201" i="1" a="1"/>
  <c r="JV201" i="1" s="1"/>
  <c r="JV200" i="1" a="1"/>
  <c r="JV200" i="1" s="1"/>
  <c r="JV199" i="1" a="1"/>
  <c r="JV199" i="1" s="1"/>
  <c r="JV198" i="1" a="1"/>
  <c r="JV198" i="1" s="1"/>
  <c r="JV197" i="1" a="1"/>
  <c r="JV197" i="1" s="1"/>
  <c r="JV196" i="1" a="1"/>
  <c r="JV196" i="1" s="1"/>
  <c r="JV195" i="1" a="1"/>
  <c r="JV195" i="1" s="1"/>
  <c r="JV194" i="1" a="1"/>
  <c r="JV194" i="1" s="1"/>
  <c r="JV193" i="1" a="1"/>
  <c r="JV193" i="1" s="1"/>
  <c r="JV192" i="1" a="1"/>
  <c r="JV192" i="1" s="1"/>
  <c r="JV191" i="1" a="1"/>
  <c r="JV191" i="1" s="1"/>
  <c r="JV190" i="1" a="1"/>
  <c r="JV190" i="1" s="1"/>
  <c r="JV189" i="1" a="1"/>
  <c r="JV189" i="1" s="1"/>
  <c r="JV188" i="1" a="1"/>
  <c r="JV188" i="1" s="1"/>
  <c r="JV187" i="1" a="1"/>
  <c r="JV187" i="1" s="1"/>
  <c r="JV186" i="1" a="1"/>
  <c r="JV186" i="1" s="1"/>
  <c r="JV185" i="1" a="1"/>
  <c r="JV185" i="1" s="1"/>
  <c r="JV184" i="1" a="1"/>
  <c r="JV184" i="1" s="1"/>
  <c r="JV183" i="1" a="1"/>
  <c r="JV183" i="1" s="1"/>
  <c r="JV182" i="1" a="1"/>
  <c r="JV182" i="1" s="1"/>
  <c r="JV181" i="1" a="1"/>
  <c r="JV181" i="1" s="1"/>
  <c r="JV180" i="1" a="1"/>
  <c r="JV180" i="1" s="1"/>
  <c r="JV179" i="1" a="1"/>
  <c r="JV179" i="1" s="1"/>
  <c r="JV178" i="1" a="1"/>
  <c r="JV178" i="1" s="1"/>
  <c r="JV177" i="1" a="1"/>
  <c r="JV177" i="1" s="1"/>
  <c r="JV176" i="1" a="1"/>
  <c r="JV176" i="1" s="1"/>
  <c r="JV175" i="1" a="1"/>
  <c r="JV175" i="1" s="1"/>
  <c r="JV174" i="1" a="1"/>
  <c r="JV174" i="1" s="1"/>
  <c r="JV173" i="1" a="1"/>
  <c r="JV173" i="1" s="1"/>
  <c r="JV172" i="1" a="1"/>
  <c r="JV172" i="1" s="1"/>
  <c r="JV171" i="1" a="1"/>
  <c r="JV171" i="1" s="1"/>
  <c r="JV170" i="1" a="1"/>
  <c r="JV170" i="1" s="1"/>
  <c r="JV169" i="1" a="1"/>
  <c r="JV169" i="1" s="1"/>
  <c r="JV168" i="1" a="1"/>
  <c r="JV168" i="1" s="1"/>
  <c r="JV167" i="1" a="1"/>
  <c r="JV167" i="1" s="1"/>
  <c r="JV166" i="1" a="1"/>
  <c r="JV166" i="1" s="1"/>
  <c r="JV165" i="1" a="1"/>
  <c r="JV165" i="1" s="1"/>
  <c r="JV164" i="1" a="1"/>
  <c r="JV164" i="1" s="1"/>
  <c r="JV163" i="1" a="1"/>
  <c r="JV163" i="1" s="1"/>
  <c r="JV162" i="1" a="1"/>
  <c r="JV162" i="1" s="1"/>
  <c r="JV161" i="1" a="1"/>
  <c r="JV161" i="1" s="1"/>
  <c r="JV160" i="1" a="1"/>
  <c r="JV160" i="1" s="1"/>
  <c r="JV159" i="1" a="1"/>
  <c r="JV159" i="1" s="1"/>
  <c r="JV158" i="1" a="1"/>
  <c r="JV158" i="1" s="1"/>
  <c r="JV157" i="1" a="1"/>
  <c r="JV157" i="1" s="1"/>
  <c r="JV156" i="1" a="1"/>
  <c r="JV156" i="1" s="1"/>
  <c r="JV155" i="1" a="1"/>
  <c r="JV155" i="1" s="1"/>
  <c r="JV154" i="1" a="1"/>
  <c r="JV154" i="1" s="1"/>
  <c r="JV153" i="1" a="1"/>
  <c r="JV153" i="1" s="1"/>
  <c r="JV152" i="1" a="1"/>
  <c r="JV152" i="1" s="1"/>
  <c r="JV151" i="1" a="1"/>
  <c r="JV151" i="1" s="1"/>
  <c r="JV150" i="1" a="1"/>
  <c r="JV150" i="1" s="1"/>
  <c r="JV149" i="1" a="1"/>
  <c r="JV149" i="1" s="1"/>
  <c r="JV148" i="1" a="1"/>
  <c r="JV148" i="1" s="1"/>
  <c r="JV147" i="1" a="1"/>
  <c r="JV147" i="1" s="1"/>
  <c r="JV146" i="1" a="1"/>
  <c r="JV146" i="1" s="1"/>
  <c r="JV145" i="1" a="1"/>
  <c r="JV145" i="1" s="1"/>
  <c r="JV144" i="1" a="1"/>
  <c r="JV144" i="1" s="1"/>
  <c r="JV143" i="1" a="1"/>
  <c r="JV143" i="1" s="1"/>
  <c r="JV142" i="1" a="1"/>
  <c r="JV142" i="1" s="1"/>
  <c r="JV141" i="1" a="1"/>
  <c r="JV141" i="1" s="1"/>
  <c r="JV140" i="1" a="1"/>
  <c r="JV140" i="1" s="1"/>
  <c r="JV139" i="1" a="1"/>
  <c r="JV139" i="1" s="1"/>
  <c r="JV138" i="1" a="1"/>
  <c r="JV138" i="1" s="1"/>
  <c r="JV137" i="1" a="1"/>
  <c r="JV137" i="1" s="1"/>
  <c r="JV136" i="1" a="1"/>
  <c r="JV136" i="1" s="1"/>
  <c r="JV135" i="1" a="1"/>
  <c r="JV135" i="1" s="1"/>
  <c r="JV134" i="1" a="1"/>
  <c r="JV134" i="1" s="1"/>
  <c r="JV133" i="1" a="1"/>
  <c r="JV133" i="1" s="1"/>
  <c r="JV132" i="1" a="1"/>
  <c r="JV132" i="1" s="1"/>
  <c r="JV131" i="1" a="1"/>
  <c r="JV131" i="1" s="1"/>
  <c r="JV130" i="1" a="1"/>
  <c r="JV130" i="1" s="1"/>
  <c r="JV129" i="1" a="1"/>
  <c r="JV129" i="1" s="1"/>
  <c r="JV128" i="1" a="1"/>
  <c r="JV128" i="1" s="1"/>
  <c r="JV127" i="1" a="1"/>
  <c r="JV127" i="1" s="1"/>
  <c r="JV126" i="1" a="1"/>
  <c r="JV126" i="1" s="1"/>
  <c r="JV125" i="1" a="1"/>
  <c r="JV125" i="1" s="1"/>
  <c r="JV124" i="1" a="1"/>
  <c r="JV124" i="1" s="1"/>
  <c r="JV123" i="1" a="1"/>
  <c r="JV123" i="1" s="1"/>
  <c r="JV122" i="1" a="1"/>
  <c r="JV122" i="1" s="1"/>
  <c r="JV121" i="1" a="1"/>
  <c r="JV121" i="1" s="1"/>
  <c r="JV120" i="1" a="1"/>
  <c r="JV120" i="1" s="1"/>
  <c r="JV119" i="1" a="1"/>
  <c r="JV119" i="1" s="1"/>
  <c r="JV118" i="1" a="1"/>
  <c r="JV118" i="1" s="1"/>
  <c r="JV117" i="1" a="1"/>
  <c r="JV117" i="1" s="1"/>
  <c r="JV116" i="1" a="1"/>
  <c r="JV116" i="1" s="1"/>
  <c r="JV115" i="1" a="1"/>
  <c r="JV115" i="1" s="1"/>
  <c r="JV114" i="1" a="1"/>
  <c r="JV114" i="1" s="1"/>
  <c r="JV113" i="1" a="1"/>
  <c r="JV113" i="1" s="1"/>
  <c r="JV112" i="1" a="1"/>
  <c r="JV112" i="1" s="1"/>
  <c r="JV111" i="1" a="1"/>
  <c r="JV111" i="1" s="1"/>
  <c r="JV110" i="1" a="1"/>
  <c r="JV110" i="1" s="1"/>
  <c r="JV109" i="1" a="1"/>
  <c r="JV109" i="1" s="1"/>
  <c r="JV108" i="1" a="1"/>
  <c r="JV108" i="1" s="1"/>
  <c r="JV107" i="1" a="1"/>
  <c r="JV107" i="1" s="1"/>
  <c r="JV106" i="1" a="1"/>
  <c r="JV106" i="1" s="1"/>
  <c r="JV105" i="1" a="1"/>
  <c r="JV105" i="1" s="1"/>
  <c r="JV104" i="1" a="1"/>
  <c r="JV104" i="1" s="1"/>
  <c r="JV103" i="1" a="1"/>
  <c r="JV103" i="1" s="1"/>
  <c r="JV102" i="1" a="1"/>
  <c r="JV102" i="1" s="1"/>
  <c r="JV101" i="1" a="1"/>
  <c r="JV101" i="1" s="1"/>
  <c r="JV100" i="1" a="1"/>
  <c r="JV100" i="1" s="1"/>
  <c r="JV99" i="1" a="1"/>
  <c r="JV99" i="1" s="1"/>
  <c r="JV98" i="1" a="1"/>
  <c r="JV98" i="1" s="1"/>
  <c r="JV97" i="1" a="1"/>
  <c r="JV97" i="1" s="1"/>
  <c r="JV96" i="1" a="1"/>
  <c r="JV96" i="1" s="1"/>
  <c r="JV95" i="1" a="1"/>
  <c r="JV95" i="1" s="1"/>
  <c r="JV94" i="1" a="1"/>
  <c r="JV94" i="1" s="1"/>
  <c r="JV93" i="1" a="1"/>
  <c r="JV93" i="1" s="1"/>
  <c r="JV92" i="1" a="1"/>
  <c r="JV92" i="1" s="1"/>
  <c r="JV91" i="1" a="1"/>
  <c r="JV91" i="1" s="1"/>
  <c r="JV90" i="1" a="1"/>
  <c r="JV90" i="1" s="1"/>
  <c r="JV89" i="1" a="1"/>
  <c r="JV89" i="1" s="1"/>
  <c r="JV88" i="1" a="1"/>
  <c r="JV88" i="1" s="1"/>
  <c r="JV87" i="1" a="1"/>
  <c r="JV87" i="1" s="1"/>
  <c r="JV86" i="1" a="1"/>
  <c r="JV86" i="1" s="1"/>
  <c r="JV85" i="1" a="1"/>
  <c r="JV85" i="1" s="1"/>
  <c r="JV84" i="1" a="1"/>
  <c r="JV84" i="1" s="1"/>
  <c r="JV83" i="1" a="1"/>
  <c r="JV83" i="1" s="1"/>
  <c r="JV82" i="1" a="1"/>
  <c r="JV82" i="1" s="1"/>
  <c r="JV81" i="1" a="1"/>
  <c r="JV81" i="1" s="1"/>
  <c r="JV80" i="1" a="1"/>
  <c r="JV80" i="1" s="1"/>
  <c r="JV79" i="1" a="1"/>
  <c r="JV79" i="1" s="1"/>
  <c r="JV78" i="1" a="1"/>
  <c r="JV78" i="1" s="1"/>
  <c r="JV77" i="1" a="1"/>
  <c r="JV77" i="1" s="1"/>
  <c r="JV76" i="1" a="1"/>
  <c r="JV76" i="1" s="1"/>
  <c r="JV75" i="1" a="1"/>
  <c r="JV75" i="1" s="1"/>
  <c r="JV74" i="1" a="1"/>
  <c r="JV74" i="1" s="1"/>
  <c r="JV73" i="1" a="1"/>
  <c r="JV73" i="1" s="1"/>
  <c r="JV72" i="1" a="1"/>
  <c r="JV72" i="1" s="1"/>
  <c r="JV71" i="1" a="1"/>
  <c r="JV71" i="1" s="1"/>
  <c r="JV70" i="1" a="1"/>
  <c r="JV70" i="1" s="1"/>
  <c r="JV69" i="1" a="1"/>
  <c r="JV69" i="1" s="1"/>
  <c r="JV68" i="1" a="1"/>
  <c r="JV68" i="1" s="1"/>
  <c r="JV67" i="1" a="1"/>
  <c r="JV67" i="1" s="1"/>
  <c r="JV66" i="1" a="1"/>
  <c r="JV66" i="1" s="1"/>
  <c r="JV65" i="1" a="1"/>
  <c r="JV65" i="1" s="1"/>
  <c r="JV64" i="1" a="1"/>
  <c r="JV64" i="1" s="1"/>
  <c r="JV63" i="1" a="1"/>
  <c r="JV63" i="1" s="1"/>
  <c r="JV62" i="1" a="1"/>
  <c r="JV62" i="1" s="1"/>
  <c r="JV61" i="1" a="1"/>
  <c r="JV61" i="1" s="1"/>
  <c r="JV60" i="1" a="1"/>
  <c r="JV60" i="1" s="1"/>
  <c r="JV59" i="1" a="1"/>
  <c r="JV59" i="1" s="1"/>
  <c r="JV58" i="1" a="1"/>
  <c r="JV58" i="1" s="1"/>
  <c r="JV57" i="1" a="1"/>
  <c r="JV57" i="1" s="1"/>
  <c r="JV56" i="1" a="1"/>
  <c r="JV56" i="1" s="1"/>
  <c r="JV55" i="1" a="1"/>
  <c r="JV55" i="1" s="1"/>
  <c r="JV54" i="1" a="1"/>
  <c r="JV54" i="1" s="1"/>
  <c r="JV53" i="1" a="1"/>
  <c r="JV53" i="1" s="1"/>
  <c r="JV52" i="1" a="1"/>
  <c r="JV52" i="1" s="1"/>
  <c r="JV51" i="1" a="1"/>
  <c r="JV51" i="1" s="1"/>
  <c r="JV50" i="1" a="1"/>
  <c r="JV50" i="1" s="1"/>
  <c r="JV49" i="1" a="1"/>
  <c r="JV49" i="1" s="1"/>
  <c r="JV48" i="1" a="1"/>
  <c r="JV48" i="1" s="1"/>
  <c r="JV47" i="1" a="1"/>
  <c r="JV47" i="1" s="1"/>
  <c r="JV46" i="1" a="1"/>
  <c r="JV46" i="1" s="1"/>
  <c r="JV45" i="1" a="1"/>
  <c r="JV45" i="1" s="1"/>
  <c r="JV44" i="1" a="1"/>
  <c r="JV44" i="1" s="1"/>
  <c r="JV43" i="1" a="1"/>
  <c r="JV43" i="1" s="1"/>
  <c r="JV42" i="1" a="1"/>
  <c r="JV42" i="1" s="1"/>
  <c r="JV41" i="1" a="1"/>
  <c r="JV41" i="1" s="1"/>
  <c r="JV40" i="1" a="1"/>
  <c r="JV40" i="1" s="1"/>
  <c r="JV39" i="1" a="1"/>
  <c r="JV39" i="1" s="1"/>
  <c r="JV38" i="1" a="1"/>
  <c r="JV38" i="1" s="1"/>
  <c r="JV37" i="1" a="1"/>
  <c r="JV37" i="1" s="1"/>
  <c r="JV36" i="1" a="1"/>
  <c r="JV36" i="1" s="1"/>
  <c r="JV35" i="1" a="1"/>
  <c r="JV35" i="1" s="1"/>
  <c r="JV34" i="1" a="1"/>
  <c r="JV34" i="1" s="1"/>
  <c r="JV33" i="1" a="1"/>
  <c r="JV33" i="1" s="1"/>
  <c r="JV32" i="1" a="1"/>
  <c r="JV32" i="1" s="1"/>
  <c r="JV31" i="1" a="1"/>
  <c r="JV31" i="1" s="1"/>
  <c r="JV30" i="1" a="1"/>
  <c r="JV30" i="1" s="1"/>
  <c r="JV29" i="1" a="1"/>
  <c r="JV29" i="1" s="1"/>
  <c r="JV28" i="1" a="1"/>
  <c r="JV28" i="1" s="1"/>
  <c r="JV27" i="1" a="1"/>
  <c r="JV27" i="1" s="1"/>
  <c r="JV26" i="1" a="1"/>
  <c r="JV26" i="1" s="1"/>
  <c r="JV25" i="1" a="1"/>
  <c r="JV25" i="1" s="1"/>
  <c r="JV24" i="1" a="1"/>
  <c r="JV24" i="1" s="1"/>
  <c r="JV23" i="1" a="1"/>
  <c r="JV23" i="1" s="1"/>
  <c r="JV22" i="1" a="1"/>
  <c r="JV22" i="1" s="1"/>
  <c r="JV21" i="1" a="1"/>
  <c r="JV21" i="1" s="1"/>
  <c r="JV20" i="1" a="1"/>
  <c r="JV20" i="1" s="1"/>
  <c r="JV19" i="1" a="1"/>
  <c r="JV19" i="1" s="1"/>
  <c r="JV18" i="1" a="1"/>
  <c r="JV18" i="1" s="1"/>
  <c r="JV17" i="1" a="1"/>
  <c r="JV17" i="1" s="1"/>
  <c r="JV15" i="1" a="1"/>
  <c r="JV15" i="1" s="1"/>
  <c r="JV14" i="1" a="1"/>
  <c r="JV14" i="1" s="1"/>
  <c r="JV13" i="1" a="1"/>
  <c r="JV13" i="1" s="1"/>
  <c r="JV12" i="1" a="1"/>
  <c r="JV12" i="1" s="1"/>
  <c r="JV11" i="1" a="1"/>
  <c r="JV11" i="1" s="1"/>
  <c r="JM303" i="1"/>
  <c r="JM302" i="1"/>
  <c r="JM301" i="1"/>
  <c r="JM300" i="1"/>
  <c r="JM299" i="1"/>
  <c r="JM298" i="1"/>
  <c r="JM297" i="1"/>
  <c r="JM296" i="1"/>
  <c r="JM295" i="1"/>
  <c r="JM294" i="1"/>
  <c r="JM293" i="1"/>
  <c r="JM292" i="1"/>
  <c r="JM291" i="1"/>
  <c r="JM290" i="1"/>
  <c r="JM289" i="1"/>
  <c r="JM288" i="1"/>
  <c r="JM287" i="1"/>
  <c r="JM286" i="1"/>
  <c r="JM285" i="1"/>
  <c r="JM284" i="1"/>
  <c r="JM283" i="1"/>
  <c r="JM282" i="1"/>
  <c r="JM281" i="1"/>
  <c r="JM280" i="1"/>
  <c r="JM279" i="1"/>
  <c r="JM278" i="1"/>
  <c r="JM277" i="1"/>
  <c r="JM276" i="1"/>
  <c r="JM275" i="1"/>
  <c r="JM274" i="1"/>
  <c r="JM273" i="1"/>
  <c r="JM272" i="1"/>
  <c r="JM271" i="1"/>
  <c r="JM270" i="1"/>
  <c r="JM269" i="1"/>
  <c r="JM268" i="1"/>
  <c r="JM267" i="1"/>
  <c r="JM266" i="1"/>
  <c r="JM265" i="1"/>
  <c r="JM264" i="1"/>
  <c r="JM263" i="1"/>
  <c r="JM262" i="1"/>
  <c r="JM261" i="1"/>
  <c r="JM260" i="1"/>
  <c r="JM259" i="1"/>
  <c r="JM258" i="1"/>
  <c r="JM257" i="1"/>
  <c r="JM256" i="1"/>
  <c r="JM255" i="1"/>
  <c r="JM254" i="1"/>
  <c r="JM253" i="1"/>
  <c r="JM252" i="1"/>
  <c r="JM251" i="1"/>
  <c r="JM250" i="1"/>
  <c r="JM249" i="1"/>
  <c r="JM248" i="1"/>
  <c r="JM247" i="1"/>
  <c r="JM246" i="1"/>
  <c r="JM245" i="1"/>
  <c r="JM244" i="1"/>
  <c r="JM243" i="1"/>
  <c r="JM242" i="1"/>
  <c r="JM241" i="1"/>
  <c r="JM240" i="1"/>
  <c r="JM239" i="1"/>
  <c r="JM238" i="1"/>
  <c r="JM237" i="1"/>
  <c r="JM236" i="1"/>
  <c r="JM235" i="1"/>
  <c r="JM234" i="1"/>
  <c r="JM233" i="1"/>
  <c r="JM232" i="1"/>
  <c r="JM231" i="1"/>
  <c r="JM230" i="1"/>
  <c r="JM229" i="1"/>
  <c r="JM228" i="1"/>
  <c r="JM227" i="1"/>
  <c r="JM226" i="1"/>
  <c r="JM225" i="1"/>
  <c r="JM224" i="1"/>
  <c r="JM223" i="1"/>
  <c r="JM222" i="1"/>
  <c r="JM221" i="1"/>
  <c r="JM220" i="1"/>
  <c r="JM219" i="1"/>
  <c r="JM218" i="1"/>
  <c r="JM217" i="1"/>
  <c r="JM216" i="1"/>
  <c r="JM215" i="1"/>
  <c r="JM214" i="1"/>
  <c r="JM213" i="1"/>
  <c r="JM212" i="1"/>
  <c r="JM211" i="1"/>
  <c r="JM210" i="1"/>
  <c r="JM209" i="1"/>
  <c r="JM208" i="1"/>
  <c r="JM207" i="1"/>
  <c r="JM206" i="1"/>
  <c r="JM205" i="1"/>
  <c r="JM204" i="1"/>
  <c r="JM203" i="1"/>
  <c r="JM202" i="1"/>
  <c r="JM201" i="1"/>
  <c r="JM200" i="1"/>
  <c r="JM199" i="1"/>
  <c r="JM198" i="1"/>
  <c r="JM197" i="1"/>
  <c r="JM196" i="1"/>
  <c r="JM195" i="1"/>
  <c r="JM194" i="1"/>
  <c r="JM193" i="1"/>
  <c r="JM192" i="1"/>
  <c r="JM191" i="1"/>
  <c r="JM190" i="1"/>
  <c r="JM189" i="1"/>
  <c r="JM188" i="1"/>
  <c r="JM187" i="1"/>
  <c r="JM186" i="1"/>
  <c r="JM185" i="1"/>
  <c r="JM184" i="1"/>
  <c r="JM183" i="1"/>
  <c r="JM182" i="1"/>
  <c r="JM181" i="1"/>
  <c r="JM180" i="1"/>
  <c r="JM179" i="1"/>
  <c r="JM178" i="1"/>
  <c r="JM177" i="1"/>
  <c r="JM176" i="1"/>
  <c r="JM175" i="1"/>
  <c r="JM174" i="1"/>
  <c r="JM173" i="1"/>
  <c r="JM172" i="1"/>
  <c r="JM171" i="1"/>
  <c r="JM170" i="1"/>
  <c r="JM169" i="1"/>
  <c r="JM168" i="1"/>
  <c r="JM167" i="1"/>
  <c r="JM166" i="1"/>
  <c r="JM165" i="1"/>
  <c r="JM164" i="1"/>
  <c r="JM163" i="1"/>
  <c r="JM162" i="1"/>
  <c r="JM161" i="1"/>
  <c r="JM160" i="1"/>
  <c r="JM159" i="1"/>
  <c r="JM158" i="1"/>
  <c r="JM157" i="1"/>
  <c r="JM156" i="1"/>
  <c r="JM155" i="1"/>
  <c r="JM154" i="1"/>
  <c r="JM153" i="1"/>
  <c r="JM152" i="1"/>
  <c r="JM151" i="1"/>
  <c r="JM150" i="1"/>
  <c r="JM149" i="1"/>
  <c r="JM148" i="1"/>
  <c r="JM147" i="1"/>
  <c r="JM146" i="1"/>
  <c r="JM145" i="1"/>
  <c r="JM144" i="1"/>
  <c r="JM143" i="1"/>
  <c r="JM142" i="1"/>
  <c r="JM141" i="1"/>
  <c r="JM140" i="1"/>
  <c r="JM139" i="1"/>
  <c r="JM138" i="1"/>
  <c r="JM137" i="1"/>
  <c r="JM136" i="1"/>
  <c r="JM135" i="1"/>
  <c r="JM134" i="1"/>
  <c r="JM133" i="1"/>
  <c r="JM132" i="1"/>
  <c r="JM131" i="1"/>
  <c r="JM130" i="1"/>
  <c r="JM129" i="1"/>
  <c r="JM128" i="1"/>
  <c r="JM127" i="1"/>
  <c r="JM126" i="1"/>
  <c r="JM125" i="1"/>
  <c r="JM124" i="1"/>
  <c r="JM123" i="1"/>
  <c r="JM122" i="1"/>
  <c r="JM121" i="1"/>
  <c r="JM120" i="1"/>
  <c r="JM119" i="1"/>
  <c r="JM118" i="1"/>
  <c r="JM117" i="1"/>
  <c r="JM116" i="1"/>
  <c r="JM115" i="1"/>
  <c r="JM114" i="1"/>
  <c r="JM113" i="1"/>
  <c r="JM112" i="1"/>
  <c r="JM111" i="1"/>
  <c r="JM110" i="1"/>
  <c r="JM109" i="1"/>
  <c r="JM108" i="1"/>
  <c r="JM107" i="1"/>
  <c r="JM106" i="1"/>
  <c r="JM105" i="1"/>
  <c r="JM104" i="1"/>
  <c r="JM103" i="1"/>
  <c r="JM102" i="1"/>
  <c r="JM101" i="1"/>
  <c r="JM100" i="1"/>
  <c r="JM99" i="1"/>
  <c r="JM98" i="1"/>
  <c r="JM97" i="1"/>
  <c r="JM96" i="1"/>
  <c r="JM95" i="1"/>
  <c r="JM94" i="1"/>
  <c r="JM93" i="1"/>
  <c r="JM92" i="1"/>
  <c r="JM91" i="1"/>
  <c r="JM90" i="1"/>
  <c r="JM89" i="1"/>
  <c r="JM88" i="1"/>
  <c r="JM87" i="1"/>
  <c r="JM86" i="1"/>
  <c r="JM85" i="1"/>
  <c r="JM84" i="1"/>
  <c r="JM83" i="1"/>
  <c r="JM82" i="1"/>
  <c r="JM81" i="1"/>
  <c r="JM80" i="1"/>
  <c r="JM79" i="1"/>
  <c r="JM78" i="1"/>
  <c r="JM77" i="1"/>
  <c r="JM76" i="1"/>
  <c r="JM75" i="1"/>
  <c r="JM74" i="1"/>
  <c r="JM73" i="1"/>
  <c r="JM72" i="1"/>
  <c r="JM71" i="1"/>
  <c r="JM70" i="1"/>
  <c r="JM69" i="1"/>
  <c r="JM68" i="1"/>
  <c r="JM67" i="1"/>
  <c r="JM66" i="1"/>
  <c r="JM65" i="1"/>
  <c r="JM64" i="1"/>
  <c r="JM63" i="1"/>
  <c r="JM62" i="1"/>
  <c r="JM61" i="1"/>
  <c r="JM60" i="1"/>
  <c r="JM59" i="1"/>
  <c r="JM58" i="1"/>
  <c r="JM57" i="1"/>
  <c r="JM56" i="1"/>
  <c r="JM55" i="1"/>
  <c r="JM54" i="1"/>
  <c r="JM53" i="1"/>
  <c r="JM52" i="1"/>
  <c r="JM51" i="1"/>
  <c r="JM50" i="1"/>
  <c r="JM49" i="1"/>
  <c r="JM48" i="1"/>
  <c r="JM47" i="1"/>
  <c r="JM46" i="1"/>
  <c r="JM45" i="1"/>
  <c r="JM44" i="1"/>
  <c r="JM43" i="1"/>
  <c r="JM42" i="1"/>
  <c r="JM41" i="1"/>
  <c r="JM40" i="1"/>
  <c r="JM39" i="1"/>
  <c r="JM38" i="1"/>
  <c r="JM37" i="1"/>
  <c r="JM36" i="1"/>
  <c r="JM35" i="1"/>
  <c r="JM34" i="1"/>
  <c r="JM33" i="1"/>
  <c r="JM32" i="1"/>
  <c r="JM31" i="1"/>
  <c r="JM30" i="1"/>
  <c r="JM29" i="1"/>
  <c r="JM28" i="1"/>
  <c r="JM27" i="1"/>
  <c r="JM26" i="1"/>
  <c r="JM25" i="1"/>
  <c r="JM24" i="1"/>
  <c r="JM23" i="1"/>
  <c r="JM22" i="1"/>
  <c r="JM21" i="1"/>
  <c r="JM20" i="1"/>
  <c r="JM19" i="1"/>
  <c r="JM18" i="1"/>
  <c r="JM17" i="1"/>
  <c r="JM16" i="1"/>
  <c r="JM15" i="1"/>
  <c r="JM14" i="1"/>
  <c r="JM13" i="1"/>
  <c r="JM12" i="1"/>
  <c r="JM11" i="1"/>
  <c r="JL303" i="1"/>
  <c r="JL302" i="1"/>
  <c r="JL301" i="1"/>
  <c r="JL300" i="1"/>
  <c r="JL299" i="1"/>
  <c r="JL298" i="1"/>
  <c r="JL297" i="1"/>
  <c r="JL296" i="1"/>
  <c r="JL295" i="1"/>
  <c r="JL294" i="1"/>
  <c r="JL293" i="1"/>
  <c r="JL292" i="1"/>
  <c r="JL291" i="1"/>
  <c r="JL290" i="1"/>
  <c r="JL289" i="1"/>
  <c r="JL288" i="1"/>
  <c r="JL287" i="1"/>
  <c r="JL286" i="1"/>
  <c r="JL285" i="1"/>
  <c r="JL284" i="1"/>
  <c r="JL283" i="1"/>
  <c r="JL282" i="1"/>
  <c r="JL281" i="1"/>
  <c r="JL280" i="1"/>
  <c r="JL279" i="1"/>
  <c r="JL278" i="1"/>
  <c r="JL277" i="1"/>
  <c r="JL276" i="1"/>
  <c r="JL275" i="1"/>
  <c r="JL274" i="1"/>
  <c r="JL273" i="1"/>
  <c r="JL272" i="1"/>
  <c r="JL271" i="1"/>
  <c r="JL270" i="1"/>
  <c r="JL269" i="1"/>
  <c r="JL268" i="1"/>
  <c r="JL267" i="1"/>
  <c r="JL266" i="1"/>
  <c r="JL265" i="1"/>
  <c r="JL264" i="1"/>
  <c r="JL263" i="1"/>
  <c r="JL262" i="1"/>
  <c r="JL261" i="1"/>
  <c r="JL260" i="1"/>
  <c r="JL259" i="1"/>
  <c r="JL258" i="1"/>
  <c r="JL257" i="1"/>
  <c r="JL256" i="1"/>
  <c r="JL255" i="1"/>
  <c r="JL254" i="1"/>
  <c r="JL253" i="1"/>
  <c r="JL252" i="1"/>
  <c r="JL251" i="1"/>
  <c r="JL250" i="1"/>
  <c r="JL249" i="1"/>
  <c r="JL248" i="1"/>
  <c r="JL247" i="1"/>
  <c r="JL246" i="1"/>
  <c r="JL245" i="1"/>
  <c r="JL244" i="1"/>
  <c r="JL243" i="1"/>
  <c r="JL242" i="1"/>
  <c r="JL241" i="1"/>
  <c r="JL240" i="1"/>
  <c r="JL239" i="1"/>
  <c r="JL238" i="1"/>
  <c r="JL237" i="1"/>
  <c r="JL236" i="1"/>
  <c r="JL235" i="1"/>
  <c r="JL234" i="1"/>
  <c r="JL233" i="1"/>
  <c r="JL232" i="1"/>
  <c r="JL231" i="1"/>
  <c r="JL230" i="1"/>
  <c r="JL229" i="1"/>
  <c r="JL228" i="1"/>
  <c r="JL227" i="1"/>
  <c r="JL226" i="1"/>
  <c r="JL225" i="1"/>
  <c r="JL224" i="1"/>
  <c r="JL223" i="1"/>
  <c r="JL222" i="1"/>
  <c r="JL221" i="1"/>
  <c r="JL220" i="1"/>
  <c r="JL219" i="1"/>
  <c r="JL218" i="1"/>
  <c r="JL217" i="1"/>
  <c r="JL216" i="1"/>
  <c r="JL215" i="1"/>
  <c r="JL214" i="1"/>
  <c r="JL213" i="1"/>
  <c r="JL212" i="1"/>
  <c r="JL211" i="1"/>
  <c r="JL210" i="1"/>
  <c r="JL209" i="1"/>
  <c r="JL208" i="1"/>
  <c r="JL207" i="1"/>
  <c r="JL206" i="1"/>
  <c r="JL205" i="1"/>
  <c r="JL204" i="1"/>
  <c r="JL203" i="1"/>
  <c r="JL202" i="1"/>
  <c r="JL201" i="1"/>
  <c r="JL200" i="1"/>
  <c r="JL199" i="1"/>
  <c r="JL198" i="1"/>
  <c r="JL197" i="1"/>
  <c r="JL196" i="1"/>
  <c r="JL195" i="1"/>
  <c r="JL194" i="1"/>
  <c r="JL193" i="1"/>
  <c r="JL192" i="1"/>
  <c r="JL191" i="1"/>
  <c r="JL190" i="1"/>
  <c r="JL189" i="1"/>
  <c r="JL188" i="1"/>
  <c r="JL187" i="1"/>
  <c r="JL186" i="1"/>
  <c r="JL185" i="1"/>
  <c r="JL184" i="1"/>
  <c r="JL183" i="1"/>
  <c r="JL182" i="1"/>
  <c r="JL181" i="1"/>
  <c r="JL180" i="1"/>
  <c r="JL179" i="1"/>
  <c r="JL178" i="1"/>
  <c r="JL177" i="1"/>
  <c r="JL176" i="1"/>
  <c r="JL175" i="1"/>
  <c r="JL174" i="1"/>
  <c r="JL173" i="1"/>
  <c r="JL172" i="1"/>
  <c r="JL171" i="1"/>
  <c r="JL170" i="1"/>
  <c r="JL169" i="1"/>
  <c r="JL168" i="1"/>
  <c r="JL167" i="1"/>
  <c r="JL166" i="1"/>
  <c r="JL165" i="1"/>
  <c r="JL164" i="1"/>
  <c r="JL163" i="1"/>
  <c r="JL162" i="1"/>
  <c r="JL161" i="1"/>
  <c r="JL160" i="1"/>
  <c r="JL159" i="1"/>
  <c r="JL158" i="1"/>
  <c r="JL157" i="1"/>
  <c r="JL156" i="1"/>
  <c r="JL155" i="1"/>
  <c r="JL154" i="1"/>
  <c r="JL153" i="1"/>
  <c r="JL152" i="1"/>
  <c r="JL151" i="1"/>
  <c r="JL150" i="1"/>
  <c r="JL149" i="1"/>
  <c r="JL148" i="1"/>
  <c r="JL147" i="1"/>
  <c r="JL146" i="1"/>
  <c r="JL145" i="1"/>
  <c r="JL144" i="1"/>
  <c r="JL143" i="1"/>
  <c r="JL142" i="1"/>
  <c r="JL141" i="1"/>
  <c r="JL140" i="1"/>
  <c r="JL139" i="1"/>
  <c r="JL138" i="1"/>
  <c r="JL137" i="1"/>
  <c r="JL136" i="1"/>
  <c r="JL135" i="1"/>
  <c r="JL134" i="1"/>
  <c r="JL133" i="1"/>
  <c r="JL132" i="1"/>
  <c r="JL131" i="1"/>
  <c r="JL130" i="1"/>
  <c r="JL129" i="1"/>
  <c r="JL128" i="1"/>
  <c r="JL127" i="1"/>
  <c r="JL126" i="1"/>
  <c r="JL125" i="1"/>
  <c r="JL124" i="1"/>
  <c r="JL123" i="1"/>
  <c r="JL122" i="1"/>
  <c r="JL121" i="1"/>
  <c r="JL120" i="1"/>
  <c r="JL119" i="1"/>
  <c r="JL118" i="1"/>
  <c r="JL117" i="1"/>
  <c r="JL116" i="1"/>
  <c r="JL115" i="1"/>
  <c r="JL114" i="1"/>
  <c r="JL113" i="1"/>
  <c r="JL112" i="1"/>
  <c r="JL111" i="1"/>
  <c r="JL110" i="1"/>
  <c r="JL109" i="1"/>
  <c r="JL108" i="1"/>
  <c r="JL107" i="1"/>
  <c r="JL106" i="1"/>
  <c r="JL105" i="1"/>
  <c r="JL104" i="1"/>
  <c r="JL103" i="1"/>
  <c r="JL102" i="1"/>
  <c r="JL101" i="1"/>
  <c r="JL100" i="1"/>
  <c r="JL99" i="1"/>
  <c r="JL98" i="1"/>
  <c r="JL97" i="1"/>
  <c r="JL96" i="1"/>
  <c r="JL95" i="1"/>
  <c r="JL94" i="1"/>
  <c r="JL93" i="1"/>
  <c r="JL92" i="1"/>
  <c r="JL91" i="1"/>
  <c r="JL90" i="1"/>
  <c r="JL89" i="1"/>
  <c r="JL88" i="1"/>
  <c r="JL87" i="1"/>
  <c r="JL86" i="1"/>
  <c r="JL85" i="1"/>
  <c r="JL84" i="1"/>
  <c r="JL83" i="1"/>
  <c r="JL82" i="1"/>
  <c r="JL81" i="1"/>
  <c r="JL80" i="1"/>
  <c r="JL79" i="1"/>
  <c r="JL78" i="1"/>
  <c r="JL77" i="1"/>
  <c r="JL76" i="1"/>
  <c r="JL75" i="1"/>
  <c r="JL74" i="1"/>
  <c r="JL73" i="1"/>
  <c r="JL72" i="1"/>
  <c r="JL71" i="1"/>
  <c r="JL70" i="1"/>
  <c r="JL69" i="1"/>
  <c r="JL68" i="1"/>
  <c r="JL67" i="1"/>
  <c r="JL66" i="1"/>
  <c r="JL65" i="1"/>
  <c r="JL64" i="1"/>
  <c r="JL63" i="1"/>
  <c r="JL62" i="1"/>
  <c r="JL61" i="1"/>
  <c r="JL60" i="1"/>
  <c r="JL59" i="1"/>
  <c r="JL58" i="1"/>
  <c r="JL57" i="1"/>
  <c r="JL56" i="1"/>
  <c r="JL55" i="1"/>
  <c r="JL54" i="1"/>
  <c r="JL53" i="1"/>
  <c r="JL52" i="1"/>
  <c r="JL51" i="1"/>
  <c r="JL50" i="1"/>
  <c r="JL49" i="1"/>
  <c r="JL48" i="1"/>
  <c r="JL47" i="1"/>
  <c r="JL46" i="1"/>
  <c r="JL45" i="1"/>
  <c r="JL44" i="1"/>
  <c r="JL43" i="1"/>
  <c r="JL42" i="1"/>
  <c r="JL41" i="1"/>
  <c r="JL40" i="1"/>
  <c r="JL39" i="1"/>
  <c r="JL38" i="1"/>
  <c r="JL37" i="1"/>
  <c r="JL36" i="1"/>
  <c r="JL35" i="1"/>
  <c r="JL34" i="1"/>
  <c r="JL33" i="1"/>
  <c r="JL32" i="1"/>
  <c r="JL31" i="1"/>
  <c r="JL30" i="1"/>
  <c r="JL29" i="1"/>
  <c r="JL28" i="1"/>
  <c r="JL27" i="1"/>
  <c r="JL26" i="1"/>
  <c r="JL25" i="1"/>
  <c r="JL24" i="1"/>
  <c r="JL23" i="1"/>
  <c r="JL22" i="1"/>
  <c r="JL21" i="1"/>
  <c r="JL20" i="1"/>
  <c r="JL19" i="1"/>
  <c r="JL18" i="1"/>
  <c r="JL17" i="1"/>
  <c r="JL16" i="1"/>
  <c r="JL15" i="1"/>
  <c r="JL14" i="1"/>
  <c r="JL13" i="1"/>
  <c r="JL12" i="1"/>
  <c r="JL11" i="1"/>
  <c r="JK303" i="1"/>
  <c r="JK302" i="1"/>
  <c r="JK301" i="1"/>
  <c r="JK300" i="1"/>
  <c r="JK299" i="1"/>
  <c r="JR299" i="1" s="1"/>
  <c r="JK298" i="1"/>
  <c r="JK297" i="1"/>
  <c r="JK296" i="1"/>
  <c r="JK295" i="1"/>
  <c r="JK294" i="1"/>
  <c r="JK293" i="1"/>
  <c r="JK292" i="1"/>
  <c r="JK291" i="1"/>
  <c r="JK290" i="1"/>
  <c r="JK289" i="1"/>
  <c r="JK288" i="1"/>
  <c r="JK287" i="1"/>
  <c r="JK286" i="1"/>
  <c r="JK285" i="1"/>
  <c r="JK284" i="1"/>
  <c r="JK283" i="1"/>
  <c r="JK282" i="1"/>
  <c r="JR282" i="1" s="1"/>
  <c r="JK281" i="1"/>
  <c r="JK280" i="1"/>
  <c r="JK279" i="1"/>
  <c r="JK278" i="1"/>
  <c r="JK277" i="1"/>
  <c r="JK276" i="1"/>
  <c r="JK275" i="1"/>
  <c r="JK274" i="1"/>
  <c r="JN274" i="1" s="1"/>
  <c r="JO274" i="1" s="1" a="1"/>
  <c r="JO274" i="1" s="1"/>
  <c r="JK273" i="1"/>
  <c r="JK272" i="1"/>
  <c r="JK271" i="1"/>
  <c r="JK270" i="1"/>
  <c r="JK269" i="1"/>
  <c r="JK268" i="1"/>
  <c r="JK267" i="1"/>
  <c r="JK266" i="1"/>
  <c r="JR266" i="1" s="1"/>
  <c r="JK265" i="1"/>
  <c r="JK264" i="1"/>
  <c r="JK263" i="1"/>
  <c r="JK262" i="1"/>
  <c r="JK261" i="1"/>
  <c r="JK260" i="1"/>
  <c r="JK259" i="1"/>
  <c r="JK258" i="1"/>
  <c r="JN258" i="1" s="1"/>
  <c r="JO258" i="1" s="1" a="1"/>
  <c r="JO258" i="1" s="1"/>
  <c r="JK257" i="1"/>
  <c r="JK256" i="1"/>
  <c r="JK255" i="1"/>
  <c r="JK254" i="1"/>
  <c r="JK253" i="1"/>
  <c r="JK252" i="1"/>
  <c r="JK251" i="1"/>
  <c r="JK250" i="1"/>
  <c r="JK249" i="1"/>
  <c r="JK248" i="1"/>
  <c r="JK247" i="1"/>
  <c r="JK246" i="1"/>
  <c r="JK245" i="1"/>
  <c r="JK244" i="1"/>
  <c r="JK243" i="1"/>
  <c r="JK242" i="1"/>
  <c r="JR242" i="1" s="1"/>
  <c r="JK241" i="1"/>
  <c r="JK240" i="1"/>
  <c r="JK239" i="1"/>
  <c r="JK238" i="1"/>
  <c r="JK237" i="1"/>
  <c r="JK236" i="1"/>
  <c r="JK235" i="1"/>
  <c r="JK234" i="1"/>
  <c r="JR234" i="1" s="1"/>
  <c r="JK233" i="1"/>
  <c r="JK232" i="1"/>
  <c r="JK231" i="1"/>
  <c r="JK230" i="1"/>
  <c r="JK229" i="1"/>
  <c r="JK228" i="1"/>
  <c r="JK227" i="1"/>
  <c r="JK226" i="1"/>
  <c r="JK225" i="1"/>
  <c r="JK224" i="1"/>
  <c r="JK223" i="1"/>
  <c r="JK222" i="1"/>
  <c r="JK221" i="1"/>
  <c r="JK220" i="1"/>
  <c r="JK219" i="1"/>
  <c r="JK218" i="1"/>
  <c r="JK217" i="1"/>
  <c r="JK216" i="1"/>
  <c r="JK215" i="1"/>
  <c r="JK214" i="1"/>
  <c r="JK213" i="1"/>
  <c r="JK212" i="1"/>
  <c r="JK211" i="1"/>
  <c r="JK210" i="1"/>
  <c r="JR210" i="1" s="1"/>
  <c r="JK209" i="1"/>
  <c r="JK208" i="1"/>
  <c r="JK207" i="1"/>
  <c r="JK206" i="1"/>
  <c r="JK205" i="1"/>
  <c r="JK204" i="1"/>
  <c r="JK203" i="1"/>
  <c r="JK202" i="1"/>
  <c r="JR202" i="1" s="1"/>
  <c r="JK201" i="1"/>
  <c r="JK200" i="1"/>
  <c r="JK199" i="1"/>
  <c r="JK198" i="1"/>
  <c r="JK197" i="1"/>
  <c r="JK196" i="1"/>
  <c r="JK195" i="1"/>
  <c r="JK194" i="1"/>
  <c r="JK193" i="1"/>
  <c r="JK192" i="1"/>
  <c r="JK191" i="1"/>
  <c r="JK190" i="1"/>
  <c r="JK189" i="1"/>
  <c r="JK188" i="1"/>
  <c r="JK187" i="1"/>
  <c r="JK186" i="1"/>
  <c r="JK185" i="1"/>
  <c r="JK184" i="1"/>
  <c r="JK183" i="1"/>
  <c r="JK182" i="1"/>
  <c r="JK181" i="1"/>
  <c r="JK180" i="1"/>
  <c r="JK179" i="1"/>
  <c r="JK178" i="1"/>
  <c r="JK177" i="1"/>
  <c r="JK176" i="1"/>
  <c r="JK175" i="1"/>
  <c r="JK174" i="1"/>
  <c r="JK173" i="1"/>
  <c r="JK172" i="1"/>
  <c r="JK171" i="1"/>
  <c r="JK170" i="1"/>
  <c r="JR170" i="1" s="1"/>
  <c r="JK169" i="1"/>
  <c r="JK168" i="1"/>
  <c r="JK167" i="1"/>
  <c r="JK166" i="1"/>
  <c r="JK165" i="1"/>
  <c r="JK164" i="1"/>
  <c r="JK163" i="1"/>
  <c r="JK162" i="1"/>
  <c r="JK161" i="1"/>
  <c r="JK160" i="1"/>
  <c r="JK159" i="1"/>
  <c r="JK158" i="1"/>
  <c r="JK157" i="1"/>
  <c r="JK156" i="1"/>
  <c r="JK155" i="1"/>
  <c r="JK154" i="1"/>
  <c r="JK153" i="1"/>
  <c r="JK152" i="1"/>
  <c r="JK151" i="1"/>
  <c r="JK150" i="1"/>
  <c r="JK149" i="1"/>
  <c r="JK148" i="1"/>
  <c r="JK147" i="1"/>
  <c r="JK146" i="1"/>
  <c r="JK145" i="1"/>
  <c r="JK144" i="1"/>
  <c r="JK143" i="1"/>
  <c r="JK142" i="1"/>
  <c r="JK141" i="1"/>
  <c r="JK140" i="1"/>
  <c r="JK139" i="1"/>
  <c r="JK138" i="1"/>
  <c r="JK137" i="1"/>
  <c r="JK136" i="1"/>
  <c r="JK135" i="1"/>
  <c r="JK134" i="1"/>
  <c r="JK133" i="1"/>
  <c r="JK132" i="1"/>
  <c r="JK131" i="1"/>
  <c r="JK130" i="1"/>
  <c r="JK129" i="1"/>
  <c r="JK128" i="1"/>
  <c r="JK127" i="1"/>
  <c r="JK126" i="1"/>
  <c r="JK125" i="1"/>
  <c r="JK124" i="1"/>
  <c r="JK123" i="1"/>
  <c r="JK122" i="1"/>
  <c r="JK121" i="1"/>
  <c r="JK120" i="1"/>
  <c r="JK119" i="1"/>
  <c r="JK118" i="1"/>
  <c r="JK117" i="1"/>
  <c r="JK116" i="1"/>
  <c r="JK115" i="1"/>
  <c r="JK114" i="1"/>
  <c r="JN114" i="1" s="1"/>
  <c r="JO114" i="1" s="1" a="1"/>
  <c r="JO114" i="1" s="1"/>
  <c r="JK113" i="1"/>
  <c r="JK112" i="1"/>
  <c r="JK111" i="1"/>
  <c r="JR111" i="1" s="1"/>
  <c r="JK110" i="1"/>
  <c r="JK109" i="1"/>
  <c r="JK108" i="1"/>
  <c r="JK107" i="1"/>
  <c r="JK106" i="1"/>
  <c r="JK105" i="1"/>
  <c r="JK104" i="1"/>
  <c r="JK103" i="1"/>
  <c r="JK102" i="1"/>
  <c r="JK101" i="1"/>
  <c r="JK100" i="1"/>
  <c r="JK99" i="1"/>
  <c r="JK98" i="1"/>
  <c r="JR98" i="1" s="1"/>
  <c r="JK97" i="1"/>
  <c r="JK96" i="1"/>
  <c r="JK95" i="1"/>
  <c r="JR95" i="1" s="1"/>
  <c r="JK94" i="1"/>
  <c r="JK93" i="1"/>
  <c r="JK92" i="1"/>
  <c r="JK91" i="1"/>
  <c r="JK90" i="1"/>
  <c r="JK89" i="1"/>
  <c r="JK88" i="1"/>
  <c r="JK87" i="1"/>
  <c r="JR87" i="1" s="1"/>
  <c r="JK86" i="1"/>
  <c r="JK85" i="1"/>
  <c r="JK84" i="1"/>
  <c r="JK83" i="1"/>
  <c r="JK82" i="1"/>
  <c r="JR82" i="1" s="1"/>
  <c r="JK81" i="1"/>
  <c r="JK80" i="1"/>
  <c r="JK79" i="1"/>
  <c r="JN79" i="1" s="1"/>
  <c r="JO79" i="1" s="1" a="1"/>
  <c r="JO79" i="1" s="1"/>
  <c r="JK78" i="1"/>
  <c r="JK77" i="1"/>
  <c r="JK76" i="1"/>
  <c r="JK75" i="1"/>
  <c r="JK74" i="1"/>
  <c r="JR74" i="1" s="1"/>
  <c r="JK73" i="1"/>
  <c r="JK72" i="1"/>
  <c r="JK71" i="1"/>
  <c r="JN71" i="1" s="1"/>
  <c r="JO71" i="1" s="1" a="1"/>
  <c r="JO71" i="1" s="1"/>
  <c r="JK70" i="1"/>
  <c r="JK69" i="1"/>
  <c r="JK68" i="1"/>
  <c r="JK67" i="1"/>
  <c r="JK66" i="1"/>
  <c r="JR66" i="1" s="1"/>
  <c r="JK65" i="1"/>
  <c r="JK64" i="1"/>
  <c r="JK63" i="1"/>
  <c r="JR63" i="1" s="1"/>
  <c r="JK62" i="1"/>
  <c r="JK61" i="1"/>
  <c r="JK60" i="1"/>
  <c r="JK59" i="1"/>
  <c r="JK58" i="1"/>
  <c r="JK57" i="1"/>
  <c r="JK56" i="1"/>
  <c r="JK55" i="1"/>
  <c r="JN55" i="1" s="1"/>
  <c r="JO55" i="1" s="1" a="1"/>
  <c r="JO55" i="1" s="1"/>
  <c r="JK54" i="1"/>
  <c r="JK53" i="1"/>
  <c r="JK52" i="1"/>
  <c r="JK51" i="1"/>
  <c r="JK50" i="1"/>
  <c r="JK49" i="1"/>
  <c r="JK48" i="1"/>
  <c r="JK47" i="1"/>
  <c r="JN47" i="1" s="1"/>
  <c r="JO47" i="1" s="1" a="1"/>
  <c r="JO47" i="1" s="1"/>
  <c r="JK46" i="1"/>
  <c r="JK45" i="1"/>
  <c r="JK44" i="1"/>
  <c r="JK43" i="1"/>
  <c r="JK42" i="1"/>
  <c r="JR42" i="1" s="1"/>
  <c r="JK41" i="1"/>
  <c r="JK40" i="1"/>
  <c r="JK39" i="1"/>
  <c r="JK38" i="1"/>
  <c r="JK37" i="1"/>
  <c r="JK36" i="1"/>
  <c r="JK35" i="1"/>
  <c r="JK34" i="1"/>
  <c r="JK33" i="1"/>
  <c r="JK32" i="1"/>
  <c r="JK31" i="1"/>
  <c r="JR31" i="1" s="1"/>
  <c r="JK30" i="1"/>
  <c r="JK29" i="1"/>
  <c r="JK28" i="1"/>
  <c r="JK27" i="1"/>
  <c r="JR27" i="1" s="1"/>
  <c r="JK26" i="1"/>
  <c r="JN26" i="1" s="1"/>
  <c r="JO26" i="1" s="1" a="1"/>
  <c r="JO26" i="1" s="1"/>
  <c r="JK25" i="1"/>
  <c r="JK24" i="1"/>
  <c r="JK23" i="1"/>
  <c r="JR23" i="1" s="1"/>
  <c r="JK22" i="1"/>
  <c r="JK21" i="1"/>
  <c r="JK20" i="1"/>
  <c r="JK19" i="1"/>
  <c r="JK18" i="1"/>
  <c r="JR18" i="1" s="1"/>
  <c r="JK17" i="1"/>
  <c r="JK16" i="1"/>
  <c r="JK15" i="1"/>
  <c r="JR15" i="1" s="1"/>
  <c r="JK14" i="1"/>
  <c r="JK13" i="1"/>
  <c r="JK12" i="1"/>
  <c r="JK11" i="1"/>
  <c r="JM10" i="1"/>
  <c r="JL10" i="1"/>
  <c r="JK10" i="1"/>
  <c r="JR300" i="1"/>
  <c r="JR263" i="1"/>
  <c r="JR255" i="1"/>
  <c r="JN212" i="1"/>
  <c r="JO212" i="1" s="1" a="1"/>
  <c r="JO212" i="1" s="1"/>
  <c r="JN196" i="1"/>
  <c r="JO196" i="1" s="1" a="1"/>
  <c r="JO196" i="1" s="1"/>
  <c r="JR191" i="1"/>
  <c r="JR159" i="1"/>
  <c r="JR135" i="1"/>
  <c r="JN111" i="1"/>
  <c r="JO111" i="1" s="1" a="1"/>
  <c r="JO111" i="1" s="1"/>
  <c r="JN103" i="1"/>
  <c r="JO103" i="1" s="1" a="1"/>
  <c r="JO103" i="1" s="1"/>
  <c r="JR103" i="1"/>
  <c r="JN95" i="1"/>
  <c r="JO95" i="1" s="1" a="1"/>
  <c r="JO95" i="1" s="1"/>
  <c r="JR79" i="1"/>
  <c r="JR71" i="1"/>
  <c r="JN63" i="1"/>
  <c r="JO63" i="1" s="1" a="1"/>
  <c r="JO63" i="1" s="1"/>
  <c r="JR55" i="1"/>
  <c r="JN39" i="1"/>
  <c r="JO39" i="1" s="1" a="1"/>
  <c r="JO39" i="1" s="1"/>
  <c r="JC303" i="1"/>
  <c r="JC302" i="1"/>
  <c r="JC301" i="1"/>
  <c r="JC300" i="1"/>
  <c r="JC299" i="1"/>
  <c r="JC298" i="1"/>
  <c r="JC297" i="1"/>
  <c r="JC296" i="1"/>
  <c r="JC295" i="1"/>
  <c r="JC294" i="1"/>
  <c r="JC293" i="1"/>
  <c r="JC292" i="1"/>
  <c r="JC291" i="1"/>
  <c r="JC290" i="1"/>
  <c r="JC289" i="1"/>
  <c r="JC288" i="1"/>
  <c r="JC287" i="1"/>
  <c r="JC286" i="1"/>
  <c r="JC285" i="1"/>
  <c r="JC284" i="1"/>
  <c r="JC283" i="1"/>
  <c r="JC282" i="1"/>
  <c r="JC281" i="1"/>
  <c r="JC280" i="1"/>
  <c r="JC279" i="1"/>
  <c r="JC278" i="1"/>
  <c r="JC277" i="1"/>
  <c r="JC276" i="1"/>
  <c r="JC275" i="1"/>
  <c r="JC274" i="1"/>
  <c r="JC273" i="1"/>
  <c r="JC272" i="1"/>
  <c r="JC271" i="1"/>
  <c r="JC270" i="1"/>
  <c r="JC269" i="1"/>
  <c r="JC268" i="1"/>
  <c r="JC267" i="1"/>
  <c r="JC266" i="1"/>
  <c r="JC265" i="1"/>
  <c r="JC264" i="1"/>
  <c r="JC263" i="1"/>
  <c r="JC262" i="1"/>
  <c r="JC261" i="1"/>
  <c r="JC260" i="1"/>
  <c r="JC259" i="1"/>
  <c r="JC258" i="1"/>
  <c r="JC257" i="1"/>
  <c r="JC256" i="1"/>
  <c r="JC255" i="1"/>
  <c r="JC254" i="1"/>
  <c r="JC253" i="1"/>
  <c r="JC252" i="1"/>
  <c r="JC251" i="1"/>
  <c r="JC250" i="1"/>
  <c r="JC249" i="1"/>
  <c r="JC248" i="1"/>
  <c r="JC247" i="1"/>
  <c r="JC246" i="1"/>
  <c r="JC245" i="1"/>
  <c r="JC244" i="1"/>
  <c r="JC243" i="1"/>
  <c r="JC242" i="1"/>
  <c r="JC241" i="1"/>
  <c r="JC240" i="1"/>
  <c r="JC239" i="1"/>
  <c r="JC238" i="1"/>
  <c r="JC237" i="1"/>
  <c r="JC236" i="1"/>
  <c r="JC235" i="1"/>
  <c r="JC234" i="1"/>
  <c r="JC233" i="1"/>
  <c r="JC232" i="1"/>
  <c r="JC231" i="1"/>
  <c r="JC230" i="1"/>
  <c r="JC229" i="1"/>
  <c r="JC228" i="1"/>
  <c r="JC227" i="1"/>
  <c r="JC226" i="1"/>
  <c r="JC225" i="1"/>
  <c r="JC224" i="1"/>
  <c r="JC223" i="1"/>
  <c r="JC222" i="1"/>
  <c r="JC221" i="1"/>
  <c r="JC220" i="1"/>
  <c r="JC219" i="1"/>
  <c r="JC218" i="1"/>
  <c r="JC217" i="1"/>
  <c r="JC216" i="1"/>
  <c r="JC215" i="1"/>
  <c r="JC214" i="1"/>
  <c r="JC213" i="1"/>
  <c r="JC212" i="1"/>
  <c r="JC211" i="1"/>
  <c r="JC210" i="1"/>
  <c r="JC209" i="1"/>
  <c r="JC208" i="1"/>
  <c r="JC207" i="1"/>
  <c r="JC206" i="1"/>
  <c r="JC205" i="1"/>
  <c r="JC204" i="1"/>
  <c r="JC203" i="1"/>
  <c r="JC202" i="1"/>
  <c r="JC201" i="1"/>
  <c r="JC200" i="1"/>
  <c r="JC199" i="1"/>
  <c r="JC198" i="1"/>
  <c r="JC197" i="1"/>
  <c r="JC196" i="1"/>
  <c r="JC195" i="1"/>
  <c r="JC194" i="1"/>
  <c r="JC193" i="1"/>
  <c r="JC192" i="1"/>
  <c r="JC191" i="1"/>
  <c r="JC190" i="1"/>
  <c r="JC189" i="1"/>
  <c r="JC188" i="1"/>
  <c r="JC187" i="1"/>
  <c r="JC186" i="1"/>
  <c r="JC185" i="1"/>
  <c r="JC184" i="1"/>
  <c r="JC183" i="1"/>
  <c r="JC182" i="1"/>
  <c r="JC181" i="1"/>
  <c r="JC180" i="1"/>
  <c r="JC179" i="1"/>
  <c r="JC178" i="1"/>
  <c r="JC177" i="1"/>
  <c r="JC176" i="1"/>
  <c r="JC175" i="1"/>
  <c r="JC174" i="1"/>
  <c r="JC173" i="1"/>
  <c r="JC172" i="1"/>
  <c r="JC171" i="1"/>
  <c r="JC170" i="1"/>
  <c r="JC169" i="1"/>
  <c r="JC168" i="1"/>
  <c r="JC167" i="1"/>
  <c r="JC166" i="1"/>
  <c r="JC165" i="1"/>
  <c r="JC164" i="1"/>
  <c r="JC163" i="1"/>
  <c r="JC162" i="1"/>
  <c r="JC161" i="1"/>
  <c r="JC160" i="1"/>
  <c r="JC159" i="1"/>
  <c r="JC158" i="1"/>
  <c r="JC157" i="1"/>
  <c r="JC156" i="1"/>
  <c r="JC155" i="1"/>
  <c r="JC154" i="1"/>
  <c r="JC153" i="1"/>
  <c r="JC152" i="1"/>
  <c r="JC151" i="1"/>
  <c r="JC150" i="1"/>
  <c r="JC149" i="1"/>
  <c r="JC148" i="1"/>
  <c r="JC147" i="1"/>
  <c r="JC146" i="1"/>
  <c r="JC145" i="1"/>
  <c r="JC144" i="1"/>
  <c r="JC143" i="1"/>
  <c r="JC142" i="1"/>
  <c r="JC141" i="1"/>
  <c r="JC140" i="1"/>
  <c r="JC139" i="1"/>
  <c r="JC138" i="1"/>
  <c r="JC137" i="1"/>
  <c r="JC136" i="1"/>
  <c r="JC135" i="1"/>
  <c r="JC134" i="1"/>
  <c r="JC133" i="1"/>
  <c r="JC132" i="1"/>
  <c r="JC131" i="1"/>
  <c r="JC130" i="1"/>
  <c r="JC129" i="1"/>
  <c r="JC128" i="1"/>
  <c r="JC127" i="1"/>
  <c r="JC126" i="1"/>
  <c r="JC125" i="1"/>
  <c r="JC124" i="1"/>
  <c r="JC123" i="1"/>
  <c r="JC122" i="1"/>
  <c r="JC121" i="1"/>
  <c r="JC120" i="1"/>
  <c r="JC119" i="1"/>
  <c r="JC118" i="1"/>
  <c r="JC117" i="1"/>
  <c r="JC116" i="1"/>
  <c r="JC115" i="1"/>
  <c r="JC114" i="1"/>
  <c r="JC113" i="1"/>
  <c r="JC112" i="1"/>
  <c r="JC111" i="1"/>
  <c r="JC110" i="1"/>
  <c r="JC109" i="1"/>
  <c r="JC108" i="1"/>
  <c r="JC107" i="1"/>
  <c r="JC106" i="1"/>
  <c r="JC105" i="1"/>
  <c r="JC104" i="1"/>
  <c r="JC103" i="1"/>
  <c r="JC102" i="1"/>
  <c r="JC101" i="1"/>
  <c r="JC100" i="1"/>
  <c r="JC99" i="1"/>
  <c r="JC98" i="1"/>
  <c r="JC97" i="1"/>
  <c r="JC96" i="1"/>
  <c r="JC95" i="1"/>
  <c r="JC94" i="1"/>
  <c r="JC93" i="1"/>
  <c r="JC92" i="1"/>
  <c r="JC91" i="1"/>
  <c r="JC90" i="1"/>
  <c r="JC89" i="1"/>
  <c r="JC88" i="1"/>
  <c r="JC87" i="1"/>
  <c r="JC86" i="1"/>
  <c r="JC85" i="1"/>
  <c r="JC84" i="1"/>
  <c r="JC83" i="1"/>
  <c r="JC82" i="1"/>
  <c r="JC81" i="1"/>
  <c r="JC80" i="1"/>
  <c r="JC79" i="1"/>
  <c r="JC78" i="1"/>
  <c r="JC77" i="1"/>
  <c r="JC76" i="1"/>
  <c r="JC75" i="1"/>
  <c r="JC74" i="1"/>
  <c r="JC73" i="1"/>
  <c r="JC72" i="1"/>
  <c r="JC71" i="1"/>
  <c r="JC70" i="1"/>
  <c r="JC69" i="1"/>
  <c r="JC68" i="1"/>
  <c r="JC67" i="1"/>
  <c r="JC66" i="1"/>
  <c r="JC65" i="1"/>
  <c r="JC64" i="1"/>
  <c r="JC63" i="1"/>
  <c r="JC62" i="1"/>
  <c r="JC61" i="1"/>
  <c r="JC60" i="1"/>
  <c r="JC59" i="1"/>
  <c r="JC58" i="1"/>
  <c r="JC57" i="1"/>
  <c r="JC56" i="1"/>
  <c r="JC55" i="1"/>
  <c r="JC54" i="1"/>
  <c r="JC53" i="1"/>
  <c r="JC52" i="1"/>
  <c r="JC51" i="1"/>
  <c r="JC50" i="1"/>
  <c r="JC49" i="1"/>
  <c r="JC48" i="1"/>
  <c r="JC47" i="1"/>
  <c r="JC46" i="1"/>
  <c r="JC45" i="1"/>
  <c r="JC44" i="1"/>
  <c r="JC43" i="1"/>
  <c r="JC42" i="1"/>
  <c r="JC41" i="1"/>
  <c r="JC40" i="1"/>
  <c r="JC39" i="1"/>
  <c r="JC38" i="1"/>
  <c r="JC37" i="1"/>
  <c r="JC36" i="1"/>
  <c r="JC35" i="1"/>
  <c r="JC34" i="1"/>
  <c r="JC33" i="1"/>
  <c r="JC32" i="1"/>
  <c r="JC31" i="1"/>
  <c r="JC30" i="1"/>
  <c r="JC29" i="1"/>
  <c r="JC28" i="1"/>
  <c r="JC27" i="1"/>
  <c r="JC26" i="1"/>
  <c r="JC25" i="1"/>
  <c r="JC24" i="1"/>
  <c r="JC23" i="1"/>
  <c r="JC22" i="1"/>
  <c r="JC21" i="1"/>
  <c r="JC20" i="1"/>
  <c r="JC19" i="1"/>
  <c r="JC18" i="1"/>
  <c r="JC17" i="1"/>
  <c r="JC16" i="1"/>
  <c r="JC15" i="1"/>
  <c r="JC14" i="1"/>
  <c r="JC13" i="1"/>
  <c r="JC12" i="1"/>
  <c r="JC11" i="1"/>
  <c r="JC10" i="1"/>
  <c r="JB303" i="1"/>
  <c r="JB302" i="1"/>
  <c r="JB301" i="1"/>
  <c r="JB300" i="1"/>
  <c r="JB299" i="1"/>
  <c r="JB298" i="1"/>
  <c r="JB297" i="1"/>
  <c r="JB296" i="1"/>
  <c r="JB295" i="1"/>
  <c r="JB294" i="1"/>
  <c r="JB293" i="1"/>
  <c r="JB292" i="1"/>
  <c r="JB291" i="1"/>
  <c r="JB290" i="1"/>
  <c r="JB289" i="1"/>
  <c r="JB288" i="1"/>
  <c r="JB287" i="1"/>
  <c r="JB286" i="1"/>
  <c r="JB285" i="1"/>
  <c r="JB284" i="1"/>
  <c r="JB283" i="1"/>
  <c r="JB282" i="1"/>
  <c r="JB281" i="1"/>
  <c r="JB280" i="1"/>
  <c r="JB279" i="1"/>
  <c r="JB278" i="1"/>
  <c r="JB277" i="1"/>
  <c r="JB276" i="1"/>
  <c r="JB275" i="1"/>
  <c r="JB274" i="1"/>
  <c r="JB273" i="1"/>
  <c r="JB272" i="1"/>
  <c r="JB271" i="1"/>
  <c r="JB270" i="1"/>
  <c r="JB269" i="1"/>
  <c r="JB268" i="1"/>
  <c r="JB267" i="1"/>
  <c r="JB266" i="1"/>
  <c r="JB265" i="1"/>
  <c r="JB264" i="1"/>
  <c r="JB263" i="1"/>
  <c r="JB262" i="1"/>
  <c r="JB261" i="1"/>
  <c r="JB260" i="1"/>
  <c r="JB259" i="1"/>
  <c r="JB258" i="1"/>
  <c r="JB257" i="1"/>
  <c r="JB256" i="1"/>
  <c r="JB255" i="1"/>
  <c r="JB254" i="1"/>
  <c r="JB253" i="1"/>
  <c r="JB252" i="1"/>
  <c r="JB251" i="1"/>
  <c r="JB250" i="1"/>
  <c r="JB249" i="1"/>
  <c r="JB248" i="1"/>
  <c r="JB247" i="1"/>
  <c r="JB246" i="1"/>
  <c r="JB245" i="1"/>
  <c r="JB244" i="1"/>
  <c r="JB243" i="1"/>
  <c r="JB242" i="1"/>
  <c r="JB241" i="1"/>
  <c r="JB240" i="1"/>
  <c r="JB239" i="1"/>
  <c r="JB238" i="1"/>
  <c r="JB237" i="1"/>
  <c r="JB236" i="1"/>
  <c r="JB235" i="1"/>
  <c r="JB234" i="1"/>
  <c r="JB233" i="1"/>
  <c r="JB232" i="1"/>
  <c r="JB231" i="1"/>
  <c r="JB230" i="1"/>
  <c r="JB229" i="1"/>
  <c r="JB228" i="1"/>
  <c r="JB227" i="1"/>
  <c r="JB226" i="1"/>
  <c r="JB225" i="1"/>
  <c r="JB224" i="1"/>
  <c r="JB223" i="1"/>
  <c r="JB222" i="1"/>
  <c r="JB221" i="1"/>
  <c r="JB220" i="1"/>
  <c r="JB219" i="1"/>
  <c r="JB218" i="1"/>
  <c r="JB217" i="1"/>
  <c r="JB216" i="1"/>
  <c r="JB215" i="1"/>
  <c r="JB214" i="1"/>
  <c r="JB213" i="1"/>
  <c r="JB212" i="1"/>
  <c r="JB211" i="1"/>
  <c r="JB210" i="1"/>
  <c r="JB209" i="1"/>
  <c r="JB208" i="1"/>
  <c r="JB207" i="1"/>
  <c r="JB206" i="1"/>
  <c r="JB205" i="1"/>
  <c r="JB204" i="1"/>
  <c r="JB203" i="1"/>
  <c r="JB202" i="1"/>
  <c r="JB201" i="1"/>
  <c r="JB200" i="1"/>
  <c r="JB199" i="1"/>
  <c r="JB198" i="1"/>
  <c r="JB197" i="1"/>
  <c r="JB196" i="1"/>
  <c r="JB195" i="1"/>
  <c r="JB194" i="1"/>
  <c r="JB193" i="1"/>
  <c r="JB192" i="1"/>
  <c r="JB191" i="1"/>
  <c r="JB190" i="1"/>
  <c r="JB189" i="1"/>
  <c r="JB188" i="1"/>
  <c r="JB187" i="1"/>
  <c r="JB186" i="1"/>
  <c r="JB185" i="1"/>
  <c r="JB184" i="1"/>
  <c r="JB183" i="1"/>
  <c r="JB182" i="1"/>
  <c r="JB181" i="1"/>
  <c r="JB180" i="1"/>
  <c r="JB179" i="1"/>
  <c r="JB178" i="1"/>
  <c r="JB177" i="1"/>
  <c r="JB176" i="1"/>
  <c r="JB175" i="1"/>
  <c r="JB174" i="1"/>
  <c r="JB173" i="1"/>
  <c r="JB172" i="1"/>
  <c r="JB171" i="1"/>
  <c r="JB170" i="1"/>
  <c r="JB169" i="1"/>
  <c r="JB168" i="1"/>
  <c r="JB167" i="1"/>
  <c r="JB166" i="1"/>
  <c r="JB165" i="1"/>
  <c r="JB164" i="1"/>
  <c r="JB163" i="1"/>
  <c r="JB162" i="1"/>
  <c r="JB161" i="1"/>
  <c r="JB160" i="1"/>
  <c r="JB159" i="1"/>
  <c r="JB158" i="1"/>
  <c r="JB157" i="1"/>
  <c r="JB156" i="1"/>
  <c r="JB155" i="1"/>
  <c r="JB154" i="1"/>
  <c r="JB153" i="1"/>
  <c r="JB152" i="1"/>
  <c r="JB151" i="1"/>
  <c r="JB150" i="1"/>
  <c r="JB149" i="1"/>
  <c r="JB148" i="1"/>
  <c r="JB147" i="1"/>
  <c r="JB146" i="1"/>
  <c r="JB145" i="1"/>
  <c r="JB144" i="1"/>
  <c r="JB143" i="1"/>
  <c r="JB142" i="1"/>
  <c r="JB141" i="1"/>
  <c r="JB140" i="1"/>
  <c r="JB139" i="1"/>
  <c r="JB138" i="1"/>
  <c r="JB137" i="1"/>
  <c r="JB136" i="1"/>
  <c r="JB135" i="1"/>
  <c r="JB134" i="1"/>
  <c r="JB133" i="1"/>
  <c r="JB132" i="1"/>
  <c r="JB131" i="1"/>
  <c r="JB130" i="1"/>
  <c r="JB129" i="1"/>
  <c r="JB128" i="1"/>
  <c r="JB127" i="1"/>
  <c r="JB126" i="1"/>
  <c r="JB125" i="1"/>
  <c r="JB124" i="1"/>
  <c r="JB123" i="1"/>
  <c r="JB122" i="1"/>
  <c r="JB121" i="1"/>
  <c r="JB120" i="1"/>
  <c r="JB119" i="1"/>
  <c r="JB118" i="1"/>
  <c r="JB117" i="1"/>
  <c r="JB116" i="1"/>
  <c r="JB115" i="1"/>
  <c r="JB114" i="1"/>
  <c r="JB113" i="1"/>
  <c r="JB112" i="1"/>
  <c r="JB111" i="1"/>
  <c r="JB110" i="1"/>
  <c r="JB109" i="1"/>
  <c r="JB108" i="1"/>
  <c r="JB107" i="1"/>
  <c r="JB106" i="1"/>
  <c r="JB105" i="1"/>
  <c r="JB104" i="1"/>
  <c r="JB103" i="1"/>
  <c r="JB102" i="1"/>
  <c r="JB101" i="1"/>
  <c r="JB100" i="1"/>
  <c r="JB99" i="1"/>
  <c r="JB98" i="1"/>
  <c r="JB97" i="1"/>
  <c r="JB96" i="1"/>
  <c r="JB95" i="1"/>
  <c r="JB94" i="1"/>
  <c r="JB93" i="1"/>
  <c r="JB92" i="1"/>
  <c r="JB91" i="1"/>
  <c r="JB90" i="1"/>
  <c r="JB89" i="1"/>
  <c r="JB88" i="1"/>
  <c r="JB87" i="1"/>
  <c r="JB86" i="1"/>
  <c r="JB85" i="1"/>
  <c r="JB84" i="1"/>
  <c r="JB83" i="1"/>
  <c r="JB82" i="1"/>
  <c r="JB81" i="1"/>
  <c r="JB80" i="1"/>
  <c r="JB79" i="1"/>
  <c r="JB78" i="1"/>
  <c r="JB77" i="1"/>
  <c r="JB76" i="1"/>
  <c r="JB75" i="1"/>
  <c r="JB74" i="1"/>
  <c r="JB73" i="1"/>
  <c r="JB72" i="1"/>
  <c r="JB71" i="1"/>
  <c r="JB70" i="1"/>
  <c r="JB69" i="1"/>
  <c r="JB68" i="1"/>
  <c r="JB67" i="1"/>
  <c r="JB66" i="1"/>
  <c r="JB65" i="1"/>
  <c r="JB64" i="1"/>
  <c r="JB63" i="1"/>
  <c r="JB62" i="1"/>
  <c r="JB61" i="1"/>
  <c r="JB60" i="1"/>
  <c r="JB59" i="1"/>
  <c r="JB58" i="1"/>
  <c r="JB57" i="1"/>
  <c r="JB56" i="1"/>
  <c r="JB55" i="1"/>
  <c r="JB54" i="1"/>
  <c r="JB53" i="1"/>
  <c r="JB52" i="1"/>
  <c r="JB51" i="1"/>
  <c r="JB50" i="1"/>
  <c r="JB49" i="1"/>
  <c r="JB48" i="1"/>
  <c r="JB47" i="1"/>
  <c r="JB46" i="1"/>
  <c r="JB45" i="1"/>
  <c r="JB44" i="1"/>
  <c r="JB43" i="1"/>
  <c r="JB42" i="1"/>
  <c r="JB41" i="1"/>
  <c r="JB40" i="1"/>
  <c r="JB39" i="1"/>
  <c r="JB38" i="1"/>
  <c r="JB37" i="1"/>
  <c r="JB36" i="1"/>
  <c r="JB35" i="1"/>
  <c r="JB34" i="1"/>
  <c r="JB33" i="1"/>
  <c r="JB32" i="1"/>
  <c r="JB31" i="1"/>
  <c r="JB30" i="1"/>
  <c r="JB29" i="1"/>
  <c r="JB28" i="1"/>
  <c r="JB27" i="1"/>
  <c r="JB26" i="1"/>
  <c r="JB25" i="1"/>
  <c r="JB24" i="1"/>
  <c r="JB23" i="1"/>
  <c r="JB22" i="1"/>
  <c r="JB21" i="1"/>
  <c r="JB20" i="1"/>
  <c r="JB19" i="1"/>
  <c r="JB18" i="1"/>
  <c r="JB17" i="1"/>
  <c r="JB16" i="1"/>
  <c r="JB15" i="1"/>
  <c r="JB14" i="1"/>
  <c r="JB13" i="1"/>
  <c r="JB12" i="1"/>
  <c r="JB11" i="1"/>
  <c r="JA303" i="1"/>
  <c r="JA302" i="1"/>
  <c r="JA301" i="1"/>
  <c r="JA300" i="1"/>
  <c r="JA299" i="1"/>
  <c r="JA298" i="1"/>
  <c r="JA297" i="1"/>
  <c r="JA296" i="1"/>
  <c r="JA295" i="1"/>
  <c r="JA294" i="1"/>
  <c r="JA293" i="1"/>
  <c r="JA292" i="1"/>
  <c r="JA291" i="1"/>
  <c r="JA290" i="1"/>
  <c r="JA289" i="1"/>
  <c r="JA288" i="1"/>
  <c r="JA287" i="1"/>
  <c r="JA286" i="1"/>
  <c r="JA285" i="1"/>
  <c r="JA284" i="1"/>
  <c r="JA283" i="1"/>
  <c r="JA282" i="1"/>
  <c r="JA281" i="1"/>
  <c r="JA280" i="1"/>
  <c r="JA279" i="1"/>
  <c r="JA278" i="1"/>
  <c r="JA277" i="1"/>
  <c r="JA276" i="1"/>
  <c r="JA275" i="1"/>
  <c r="JA274" i="1"/>
  <c r="JA273" i="1"/>
  <c r="JA272" i="1"/>
  <c r="JA271" i="1"/>
  <c r="JA270" i="1"/>
  <c r="JH270" i="1" s="1"/>
  <c r="JA269" i="1"/>
  <c r="JA268" i="1"/>
  <c r="JA267" i="1"/>
  <c r="JA266" i="1"/>
  <c r="JA265" i="1"/>
  <c r="JA264" i="1"/>
  <c r="JA263" i="1"/>
  <c r="JA262" i="1"/>
  <c r="JH262" i="1" s="1"/>
  <c r="JA261" i="1"/>
  <c r="JA260" i="1"/>
  <c r="JA259" i="1"/>
  <c r="JA258" i="1"/>
  <c r="JA257" i="1"/>
  <c r="JA256" i="1"/>
  <c r="JA255" i="1"/>
  <c r="JA254" i="1"/>
  <c r="JA253" i="1"/>
  <c r="JA252" i="1"/>
  <c r="JA251" i="1"/>
  <c r="JA250" i="1"/>
  <c r="JA249" i="1"/>
  <c r="JA248" i="1"/>
  <c r="JA247" i="1"/>
  <c r="JA246" i="1"/>
  <c r="JA245" i="1"/>
  <c r="JA244" i="1"/>
  <c r="JA243" i="1"/>
  <c r="JA242" i="1"/>
  <c r="JA241" i="1"/>
  <c r="JA240" i="1"/>
  <c r="JA239" i="1"/>
  <c r="JA238" i="1"/>
  <c r="JA237" i="1"/>
  <c r="JA236" i="1"/>
  <c r="JA235" i="1"/>
  <c r="JA234" i="1"/>
  <c r="JA233" i="1"/>
  <c r="JA232" i="1"/>
  <c r="JA231" i="1"/>
  <c r="JA230" i="1"/>
  <c r="JA229" i="1"/>
  <c r="JA228" i="1"/>
  <c r="JA227" i="1"/>
  <c r="JA226" i="1"/>
  <c r="JA225" i="1"/>
  <c r="JA224" i="1"/>
  <c r="JA223" i="1"/>
  <c r="JA222" i="1"/>
  <c r="JA221" i="1"/>
  <c r="JA220" i="1"/>
  <c r="JA219" i="1"/>
  <c r="JA218" i="1"/>
  <c r="JA217" i="1"/>
  <c r="JA216" i="1"/>
  <c r="JA215" i="1"/>
  <c r="JA214" i="1"/>
  <c r="JA213" i="1"/>
  <c r="JA212" i="1"/>
  <c r="JA211" i="1"/>
  <c r="JA210" i="1"/>
  <c r="JA209" i="1"/>
  <c r="JA208" i="1"/>
  <c r="JA207" i="1"/>
  <c r="JA206" i="1"/>
  <c r="JA205" i="1"/>
  <c r="JA204" i="1"/>
  <c r="JA203" i="1"/>
  <c r="JA202" i="1"/>
  <c r="JA201" i="1"/>
  <c r="JA200" i="1"/>
  <c r="JA199" i="1"/>
  <c r="JA198" i="1"/>
  <c r="JD198" i="1" s="1"/>
  <c r="JE198" i="1" s="1" a="1"/>
  <c r="JE198" i="1" s="1"/>
  <c r="JA197" i="1"/>
  <c r="JA196" i="1"/>
  <c r="JA195" i="1"/>
  <c r="JA194" i="1"/>
  <c r="JA193" i="1"/>
  <c r="JA192" i="1"/>
  <c r="JA191" i="1"/>
  <c r="JA190" i="1"/>
  <c r="JD190" i="1" s="1"/>
  <c r="JE190" i="1" s="1" a="1"/>
  <c r="JE190" i="1" s="1"/>
  <c r="JA189" i="1"/>
  <c r="JA188" i="1"/>
  <c r="JA187" i="1"/>
  <c r="JA186" i="1"/>
  <c r="JA185" i="1"/>
  <c r="JA184" i="1"/>
  <c r="JA183" i="1"/>
  <c r="JA182" i="1"/>
  <c r="JH182" i="1" s="1"/>
  <c r="JA181" i="1"/>
  <c r="JA180" i="1"/>
  <c r="JA179" i="1"/>
  <c r="JA178" i="1"/>
  <c r="JA177" i="1"/>
  <c r="JA176" i="1"/>
  <c r="JA175" i="1"/>
  <c r="JA174" i="1"/>
  <c r="JD174" i="1" s="1"/>
  <c r="JE174" i="1" s="1" a="1"/>
  <c r="JE174" i="1" s="1"/>
  <c r="JA173" i="1"/>
  <c r="JA172" i="1"/>
  <c r="JA171" i="1"/>
  <c r="JA170" i="1"/>
  <c r="JA169" i="1"/>
  <c r="JA168" i="1"/>
  <c r="JA167" i="1"/>
  <c r="JA166" i="1"/>
  <c r="JH166" i="1" s="1"/>
  <c r="JA165" i="1"/>
  <c r="JA164" i="1"/>
  <c r="JA163" i="1"/>
  <c r="JA162" i="1"/>
  <c r="JA161" i="1"/>
  <c r="JA160" i="1"/>
  <c r="JA159" i="1"/>
  <c r="JA158" i="1"/>
  <c r="JA157" i="1"/>
  <c r="JA156" i="1"/>
  <c r="JA155" i="1"/>
  <c r="JA154" i="1"/>
  <c r="JA153" i="1"/>
  <c r="JA152" i="1"/>
  <c r="JA151" i="1"/>
  <c r="JA150" i="1"/>
  <c r="JA149" i="1"/>
  <c r="JA148" i="1"/>
  <c r="JA147" i="1"/>
  <c r="JA146" i="1"/>
  <c r="JA145" i="1"/>
  <c r="JA144" i="1"/>
  <c r="JA143" i="1"/>
  <c r="JA142" i="1"/>
  <c r="JD142" i="1" s="1"/>
  <c r="JE142" i="1" s="1" a="1"/>
  <c r="JE142" i="1" s="1"/>
  <c r="JA141" i="1"/>
  <c r="JA140" i="1"/>
  <c r="JA139" i="1"/>
  <c r="JA138" i="1"/>
  <c r="JA137" i="1"/>
  <c r="JA136" i="1"/>
  <c r="JA135" i="1"/>
  <c r="JA134" i="1"/>
  <c r="JA133" i="1"/>
  <c r="JA132" i="1"/>
  <c r="JA131" i="1"/>
  <c r="JA130" i="1"/>
  <c r="JA129" i="1"/>
  <c r="JA128" i="1"/>
  <c r="JA127" i="1"/>
  <c r="JA126" i="1"/>
  <c r="JA125" i="1"/>
  <c r="JA124" i="1"/>
  <c r="JA123" i="1"/>
  <c r="JA122" i="1"/>
  <c r="JA121" i="1"/>
  <c r="JA120" i="1"/>
  <c r="JA119" i="1"/>
  <c r="JA118" i="1"/>
  <c r="JA117" i="1"/>
  <c r="JA116" i="1"/>
  <c r="JA115" i="1"/>
  <c r="JA114" i="1"/>
  <c r="JA113" i="1"/>
  <c r="JA112" i="1"/>
  <c r="JA111" i="1"/>
  <c r="JA110" i="1"/>
  <c r="JA109" i="1"/>
  <c r="JA108" i="1"/>
  <c r="JA107" i="1"/>
  <c r="JA106" i="1"/>
  <c r="JA105" i="1"/>
  <c r="JA104" i="1"/>
  <c r="JA103" i="1"/>
  <c r="JA102" i="1"/>
  <c r="JD102" i="1" s="1"/>
  <c r="JA101" i="1"/>
  <c r="JA100" i="1"/>
  <c r="JA99" i="1"/>
  <c r="JA98" i="1"/>
  <c r="JA97" i="1"/>
  <c r="JA96" i="1"/>
  <c r="JA95" i="1"/>
  <c r="JA94" i="1"/>
  <c r="JA93" i="1"/>
  <c r="JA92" i="1"/>
  <c r="JA91" i="1"/>
  <c r="JA90" i="1"/>
  <c r="JA89" i="1"/>
  <c r="JA88" i="1"/>
  <c r="JA87" i="1"/>
  <c r="JA86" i="1"/>
  <c r="JA85" i="1"/>
  <c r="JA84" i="1"/>
  <c r="JA83" i="1"/>
  <c r="JA82" i="1"/>
  <c r="JA81" i="1"/>
  <c r="JA80" i="1"/>
  <c r="JA79" i="1"/>
  <c r="JA78" i="1"/>
  <c r="JA77" i="1"/>
  <c r="JA76" i="1"/>
  <c r="JA75" i="1"/>
  <c r="JA74" i="1"/>
  <c r="JA73" i="1"/>
  <c r="JA72" i="1"/>
  <c r="JA71" i="1"/>
  <c r="JA70" i="1"/>
  <c r="JA69" i="1"/>
  <c r="JA68" i="1"/>
  <c r="JA67" i="1"/>
  <c r="JA66" i="1"/>
  <c r="JA65" i="1"/>
  <c r="JA64" i="1"/>
  <c r="JA63" i="1"/>
  <c r="JA62" i="1"/>
  <c r="JA61" i="1"/>
  <c r="JA60" i="1"/>
  <c r="JA59" i="1"/>
  <c r="JA58" i="1"/>
  <c r="JA57" i="1"/>
  <c r="JA56" i="1"/>
  <c r="JA55" i="1"/>
  <c r="JA54" i="1"/>
  <c r="JD54" i="1" s="1"/>
  <c r="JE54" i="1" s="1" a="1"/>
  <c r="JE54" i="1" s="1"/>
  <c r="JA53" i="1"/>
  <c r="JA52" i="1"/>
  <c r="JA51" i="1"/>
  <c r="JA50" i="1"/>
  <c r="JA49" i="1"/>
  <c r="JA48" i="1"/>
  <c r="JA47" i="1"/>
  <c r="JA46" i="1"/>
  <c r="JD46" i="1" s="1"/>
  <c r="JA45" i="1"/>
  <c r="JA44" i="1"/>
  <c r="JA43" i="1"/>
  <c r="JA42" i="1"/>
  <c r="JA41" i="1"/>
  <c r="JA40" i="1"/>
  <c r="JA39" i="1"/>
  <c r="JA38" i="1"/>
  <c r="JA37" i="1"/>
  <c r="JA36" i="1"/>
  <c r="JA35" i="1"/>
  <c r="JA34" i="1"/>
  <c r="JA33" i="1"/>
  <c r="JA32" i="1"/>
  <c r="JA31" i="1"/>
  <c r="JA30" i="1"/>
  <c r="JA29" i="1"/>
  <c r="JA28" i="1"/>
  <c r="JA27" i="1"/>
  <c r="JA26" i="1"/>
  <c r="JA25" i="1"/>
  <c r="JA24" i="1"/>
  <c r="JA23" i="1"/>
  <c r="JA22" i="1"/>
  <c r="JD22" i="1" s="1"/>
  <c r="JE22" i="1" s="1" a="1"/>
  <c r="JE22" i="1" s="1"/>
  <c r="JA21" i="1"/>
  <c r="JA20" i="1"/>
  <c r="JA19" i="1"/>
  <c r="JA18" i="1"/>
  <c r="JA17" i="1"/>
  <c r="JA16" i="1"/>
  <c r="JA15" i="1"/>
  <c r="JA14" i="1"/>
  <c r="JA13" i="1"/>
  <c r="JA12" i="1"/>
  <c r="JA11" i="1"/>
  <c r="JB10" i="1"/>
  <c r="JA10" i="1"/>
  <c r="IS303" i="1"/>
  <c r="IS302" i="1"/>
  <c r="IS301" i="1"/>
  <c r="IS300" i="1"/>
  <c r="IS299" i="1"/>
  <c r="IS298" i="1"/>
  <c r="IS297" i="1"/>
  <c r="IS296" i="1"/>
  <c r="IS295" i="1"/>
  <c r="IS294" i="1"/>
  <c r="IS293" i="1"/>
  <c r="IS292" i="1"/>
  <c r="IS291" i="1"/>
  <c r="IS290" i="1"/>
  <c r="IS289" i="1"/>
  <c r="IS288" i="1"/>
  <c r="IS287" i="1"/>
  <c r="IS286" i="1"/>
  <c r="IS285" i="1"/>
  <c r="IS284" i="1"/>
  <c r="IS283" i="1"/>
  <c r="IS282" i="1"/>
  <c r="IS281" i="1"/>
  <c r="IS280" i="1"/>
  <c r="IS279" i="1"/>
  <c r="IS278" i="1"/>
  <c r="IS277" i="1"/>
  <c r="IS276" i="1"/>
  <c r="IS275" i="1"/>
  <c r="IS274" i="1"/>
  <c r="IS273" i="1"/>
  <c r="IS272" i="1"/>
  <c r="IS271" i="1"/>
  <c r="IS270" i="1"/>
  <c r="IS269" i="1"/>
  <c r="IS268" i="1"/>
  <c r="IS267" i="1"/>
  <c r="IS266" i="1"/>
  <c r="IS265" i="1"/>
  <c r="IS264" i="1"/>
  <c r="IS263" i="1"/>
  <c r="IS262" i="1"/>
  <c r="IS261" i="1"/>
  <c r="IS260" i="1"/>
  <c r="IS259" i="1"/>
  <c r="IS258" i="1"/>
  <c r="IS257" i="1"/>
  <c r="IS256" i="1"/>
  <c r="IS255" i="1"/>
  <c r="IS254" i="1"/>
  <c r="IS253" i="1"/>
  <c r="IS252" i="1"/>
  <c r="IS251" i="1"/>
  <c r="IS250" i="1"/>
  <c r="IS249" i="1"/>
  <c r="IS248" i="1"/>
  <c r="IS247" i="1"/>
  <c r="IS246" i="1"/>
  <c r="IS245" i="1"/>
  <c r="IS244" i="1"/>
  <c r="IS243" i="1"/>
  <c r="IS242" i="1"/>
  <c r="IS241" i="1"/>
  <c r="IS240" i="1"/>
  <c r="IS239" i="1"/>
  <c r="IS238" i="1"/>
  <c r="IS237" i="1"/>
  <c r="IS236" i="1"/>
  <c r="IS235" i="1"/>
  <c r="IS234" i="1"/>
  <c r="IS233" i="1"/>
  <c r="IS232" i="1"/>
  <c r="IS231" i="1"/>
  <c r="IS230" i="1"/>
  <c r="IS229" i="1"/>
  <c r="IS228" i="1"/>
  <c r="IS227" i="1"/>
  <c r="IS226" i="1"/>
  <c r="IS225" i="1"/>
  <c r="IS224" i="1"/>
  <c r="IS223" i="1"/>
  <c r="IS222" i="1"/>
  <c r="IS221" i="1"/>
  <c r="IS220" i="1"/>
  <c r="IS219" i="1"/>
  <c r="IS218" i="1"/>
  <c r="IS217" i="1"/>
  <c r="IS216" i="1"/>
  <c r="IS215" i="1"/>
  <c r="IS214" i="1"/>
  <c r="IS213" i="1"/>
  <c r="IS212" i="1"/>
  <c r="IS211" i="1"/>
  <c r="IS210" i="1"/>
  <c r="IS209" i="1"/>
  <c r="IS208" i="1"/>
  <c r="IS207" i="1"/>
  <c r="IS206" i="1"/>
  <c r="IS205" i="1"/>
  <c r="IS204" i="1"/>
  <c r="IS203" i="1"/>
  <c r="IS202" i="1"/>
  <c r="IS201" i="1"/>
  <c r="IS200" i="1"/>
  <c r="IS199" i="1"/>
  <c r="IS198" i="1"/>
  <c r="IS197" i="1"/>
  <c r="IS196" i="1"/>
  <c r="IS195" i="1"/>
  <c r="IS194" i="1"/>
  <c r="IS193" i="1"/>
  <c r="IS192" i="1"/>
  <c r="IS191" i="1"/>
  <c r="IS190" i="1"/>
  <c r="IS189" i="1"/>
  <c r="IS188" i="1"/>
  <c r="IS187" i="1"/>
  <c r="IS186" i="1"/>
  <c r="IS185" i="1"/>
  <c r="IS184" i="1"/>
  <c r="IS183" i="1"/>
  <c r="IS182" i="1"/>
  <c r="IS181" i="1"/>
  <c r="IS180" i="1"/>
  <c r="IS179" i="1"/>
  <c r="IS178" i="1"/>
  <c r="IS177" i="1"/>
  <c r="IS176" i="1"/>
  <c r="IS175" i="1"/>
  <c r="IS174" i="1"/>
  <c r="IS173" i="1"/>
  <c r="IS172" i="1"/>
  <c r="IS171" i="1"/>
  <c r="IS170" i="1"/>
  <c r="IS169" i="1"/>
  <c r="IS168" i="1"/>
  <c r="IS167" i="1"/>
  <c r="IS166" i="1"/>
  <c r="IS165" i="1"/>
  <c r="IS164" i="1"/>
  <c r="IS163" i="1"/>
  <c r="IS162" i="1"/>
  <c r="IS161" i="1"/>
  <c r="IS160" i="1"/>
  <c r="IS159" i="1"/>
  <c r="IS158" i="1"/>
  <c r="IS157" i="1"/>
  <c r="IS156" i="1"/>
  <c r="IS155" i="1"/>
  <c r="IS154" i="1"/>
  <c r="IS153" i="1"/>
  <c r="IS152" i="1"/>
  <c r="IS151" i="1"/>
  <c r="IS150" i="1"/>
  <c r="IS149" i="1"/>
  <c r="IS148" i="1"/>
  <c r="IS147" i="1"/>
  <c r="IS146" i="1"/>
  <c r="IS145" i="1"/>
  <c r="IS144" i="1"/>
  <c r="IS143" i="1"/>
  <c r="IS142" i="1"/>
  <c r="IS141" i="1"/>
  <c r="IS140" i="1"/>
  <c r="IS139" i="1"/>
  <c r="IS138" i="1"/>
  <c r="IS137" i="1"/>
  <c r="IS136" i="1"/>
  <c r="IS135" i="1"/>
  <c r="IS134" i="1"/>
  <c r="IS133" i="1"/>
  <c r="IS132" i="1"/>
  <c r="IS131" i="1"/>
  <c r="IS130" i="1"/>
  <c r="IS129" i="1"/>
  <c r="IS128" i="1"/>
  <c r="IS127" i="1"/>
  <c r="IS126" i="1"/>
  <c r="IS125" i="1"/>
  <c r="IS124" i="1"/>
  <c r="IS123" i="1"/>
  <c r="IS122" i="1"/>
  <c r="IS121" i="1"/>
  <c r="IS120" i="1"/>
  <c r="IS119" i="1"/>
  <c r="IS118" i="1"/>
  <c r="IS117" i="1"/>
  <c r="IS116" i="1"/>
  <c r="IS115" i="1"/>
  <c r="IS114" i="1"/>
  <c r="IS113" i="1"/>
  <c r="IS112" i="1"/>
  <c r="IS111" i="1"/>
  <c r="IS110" i="1"/>
  <c r="IS109" i="1"/>
  <c r="IS108" i="1"/>
  <c r="IS107" i="1"/>
  <c r="IS106" i="1"/>
  <c r="IS105" i="1"/>
  <c r="IS104" i="1"/>
  <c r="IS103" i="1"/>
  <c r="IS102" i="1"/>
  <c r="IS101" i="1"/>
  <c r="IS100" i="1"/>
  <c r="IS99" i="1"/>
  <c r="IS98" i="1"/>
  <c r="IS97" i="1"/>
  <c r="IS96" i="1"/>
  <c r="IS95" i="1"/>
  <c r="IS94" i="1"/>
  <c r="IS93" i="1"/>
  <c r="IS92" i="1"/>
  <c r="IS91" i="1"/>
  <c r="IS90" i="1"/>
  <c r="IS89" i="1"/>
  <c r="IS88" i="1"/>
  <c r="IS87" i="1"/>
  <c r="IS86" i="1"/>
  <c r="IS85" i="1"/>
  <c r="IS84" i="1"/>
  <c r="IS83" i="1"/>
  <c r="IS82" i="1"/>
  <c r="IS81" i="1"/>
  <c r="IS80" i="1"/>
  <c r="IS79" i="1"/>
  <c r="IS78" i="1"/>
  <c r="IS77" i="1"/>
  <c r="IS76" i="1"/>
  <c r="IS75" i="1"/>
  <c r="IS74" i="1"/>
  <c r="IS73" i="1"/>
  <c r="IS72" i="1"/>
  <c r="IS71" i="1"/>
  <c r="IS70" i="1"/>
  <c r="IS69" i="1"/>
  <c r="IS68" i="1"/>
  <c r="IS67" i="1"/>
  <c r="IS66" i="1"/>
  <c r="IS65" i="1"/>
  <c r="IS64" i="1"/>
  <c r="IS63" i="1"/>
  <c r="IS62" i="1"/>
  <c r="IS61" i="1"/>
  <c r="IS60" i="1"/>
  <c r="IS59" i="1"/>
  <c r="IS58" i="1"/>
  <c r="IS57" i="1"/>
  <c r="IS56" i="1"/>
  <c r="IS55" i="1"/>
  <c r="IS54" i="1"/>
  <c r="IS53" i="1"/>
  <c r="IS52" i="1"/>
  <c r="IS51" i="1"/>
  <c r="IS50" i="1"/>
  <c r="IS49" i="1"/>
  <c r="IS48" i="1"/>
  <c r="IS47" i="1"/>
  <c r="IS46" i="1"/>
  <c r="IS45" i="1"/>
  <c r="IS44" i="1"/>
  <c r="IS43" i="1"/>
  <c r="IS42" i="1"/>
  <c r="IS41" i="1"/>
  <c r="IS40" i="1"/>
  <c r="IS39" i="1"/>
  <c r="IS38" i="1"/>
  <c r="IS37" i="1"/>
  <c r="IS36" i="1"/>
  <c r="IS35" i="1"/>
  <c r="IS34" i="1"/>
  <c r="IS33" i="1"/>
  <c r="IS32" i="1"/>
  <c r="IS31" i="1"/>
  <c r="IS30" i="1"/>
  <c r="IS29" i="1"/>
  <c r="IS28" i="1"/>
  <c r="IS27" i="1"/>
  <c r="IS26" i="1"/>
  <c r="IS25" i="1"/>
  <c r="IS24" i="1"/>
  <c r="IS23" i="1"/>
  <c r="IS22" i="1"/>
  <c r="IS21" i="1"/>
  <c r="IS20" i="1"/>
  <c r="IS19" i="1"/>
  <c r="IS18" i="1"/>
  <c r="IS17" i="1"/>
  <c r="IS16" i="1"/>
  <c r="IS15" i="1"/>
  <c r="IS14" i="1"/>
  <c r="IS13" i="1"/>
  <c r="IS12" i="1"/>
  <c r="IS11" i="1"/>
  <c r="IR303" i="1"/>
  <c r="IR302" i="1"/>
  <c r="IR301" i="1"/>
  <c r="IR300" i="1"/>
  <c r="IR299" i="1"/>
  <c r="IR298" i="1"/>
  <c r="IR297" i="1"/>
  <c r="IR296" i="1"/>
  <c r="IR295" i="1"/>
  <c r="IR294" i="1"/>
  <c r="IR293" i="1"/>
  <c r="IR292" i="1"/>
  <c r="IR291" i="1"/>
  <c r="IR290" i="1"/>
  <c r="IR289" i="1"/>
  <c r="IR288" i="1"/>
  <c r="IR287" i="1"/>
  <c r="IR286" i="1"/>
  <c r="IR285" i="1"/>
  <c r="IR284" i="1"/>
  <c r="IR283" i="1"/>
  <c r="IR282" i="1"/>
  <c r="IR281" i="1"/>
  <c r="IR280" i="1"/>
  <c r="IR279" i="1"/>
  <c r="IR278" i="1"/>
  <c r="IR277" i="1"/>
  <c r="IR276" i="1"/>
  <c r="IR275" i="1"/>
  <c r="IR274" i="1"/>
  <c r="IR273" i="1"/>
  <c r="IR272" i="1"/>
  <c r="IR271" i="1"/>
  <c r="IR270" i="1"/>
  <c r="IR269" i="1"/>
  <c r="IR268" i="1"/>
  <c r="IR267" i="1"/>
  <c r="IR266" i="1"/>
  <c r="IR265" i="1"/>
  <c r="IR264" i="1"/>
  <c r="IR263" i="1"/>
  <c r="IR262" i="1"/>
  <c r="IR261" i="1"/>
  <c r="IR260" i="1"/>
  <c r="IR259" i="1"/>
  <c r="IR258" i="1"/>
  <c r="IR257" i="1"/>
  <c r="IR256" i="1"/>
  <c r="IR255" i="1"/>
  <c r="IR254" i="1"/>
  <c r="IR253" i="1"/>
  <c r="IR252" i="1"/>
  <c r="IR251" i="1"/>
  <c r="IR250" i="1"/>
  <c r="IR249" i="1"/>
  <c r="IR248" i="1"/>
  <c r="IR247" i="1"/>
  <c r="IR246" i="1"/>
  <c r="IR245" i="1"/>
  <c r="IR244" i="1"/>
  <c r="IR243" i="1"/>
  <c r="IR242" i="1"/>
  <c r="IR241" i="1"/>
  <c r="IR240" i="1"/>
  <c r="IR239" i="1"/>
  <c r="IR238" i="1"/>
  <c r="IR237" i="1"/>
  <c r="IR236" i="1"/>
  <c r="IR235" i="1"/>
  <c r="IR234" i="1"/>
  <c r="IR233" i="1"/>
  <c r="IR232" i="1"/>
  <c r="IR231" i="1"/>
  <c r="IR230" i="1"/>
  <c r="IR229" i="1"/>
  <c r="IR228" i="1"/>
  <c r="IR227" i="1"/>
  <c r="IR226" i="1"/>
  <c r="IR225" i="1"/>
  <c r="IR224" i="1"/>
  <c r="IR223" i="1"/>
  <c r="IR222" i="1"/>
  <c r="IR221" i="1"/>
  <c r="IR220" i="1"/>
  <c r="IR219" i="1"/>
  <c r="IR218" i="1"/>
  <c r="IR217" i="1"/>
  <c r="IR216" i="1"/>
  <c r="IR215" i="1"/>
  <c r="IR214" i="1"/>
  <c r="IR213" i="1"/>
  <c r="IR212" i="1"/>
  <c r="IR211" i="1"/>
  <c r="IR210" i="1"/>
  <c r="IR209" i="1"/>
  <c r="IR208" i="1"/>
  <c r="IR207" i="1"/>
  <c r="IR206" i="1"/>
  <c r="IR205" i="1"/>
  <c r="IR204" i="1"/>
  <c r="IR203" i="1"/>
  <c r="IR202" i="1"/>
  <c r="IR201" i="1"/>
  <c r="IR200" i="1"/>
  <c r="IR199" i="1"/>
  <c r="IR198" i="1"/>
  <c r="IR197" i="1"/>
  <c r="IR196" i="1"/>
  <c r="IR195" i="1"/>
  <c r="IR194" i="1"/>
  <c r="IR193" i="1"/>
  <c r="IR192" i="1"/>
  <c r="IR191" i="1"/>
  <c r="IR190" i="1"/>
  <c r="IR189" i="1"/>
  <c r="IR188" i="1"/>
  <c r="IR187" i="1"/>
  <c r="IR186" i="1"/>
  <c r="IR185" i="1"/>
  <c r="IR184" i="1"/>
  <c r="IR183" i="1"/>
  <c r="IR182" i="1"/>
  <c r="IR181" i="1"/>
  <c r="IR180" i="1"/>
  <c r="IR179" i="1"/>
  <c r="IR178" i="1"/>
  <c r="IR177" i="1"/>
  <c r="IR176" i="1"/>
  <c r="IR175" i="1"/>
  <c r="IR174" i="1"/>
  <c r="IR173" i="1"/>
  <c r="IR172" i="1"/>
  <c r="IR171" i="1"/>
  <c r="IR170" i="1"/>
  <c r="IR169" i="1"/>
  <c r="IR168" i="1"/>
  <c r="IR167" i="1"/>
  <c r="IR166" i="1"/>
  <c r="IR165" i="1"/>
  <c r="IR164" i="1"/>
  <c r="IR163" i="1"/>
  <c r="IR162" i="1"/>
  <c r="IR161" i="1"/>
  <c r="IR160" i="1"/>
  <c r="IR159" i="1"/>
  <c r="IR158" i="1"/>
  <c r="IR157" i="1"/>
  <c r="IR156" i="1"/>
  <c r="IR155" i="1"/>
  <c r="IR154" i="1"/>
  <c r="IR153" i="1"/>
  <c r="IR152" i="1"/>
  <c r="IR151" i="1"/>
  <c r="IR150" i="1"/>
  <c r="IR149" i="1"/>
  <c r="IR148" i="1"/>
  <c r="IR147" i="1"/>
  <c r="IR146" i="1"/>
  <c r="IR145" i="1"/>
  <c r="IR144" i="1"/>
  <c r="IR143" i="1"/>
  <c r="IR142" i="1"/>
  <c r="IR141" i="1"/>
  <c r="IR140" i="1"/>
  <c r="IR139" i="1"/>
  <c r="IR138" i="1"/>
  <c r="IR137" i="1"/>
  <c r="IR136" i="1"/>
  <c r="IR135" i="1"/>
  <c r="IR134" i="1"/>
  <c r="IR133" i="1"/>
  <c r="IR132" i="1"/>
  <c r="IR131" i="1"/>
  <c r="IR130" i="1"/>
  <c r="IR129" i="1"/>
  <c r="IR128" i="1"/>
  <c r="IR127" i="1"/>
  <c r="IR126" i="1"/>
  <c r="IR125" i="1"/>
  <c r="IR124" i="1"/>
  <c r="IR123" i="1"/>
  <c r="IR122" i="1"/>
  <c r="IR121" i="1"/>
  <c r="IR120" i="1"/>
  <c r="IR119" i="1"/>
  <c r="IR118" i="1"/>
  <c r="IR117" i="1"/>
  <c r="IR116" i="1"/>
  <c r="IR115" i="1"/>
  <c r="IR114" i="1"/>
  <c r="IR113" i="1"/>
  <c r="IR112" i="1"/>
  <c r="IR111" i="1"/>
  <c r="IR110" i="1"/>
  <c r="IR109" i="1"/>
  <c r="IR108" i="1"/>
  <c r="IR107" i="1"/>
  <c r="IR106" i="1"/>
  <c r="IR105" i="1"/>
  <c r="IR104" i="1"/>
  <c r="IR103" i="1"/>
  <c r="IR102" i="1"/>
  <c r="IR101" i="1"/>
  <c r="IR100" i="1"/>
  <c r="IR99" i="1"/>
  <c r="IR98" i="1"/>
  <c r="IR97" i="1"/>
  <c r="IR96" i="1"/>
  <c r="IR95" i="1"/>
  <c r="IR94" i="1"/>
  <c r="IR93" i="1"/>
  <c r="IR92" i="1"/>
  <c r="IR91" i="1"/>
  <c r="IR90" i="1"/>
  <c r="IR89" i="1"/>
  <c r="IR88" i="1"/>
  <c r="IR87" i="1"/>
  <c r="IR86" i="1"/>
  <c r="IR85" i="1"/>
  <c r="IR84" i="1"/>
  <c r="IR83" i="1"/>
  <c r="IR82" i="1"/>
  <c r="IR81" i="1"/>
  <c r="IR80" i="1"/>
  <c r="IR79" i="1"/>
  <c r="IR78" i="1"/>
  <c r="IR77" i="1"/>
  <c r="IR76" i="1"/>
  <c r="IR75" i="1"/>
  <c r="IR74" i="1"/>
  <c r="IR73" i="1"/>
  <c r="IR72" i="1"/>
  <c r="IR71" i="1"/>
  <c r="IR70" i="1"/>
  <c r="IR69" i="1"/>
  <c r="IR68" i="1"/>
  <c r="IR67" i="1"/>
  <c r="IR66" i="1"/>
  <c r="IR65" i="1"/>
  <c r="IR64" i="1"/>
  <c r="IR63" i="1"/>
  <c r="IR62" i="1"/>
  <c r="IR61" i="1"/>
  <c r="IR60" i="1"/>
  <c r="IR59" i="1"/>
  <c r="IR58" i="1"/>
  <c r="IR57" i="1"/>
  <c r="IR56" i="1"/>
  <c r="IR55" i="1"/>
  <c r="IR54" i="1"/>
  <c r="IR53" i="1"/>
  <c r="IR52" i="1"/>
  <c r="IR51" i="1"/>
  <c r="IR50" i="1"/>
  <c r="IR49" i="1"/>
  <c r="IR48" i="1"/>
  <c r="IR47" i="1"/>
  <c r="IR46" i="1"/>
  <c r="IR45" i="1"/>
  <c r="IR44" i="1"/>
  <c r="IR43" i="1"/>
  <c r="IR42" i="1"/>
  <c r="IR41" i="1"/>
  <c r="IR40" i="1"/>
  <c r="IR39" i="1"/>
  <c r="IR38" i="1"/>
  <c r="IR37" i="1"/>
  <c r="IR36" i="1"/>
  <c r="IR35" i="1"/>
  <c r="IR34" i="1"/>
  <c r="IR33" i="1"/>
  <c r="IR32" i="1"/>
  <c r="IR31" i="1"/>
  <c r="IR30" i="1"/>
  <c r="IR29" i="1"/>
  <c r="IR28" i="1"/>
  <c r="IR27" i="1"/>
  <c r="IR26" i="1"/>
  <c r="IR25" i="1"/>
  <c r="IR24" i="1"/>
  <c r="IR23" i="1"/>
  <c r="IR22" i="1"/>
  <c r="IR21" i="1"/>
  <c r="IR20" i="1"/>
  <c r="IR19" i="1"/>
  <c r="IR18" i="1"/>
  <c r="IR17" i="1"/>
  <c r="IR16" i="1"/>
  <c r="IR15" i="1"/>
  <c r="IR14" i="1"/>
  <c r="IR13" i="1"/>
  <c r="IR12" i="1"/>
  <c r="IR11" i="1"/>
  <c r="IQ303" i="1"/>
  <c r="IQ302" i="1"/>
  <c r="IQ301" i="1"/>
  <c r="IQ300" i="1"/>
  <c r="IQ299" i="1"/>
  <c r="IQ298" i="1"/>
  <c r="IT298" i="1" s="1"/>
  <c r="IU298" i="1" s="1" a="1"/>
  <c r="IU298" i="1" s="1"/>
  <c r="IQ297" i="1"/>
  <c r="IQ296" i="1"/>
  <c r="IQ295" i="1"/>
  <c r="IQ294" i="1"/>
  <c r="IQ293" i="1"/>
  <c r="IQ292" i="1"/>
  <c r="IQ291" i="1"/>
  <c r="IQ290" i="1"/>
  <c r="IQ289" i="1"/>
  <c r="IQ288" i="1"/>
  <c r="IQ287" i="1"/>
  <c r="IQ286" i="1"/>
  <c r="IQ285" i="1"/>
  <c r="IQ284" i="1"/>
  <c r="IQ283" i="1"/>
  <c r="IQ282" i="1"/>
  <c r="IT282" i="1" s="1"/>
  <c r="IU282" i="1" s="1" a="1"/>
  <c r="IU282" i="1" s="1"/>
  <c r="IQ281" i="1"/>
  <c r="IQ280" i="1"/>
  <c r="IQ279" i="1"/>
  <c r="IQ278" i="1"/>
  <c r="IQ277" i="1"/>
  <c r="IQ276" i="1"/>
  <c r="IQ275" i="1"/>
  <c r="IQ274" i="1"/>
  <c r="IX274" i="1" s="1"/>
  <c r="IQ273" i="1"/>
  <c r="IQ272" i="1"/>
  <c r="IQ271" i="1"/>
  <c r="IQ270" i="1"/>
  <c r="IQ269" i="1"/>
  <c r="IQ268" i="1"/>
  <c r="IQ267" i="1"/>
  <c r="IQ266" i="1"/>
  <c r="IQ265" i="1"/>
  <c r="IQ264" i="1"/>
  <c r="IQ263" i="1"/>
  <c r="IQ262" i="1"/>
  <c r="IQ261" i="1"/>
  <c r="IQ260" i="1"/>
  <c r="IQ259" i="1"/>
  <c r="IQ258" i="1"/>
  <c r="IT258" i="1" s="1"/>
  <c r="IU258" i="1" s="1" a="1"/>
  <c r="IU258" i="1" s="1"/>
  <c r="IW258" i="1" s="1" a="1"/>
  <c r="IW258" i="1" s="1"/>
  <c r="IQ257" i="1"/>
  <c r="IQ256" i="1"/>
  <c r="IQ255" i="1"/>
  <c r="IQ254" i="1"/>
  <c r="IQ253" i="1"/>
  <c r="IQ252" i="1"/>
  <c r="IQ251" i="1"/>
  <c r="IQ250" i="1"/>
  <c r="IT250" i="1" s="1"/>
  <c r="IU250" i="1" s="1" a="1"/>
  <c r="IU250" i="1" s="1"/>
  <c r="IQ249" i="1"/>
  <c r="IQ248" i="1"/>
  <c r="IQ247" i="1"/>
  <c r="IQ246" i="1"/>
  <c r="IQ245" i="1"/>
  <c r="IQ244" i="1"/>
  <c r="IQ243" i="1"/>
  <c r="IQ242" i="1"/>
  <c r="IX242" i="1" s="1"/>
  <c r="IQ241" i="1"/>
  <c r="IQ240" i="1"/>
  <c r="IQ239" i="1"/>
  <c r="IQ238" i="1"/>
  <c r="IQ237" i="1"/>
  <c r="IQ236" i="1"/>
  <c r="IQ235" i="1"/>
  <c r="IQ234" i="1"/>
  <c r="IQ233" i="1"/>
  <c r="IQ232" i="1"/>
  <c r="IQ231" i="1"/>
  <c r="IQ230" i="1"/>
  <c r="IQ229" i="1"/>
  <c r="IQ228" i="1"/>
  <c r="IQ227" i="1"/>
  <c r="IQ226" i="1"/>
  <c r="IQ225" i="1"/>
  <c r="IQ224" i="1"/>
  <c r="IQ223" i="1"/>
  <c r="IQ222" i="1"/>
  <c r="IQ221" i="1"/>
  <c r="IQ220" i="1"/>
  <c r="IQ219" i="1"/>
  <c r="IQ218" i="1"/>
  <c r="IX218" i="1" s="1"/>
  <c r="IQ217" i="1"/>
  <c r="IQ216" i="1"/>
  <c r="IQ215" i="1"/>
  <c r="IQ214" i="1"/>
  <c r="IQ213" i="1"/>
  <c r="IQ212" i="1"/>
  <c r="IQ211" i="1"/>
  <c r="IQ210" i="1"/>
  <c r="IT210" i="1" s="1"/>
  <c r="IU210" i="1" s="1" a="1"/>
  <c r="IU210" i="1" s="1"/>
  <c r="IQ209" i="1"/>
  <c r="IQ208" i="1"/>
  <c r="IQ207" i="1"/>
  <c r="IQ206" i="1"/>
  <c r="IQ205" i="1"/>
  <c r="IQ204" i="1"/>
  <c r="IQ203" i="1"/>
  <c r="IQ202" i="1"/>
  <c r="IQ201" i="1"/>
  <c r="IQ200" i="1"/>
  <c r="IQ199" i="1"/>
  <c r="IQ198" i="1"/>
  <c r="IQ197" i="1"/>
  <c r="IQ196" i="1"/>
  <c r="IQ195" i="1"/>
  <c r="IQ194" i="1"/>
  <c r="IT194" i="1" s="1"/>
  <c r="IU194" i="1" s="1" a="1"/>
  <c r="IU194" i="1" s="1"/>
  <c r="IQ193" i="1"/>
  <c r="IQ192" i="1"/>
  <c r="IQ191" i="1"/>
  <c r="IQ190" i="1"/>
  <c r="IQ189" i="1"/>
  <c r="IQ188" i="1"/>
  <c r="IQ187" i="1"/>
  <c r="IQ186" i="1"/>
  <c r="IQ185" i="1"/>
  <c r="IQ184" i="1"/>
  <c r="IQ183" i="1"/>
  <c r="IQ182" i="1"/>
  <c r="IQ181" i="1"/>
  <c r="IQ180" i="1"/>
  <c r="IQ179" i="1"/>
  <c r="IQ178" i="1"/>
  <c r="IT178" i="1" s="1"/>
  <c r="IU178" i="1" s="1" a="1"/>
  <c r="IU178" i="1" s="1"/>
  <c r="IQ177" i="1"/>
  <c r="IQ176" i="1"/>
  <c r="IQ175" i="1"/>
  <c r="IQ174" i="1"/>
  <c r="IQ173" i="1"/>
  <c r="IQ172" i="1"/>
  <c r="IQ171" i="1"/>
  <c r="IQ170" i="1"/>
  <c r="IQ169" i="1"/>
  <c r="IQ168" i="1"/>
  <c r="IQ167" i="1"/>
  <c r="IQ166" i="1"/>
  <c r="IQ165" i="1"/>
  <c r="IQ164" i="1"/>
  <c r="IQ163" i="1"/>
  <c r="IQ162" i="1"/>
  <c r="IQ161" i="1"/>
  <c r="IQ160" i="1"/>
  <c r="IQ159" i="1"/>
  <c r="IQ158" i="1"/>
  <c r="IQ157" i="1"/>
  <c r="IQ156" i="1"/>
  <c r="IQ155" i="1"/>
  <c r="IQ154" i="1"/>
  <c r="IQ153" i="1"/>
  <c r="IQ152" i="1"/>
  <c r="IQ151" i="1"/>
  <c r="IQ150" i="1"/>
  <c r="IQ149" i="1"/>
  <c r="IQ148" i="1"/>
  <c r="IQ147" i="1"/>
  <c r="IQ146" i="1"/>
  <c r="IQ145" i="1"/>
  <c r="IQ144" i="1"/>
  <c r="IQ143" i="1"/>
  <c r="IQ142" i="1"/>
  <c r="IQ141" i="1"/>
  <c r="IQ140" i="1"/>
  <c r="IQ139" i="1"/>
  <c r="IQ138" i="1"/>
  <c r="IQ137" i="1"/>
  <c r="IQ136" i="1"/>
  <c r="IQ135" i="1"/>
  <c r="IQ134" i="1"/>
  <c r="IQ133" i="1"/>
  <c r="IQ132" i="1"/>
  <c r="IQ131" i="1"/>
  <c r="IQ130" i="1"/>
  <c r="IQ129" i="1"/>
  <c r="IQ128" i="1"/>
  <c r="IQ127" i="1"/>
  <c r="IQ126" i="1"/>
  <c r="IQ125" i="1"/>
  <c r="IQ124" i="1"/>
  <c r="IQ123" i="1"/>
  <c r="IQ122" i="1"/>
  <c r="IQ121" i="1"/>
  <c r="IQ120" i="1"/>
  <c r="IQ119" i="1"/>
  <c r="IQ118" i="1"/>
  <c r="IQ117" i="1"/>
  <c r="IQ116" i="1"/>
  <c r="IQ115" i="1"/>
  <c r="IQ114" i="1"/>
  <c r="IQ113" i="1"/>
  <c r="IQ112" i="1"/>
  <c r="IQ111" i="1"/>
  <c r="IQ110" i="1"/>
  <c r="IQ109" i="1"/>
  <c r="IQ108" i="1"/>
  <c r="IQ107" i="1"/>
  <c r="IQ106" i="1"/>
  <c r="IQ105" i="1"/>
  <c r="IQ104" i="1"/>
  <c r="IQ103" i="1"/>
  <c r="IQ102" i="1"/>
  <c r="IQ101" i="1"/>
  <c r="IQ100" i="1"/>
  <c r="IQ99" i="1"/>
  <c r="IQ98" i="1"/>
  <c r="IT98" i="1" s="1"/>
  <c r="IU98" i="1" s="1" a="1"/>
  <c r="IU98" i="1" s="1"/>
  <c r="IQ97" i="1"/>
  <c r="IQ96" i="1"/>
  <c r="IQ95" i="1"/>
  <c r="IQ94" i="1"/>
  <c r="IQ93" i="1"/>
  <c r="IQ92" i="1"/>
  <c r="IQ91" i="1"/>
  <c r="IQ90" i="1"/>
  <c r="IQ89" i="1"/>
  <c r="IQ88" i="1"/>
  <c r="IQ87" i="1"/>
  <c r="IQ86" i="1"/>
  <c r="IQ85" i="1"/>
  <c r="IQ84" i="1"/>
  <c r="IQ83" i="1"/>
  <c r="IQ82" i="1"/>
  <c r="IQ81" i="1"/>
  <c r="IQ80" i="1"/>
  <c r="IQ79" i="1"/>
  <c r="IQ78" i="1"/>
  <c r="IQ77" i="1"/>
  <c r="IQ76" i="1"/>
  <c r="IQ75" i="1"/>
  <c r="IQ74" i="1"/>
  <c r="IQ73" i="1"/>
  <c r="IQ72" i="1"/>
  <c r="IQ71" i="1"/>
  <c r="IQ70" i="1"/>
  <c r="IQ69" i="1"/>
  <c r="IQ68" i="1"/>
  <c r="IQ67" i="1"/>
  <c r="IQ66" i="1"/>
  <c r="IQ65" i="1"/>
  <c r="IQ64" i="1"/>
  <c r="IQ63" i="1"/>
  <c r="IQ62" i="1"/>
  <c r="IQ61" i="1"/>
  <c r="IQ60" i="1"/>
  <c r="IQ59" i="1"/>
  <c r="IQ58" i="1"/>
  <c r="IQ57" i="1"/>
  <c r="IQ56" i="1"/>
  <c r="IQ55" i="1"/>
  <c r="IQ54" i="1"/>
  <c r="IQ53" i="1"/>
  <c r="IQ52" i="1"/>
  <c r="IQ51" i="1"/>
  <c r="IQ50" i="1"/>
  <c r="IQ49" i="1"/>
  <c r="IQ48" i="1"/>
  <c r="IQ47" i="1"/>
  <c r="IQ46" i="1"/>
  <c r="IQ45" i="1"/>
  <c r="IQ44" i="1"/>
  <c r="IQ43" i="1"/>
  <c r="IQ42" i="1"/>
  <c r="IQ41" i="1"/>
  <c r="IQ40" i="1"/>
  <c r="IQ39" i="1"/>
  <c r="IQ38" i="1"/>
  <c r="IQ37" i="1"/>
  <c r="IQ36" i="1"/>
  <c r="IQ35" i="1"/>
  <c r="IQ34" i="1"/>
  <c r="IQ33" i="1"/>
  <c r="IQ32" i="1"/>
  <c r="IQ31" i="1"/>
  <c r="IQ30" i="1"/>
  <c r="IQ29" i="1"/>
  <c r="IQ28" i="1"/>
  <c r="IQ27" i="1"/>
  <c r="IQ26" i="1"/>
  <c r="IQ25" i="1"/>
  <c r="IQ24" i="1"/>
  <c r="IQ23" i="1"/>
  <c r="IQ22" i="1"/>
  <c r="IQ21" i="1"/>
  <c r="IQ20" i="1"/>
  <c r="IQ19" i="1"/>
  <c r="IQ18" i="1"/>
  <c r="IQ17" i="1"/>
  <c r="IQ16" i="1"/>
  <c r="IQ15" i="1"/>
  <c r="IQ14" i="1"/>
  <c r="IQ13" i="1"/>
  <c r="IQ12" i="1"/>
  <c r="IQ11" i="1"/>
  <c r="IS10" i="1"/>
  <c r="IR10" i="1"/>
  <c r="IQ10" i="1"/>
  <c r="II303" i="1"/>
  <c r="II302" i="1"/>
  <c r="II301" i="1"/>
  <c r="II300" i="1"/>
  <c r="II299" i="1"/>
  <c r="II298" i="1"/>
  <c r="II297" i="1"/>
  <c r="II296" i="1"/>
  <c r="II295" i="1"/>
  <c r="II294" i="1"/>
  <c r="II293" i="1"/>
  <c r="II292" i="1"/>
  <c r="II291" i="1"/>
  <c r="II290" i="1"/>
  <c r="II289" i="1"/>
  <c r="II288" i="1"/>
  <c r="II287" i="1"/>
  <c r="II286" i="1"/>
  <c r="II285" i="1"/>
  <c r="II284" i="1"/>
  <c r="II283" i="1"/>
  <c r="II282" i="1"/>
  <c r="II281" i="1"/>
  <c r="II280" i="1"/>
  <c r="II279" i="1"/>
  <c r="II278" i="1"/>
  <c r="II277" i="1"/>
  <c r="II276" i="1"/>
  <c r="II275" i="1"/>
  <c r="II274" i="1"/>
  <c r="II273" i="1"/>
  <c r="II272" i="1"/>
  <c r="II271" i="1"/>
  <c r="II270" i="1"/>
  <c r="II269" i="1"/>
  <c r="II268" i="1"/>
  <c r="II267" i="1"/>
  <c r="II266" i="1"/>
  <c r="II265" i="1"/>
  <c r="II264" i="1"/>
  <c r="II263" i="1"/>
  <c r="II262" i="1"/>
  <c r="II261" i="1"/>
  <c r="II260" i="1"/>
  <c r="II259" i="1"/>
  <c r="II258" i="1"/>
  <c r="II257" i="1"/>
  <c r="II256" i="1"/>
  <c r="II255" i="1"/>
  <c r="II254" i="1"/>
  <c r="II253" i="1"/>
  <c r="II252" i="1"/>
  <c r="II251" i="1"/>
  <c r="II250" i="1"/>
  <c r="II249" i="1"/>
  <c r="II248" i="1"/>
  <c r="II247" i="1"/>
  <c r="II246" i="1"/>
  <c r="II245" i="1"/>
  <c r="II244" i="1"/>
  <c r="II243" i="1"/>
  <c r="II242" i="1"/>
  <c r="II241" i="1"/>
  <c r="II240" i="1"/>
  <c r="II239" i="1"/>
  <c r="II238" i="1"/>
  <c r="II237" i="1"/>
  <c r="II236" i="1"/>
  <c r="II235" i="1"/>
  <c r="II234" i="1"/>
  <c r="II233" i="1"/>
  <c r="II232" i="1"/>
  <c r="II231" i="1"/>
  <c r="II230" i="1"/>
  <c r="II229" i="1"/>
  <c r="II228" i="1"/>
  <c r="II227" i="1"/>
  <c r="II226" i="1"/>
  <c r="II225" i="1"/>
  <c r="II224" i="1"/>
  <c r="II223" i="1"/>
  <c r="II222" i="1"/>
  <c r="II221" i="1"/>
  <c r="II220" i="1"/>
  <c r="II219" i="1"/>
  <c r="II218" i="1"/>
  <c r="II217" i="1"/>
  <c r="II216" i="1"/>
  <c r="II215" i="1"/>
  <c r="II214" i="1"/>
  <c r="II213" i="1"/>
  <c r="II212" i="1"/>
  <c r="II211" i="1"/>
  <c r="II210" i="1"/>
  <c r="II209" i="1"/>
  <c r="II208" i="1"/>
  <c r="II207" i="1"/>
  <c r="II206" i="1"/>
  <c r="II205" i="1"/>
  <c r="II204" i="1"/>
  <c r="II203" i="1"/>
  <c r="II202" i="1"/>
  <c r="II201" i="1"/>
  <c r="II200" i="1"/>
  <c r="II199" i="1"/>
  <c r="II198" i="1"/>
  <c r="II197" i="1"/>
  <c r="II196" i="1"/>
  <c r="II195" i="1"/>
  <c r="II194" i="1"/>
  <c r="II193" i="1"/>
  <c r="II192" i="1"/>
  <c r="II191" i="1"/>
  <c r="II190" i="1"/>
  <c r="II189" i="1"/>
  <c r="II188" i="1"/>
  <c r="II187" i="1"/>
  <c r="II186" i="1"/>
  <c r="II185" i="1"/>
  <c r="II184" i="1"/>
  <c r="II183" i="1"/>
  <c r="II182" i="1"/>
  <c r="II181" i="1"/>
  <c r="II180" i="1"/>
  <c r="II179" i="1"/>
  <c r="II178" i="1"/>
  <c r="II177" i="1"/>
  <c r="II176" i="1"/>
  <c r="II175" i="1"/>
  <c r="II174" i="1"/>
  <c r="II173" i="1"/>
  <c r="II172" i="1"/>
  <c r="II171" i="1"/>
  <c r="II170" i="1"/>
  <c r="II169" i="1"/>
  <c r="II168" i="1"/>
  <c r="II167" i="1"/>
  <c r="II166" i="1"/>
  <c r="II165" i="1"/>
  <c r="II164" i="1"/>
  <c r="II163" i="1"/>
  <c r="II162" i="1"/>
  <c r="II161" i="1"/>
  <c r="II160" i="1"/>
  <c r="II159" i="1"/>
  <c r="II158" i="1"/>
  <c r="II157" i="1"/>
  <c r="II156" i="1"/>
  <c r="II155" i="1"/>
  <c r="II154" i="1"/>
  <c r="II153" i="1"/>
  <c r="II152" i="1"/>
  <c r="II151" i="1"/>
  <c r="II150" i="1"/>
  <c r="II149" i="1"/>
  <c r="II148" i="1"/>
  <c r="II147" i="1"/>
  <c r="II146" i="1"/>
  <c r="II145" i="1"/>
  <c r="II144" i="1"/>
  <c r="II143" i="1"/>
  <c r="II142" i="1"/>
  <c r="II141" i="1"/>
  <c r="II140" i="1"/>
  <c r="II139" i="1"/>
  <c r="II138" i="1"/>
  <c r="II137" i="1"/>
  <c r="II136" i="1"/>
  <c r="II135" i="1"/>
  <c r="II134" i="1"/>
  <c r="II133" i="1"/>
  <c r="II132" i="1"/>
  <c r="II131" i="1"/>
  <c r="II130" i="1"/>
  <c r="II129" i="1"/>
  <c r="II128" i="1"/>
  <c r="II127" i="1"/>
  <c r="II126" i="1"/>
  <c r="II125" i="1"/>
  <c r="II124" i="1"/>
  <c r="II123" i="1"/>
  <c r="II122" i="1"/>
  <c r="II121" i="1"/>
  <c r="II120" i="1"/>
  <c r="II119" i="1"/>
  <c r="II118" i="1"/>
  <c r="II117" i="1"/>
  <c r="II116" i="1"/>
  <c r="II115" i="1"/>
  <c r="II114" i="1"/>
  <c r="II113" i="1"/>
  <c r="II112" i="1"/>
  <c r="II111" i="1"/>
  <c r="II110" i="1"/>
  <c r="II109" i="1"/>
  <c r="II108" i="1"/>
  <c r="II107" i="1"/>
  <c r="II106" i="1"/>
  <c r="II105" i="1"/>
  <c r="II104" i="1"/>
  <c r="II103" i="1"/>
  <c r="II102" i="1"/>
  <c r="II101" i="1"/>
  <c r="II100" i="1"/>
  <c r="II99" i="1"/>
  <c r="II98" i="1"/>
  <c r="II97" i="1"/>
  <c r="II96" i="1"/>
  <c r="II95" i="1"/>
  <c r="II94" i="1"/>
  <c r="II93" i="1"/>
  <c r="II92" i="1"/>
  <c r="II91" i="1"/>
  <c r="II90" i="1"/>
  <c r="II89" i="1"/>
  <c r="II88" i="1"/>
  <c r="II87" i="1"/>
  <c r="II86" i="1"/>
  <c r="II85" i="1"/>
  <c r="II84" i="1"/>
  <c r="II83" i="1"/>
  <c r="II82" i="1"/>
  <c r="II81" i="1"/>
  <c r="II80" i="1"/>
  <c r="II79" i="1"/>
  <c r="II78" i="1"/>
  <c r="II77" i="1"/>
  <c r="II76" i="1"/>
  <c r="II75" i="1"/>
  <c r="II74" i="1"/>
  <c r="II73" i="1"/>
  <c r="II72" i="1"/>
  <c r="II71" i="1"/>
  <c r="II70" i="1"/>
  <c r="II69" i="1"/>
  <c r="II68" i="1"/>
  <c r="II67" i="1"/>
  <c r="II66" i="1"/>
  <c r="II65" i="1"/>
  <c r="II64" i="1"/>
  <c r="II63" i="1"/>
  <c r="II62" i="1"/>
  <c r="II61" i="1"/>
  <c r="II60" i="1"/>
  <c r="II59" i="1"/>
  <c r="II58" i="1"/>
  <c r="II57" i="1"/>
  <c r="II56" i="1"/>
  <c r="II55" i="1"/>
  <c r="II54" i="1"/>
  <c r="II53" i="1"/>
  <c r="II52" i="1"/>
  <c r="II51" i="1"/>
  <c r="II50" i="1"/>
  <c r="II49" i="1"/>
  <c r="II48" i="1"/>
  <c r="II47" i="1"/>
  <c r="II46" i="1"/>
  <c r="II45" i="1"/>
  <c r="II44" i="1"/>
  <c r="II43" i="1"/>
  <c r="II42" i="1"/>
  <c r="II41" i="1"/>
  <c r="II40" i="1"/>
  <c r="II39" i="1"/>
  <c r="II38" i="1"/>
  <c r="II37" i="1"/>
  <c r="II36" i="1"/>
  <c r="II35" i="1"/>
  <c r="II34" i="1"/>
  <c r="II33" i="1"/>
  <c r="II32" i="1"/>
  <c r="II31" i="1"/>
  <c r="II30" i="1"/>
  <c r="II29" i="1"/>
  <c r="II28" i="1"/>
  <c r="II27" i="1"/>
  <c r="II26" i="1"/>
  <c r="II25" i="1"/>
  <c r="II24" i="1"/>
  <c r="II23" i="1"/>
  <c r="II22" i="1"/>
  <c r="II21" i="1"/>
  <c r="II20" i="1"/>
  <c r="II19" i="1"/>
  <c r="II18" i="1"/>
  <c r="II17" i="1"/>
  <c r="II16" i="1"/>
  <c r="II15" i="1"/>
  <c r="II14" i="1"/>
  <c r="II13" i="1"/>
  <c r="II12" i="1"/>
  <c r="II11" i="1"/>
  <c r="IH303" i="1"/>
  <c r="IH302" i="1"/>
  <c r="IH301" i="1"/>
  <c r="IH300" i="1"/>
  <c r="IH299" i="1"/>
  <c r="IH298" i="1"/>
  <c r="IH297" i="1"/>
  <c r="IH296" i="1"/>
  <c r="IH295" i="1"/>
  <c r="IH294" i="1"/>
  <c r="IH293" i="1"/>
  <c r="IH292" i="1"/>
  <c r="IH291" i="1"/>
  <c r="IH290" i="1"/>
  <c r="IH289" i="1"/>
  <c r="IH288" i="1"/>
  <c r="IH287" i="1"/>
  <c r="IH286" i="1"/>
  <c r="IH285" i="1"/>
  <c r="IH284" i="1"/>
  <c r="IH283" i="1"/>
  <c r="IH282" i="1"/>
  <c r="IH281" i="1"/>
  <c r="IH280" i="1"/>
  <c r="IH279" i="1"/>
  <c r="IH278" i="1"/>
  <c r="IH277" i="1"/>
  <c r="IH276" i="1"/>
  <c r="IH275" i="1"/>
  <c r="IH274" i="1"/>
  <c r="IH273" i="1"/>
  <c r="IH272" i="1"/>
  <c r="IH271" i="1"/>
  <c r="IH270" i="1"/>
  <c r="IH269" i="1"/>
  <c r="IH268" i="1"/>
  <c r="IH267" i="1"/>
  <c r="IH266" i="1"/>
  <c r="IH265" i="1"/>
  <c r="IH264" i="1"/>
  <c r="IH263" i="1"/>
  <c r="IH262" i="1"/>
  <c r="IH261" i="1"/>
  <c r="IH260" i="1"/>
  <c r="IH259" i="1"/>
  <c r="IH258" i="1"/>
  <c r="IH257" i="1"/>
  <c r="IH256" i="1"/>
  <c r="IH255" i="1"/>
  <c r="IH254" i="1"/>
  <c r="IH253" i="1"/>
  <c r="IH252" i="1"/>
  <c r="IH251" i="1"/>
  <c r="IH250" i="1"/>
  <c r="IH249" i="1"/>
  <c r="IH248" i="1"/>
  <c r="IH247" i="1"/>
  <c r="IH246" i="1"/>
  <c r="IH245" i="1"/>
  <c r="IH244" i="1"/>
  <c r="IH243" i="1"/>
  <c r="IH242" i="1"/>
  <c r="IH241" i="1"/>
  <c r="IH240" i="1"/>
  <c r="IH239" i="1"/>
  <c r="IH238" i="1"/>
  <c r="IH237" i="1"/>
  <c r="IH236" i="1"/>
  <c r="IH235" i="1"/>
  <c r="IH234" i="1"/>
  <c r="IH233" i="1"/>
  <c r="IH232" i="1"/>
  <c r="IH231" i="1"/>
  <c r="IH230" i="1"/>
  <c r="IH229" i="1"/>
  <c r="IH228" i="1"/>
  <c r="IH227" i="1"/>
  <c r="IH226" i="1"/>
  <c r="IH225" i="1"/>
  <c r="IH224" i="1"/>
  <c r="IH223" i="1"/>
  <c r="IH222" i="1"/>
  <c r="IH221" i="1"/>
  <c r="IH220" i="1"/>
  <c r="IH219" i="1"/>
  <c r="IH218" i="1"/>
  <c r="IH217" i="1"/>
  <c r="IH216" i="1"/>
  <c r="IH215" i="1"/>
  <c r="IH214" i="1"/>
  <c r="IH213" i="1"/>
  <c r="IH212" i="1"/>
  <c r="IH211" i="1"/>
  <c r="IH210" i="1"/>
  <c r="IH209" i="1"/>
  <c r="IH208" i="1"/>
  <c r="IH207" i="1"/>
  <c r="IH206" i="1"/>
  <c r="IH205" i="1"/>
  <c r="IH204" i="1"/>
  <c r="IH203" i="1"/>
  <c r="IH202" i="1"/>
  <c r="IH201" i="1"/>
  <c r="IH200" i="1"/>
  <c r="IH199" i="1"/>
  <c r="IH198" i="1"/>
  <c r="IH197" i="1"/>
  <c r="IH196" i="1"/>
  <c r="IH195" i="1"/>
  <c r="IH194" i="1"/>
  <c r="IH193" i="1"/>
  <c r="IH192" i="1"/>
  <c r="IH191" i="1"/>
  <c r="IH190" i="1"/>
  <c r="IH189" i="1"/>
  <c r="IH188" i="1"/>
  <c r="IH187" i="1"/>
  <c r="IH186" i="1"/>
  <c r="IH185" i="1"/>
  <c r="IH184" i="1"/>
  <c r="IH183" i="1"/>
  <c r="IH182" i="1"/>
  <c r="IH181" i="1"/>
  <c r="IH180" i="1"/>
  <c r="IH179" i="1"/>
  <c r="IH178" i="1"/>
  <c r="IH177" i="1"/>
  <c r="IH176" i="1"/>
  <c r="IH175" i="1"/>
  <c r="IH174" i="1"/>
  <c r="IH173" i="1"/>
  <c r="IH172" i="1"/>
  <c r="IH171" i="1"/>
  <c r="IH170" i="1"/>
  <c r="IH169" i="1"/>
  <c r="IH168" i="1"/>
  <c r="IH167" i="1"/>
  <c r="IH166" i="1"/>
  <c r="IH165" i="1"/>
  <c r="IH164" i="1"/>
  <c r="IH163" i="1"/>
  <c r="IH162" i="1"/>
  <c r="IH161" i="1"/>
  <c r="IH160" i="1"/>
  <c r="IH159" i="1"/>
  <c r="IH158" i="1"/>
  <c r="IH157" i="1"/>
  <c r="IH156" i="1"/>
  <c r="IH155" i="1"/>
  <c r="IH154" i="1"/>
  <c r="IH153" i="1"/>
  <c r="IH152" i="1"/>
  <c r="IH151" i="1"/>
  <c r="IH150" i="1"/>
  <c r="IH149" i="1"/>
  <c r="IH148" i="1"/>
  <c r="IH147" i="1"/>
  <c r="IH146" i="1"/>
  <c r="IH145" i="1"/>
  <c r="IH144" i="1"/>
  <c r="IH143" i="1"/>
  <c r="IH142" i="1"/>
  <c r="IH141" i="1"/>
  <c r="IH140" i="1"/>
  <c r="IH139" i="1"/>
  <c r="IH138" i="1"/>
  <c r="IH137" i="1"/>
  <c r="IH136" i="1"/>
  <c r="IH135" i="1"/>
  <c r="IH134" i="1"/>
  <c r="IH133" i="1"/>
  <c r="IH132" i="1"/>
  <c r="IH131" i="1"/>
  <c r="IH130" i="1"/>
  <c r="IH129" i="1"/>
  <c r="IH128" i="1"/>
  <c r="IH127" i="1"/>
  <c r="IH126" i="1"/>
  <c r="IH125" i="1"/>
  <c r="IH124" i="1"/>
  <c r="IH123" i="1"/>
  <c r="IH122" i="1"/>
  <c r="IH121" i="1"/>
  <c r="IH120" i="1"/>
  <c r="IH119" i="1"/>
  <c r="IH118" i="1"/>
  <c r="IH117" i="1"/>
  <c r="IH116" i="1"/>
  <c r="IH115" i="1"/>
  <c r="IH114" i="1"/>
  <c r="IH113" i="1"/>
  <c r="IH112" i="1"/>
  <c r="IH111" i="1"/>
  <c r="IH110" i="1"/>
  <c r="IH109" i="1"/>
  <c r="IH108" i="1"/>
  <c r="IH107" i="1"/>
  <c r="IH106" i="1"/>
  <c r="IH105" i="1"/>
  <c r="IH104" i="1"/>
  <c r="IH103" i="1"/>
  <c r="IH102" i="1"/>
  <c r="IH101" i="1"/>
  <c r="IH100" i="1"/>
  <c r="IH99" i="1"/>
  <c r="IH98" i="1"/>
  <c r="IH97" i="1"/>
  <c r="IH96" i="1"/>
  <c r="IH95" i="1"/>
  <c r="IH94" i="1"/>
  <c r="IH93" i="1"/>
  <c r="IH92" i="1"/>
  <c r="IH91" i="1"/>
  <c r="IH90" i="1"/>
  <c r="IH89" i="1"/>
  <c r="IH88" i="1"/>
  <c r="IH87" i="1"/>
  <c r="IH86" i="1"/>
  <c r="IH85" i="1"/>
  <c r="IH84" i="1"/>
  <c r="IH83" i="1"/>
  <c r="IH82" i="1"/>
  <c r="IH81" i="1"/>
  <c r="IH80" i="1"/>
  <c r="IH79" i="1"/>
  <c r="IH78" i="1"/>
  <c r="IH77" i="1"/>
  <c r="IH76" i="1"/>
  <c r="IH75" i="1"/>
  <c r="IH74" i="1"/>
  <c r="IH73" i="1"/>
  <c r="IH72" i="1"/>
  <c r="IH71" i="1"/>
  <c r="IH70" i="1"/>
  <c r="IH69" i="1"/>
  <c r="IH68" i="1"/>
  <c r="IH67" i="1"/>
  <c r="IH66" i="1"/>
  <c r="IH65" i="1"/>
  <c r="IH64" i="1"/>
  <c r="IH63" i="1"/>
  <c r="IH62" i="1"/>
  <c r="IH61" i="1"/>
  <c r="IH60" i="1"/>
  <c r="IH59" i="1"/>
  <c r="IH58" i="1"/>
  <c r="IH57" i="1"/>
  <c r="IH56" i="1"/>
  <c r="IH55" i="1"/>
  <c r="IH54" i="1"/>
  <c r="IH53" i="1"/>
  <c r="IH52" i="1"/>
  <c r="IH51" i="1"/>
  <c r="IH50" i="1"/>
  <c r="IH49" i="1"/>
  <c r="IH48" i="1"/>
  <c r="IH47" i="1"/>
  <c r="IH46" i="1"/>
  <c r="IH45" i="1"/>
  <c r="IH44" i="1"/>
  <c r="IH43" i="1"/>
  <c r="IH42" i="1"/>
  <c r="IH41" i="1"/>
  <c r="IH40" i="1"/>
  <c r="IH39" i="1"/>
  <c r="IH38" i="1"/>
  <c r="IH37" i="1"/>
  <c r="IH36" i="1"/>
  <c r="IH35" i="1"/>
  <c r="IH34" i="1"/>
  <c r="IH33" i="1"/>
  <c r="IH32" i="1"/>
  <c r="IH31" i="1"/>
  <c r="IH30" i="1"/>
  <c r="IH29" i="1"/>
  <c r="IH28" i="1"/>
  <c r="IH27" i="1"/>
  <c r="IH26" i="1"/>
  <c r="IH25" i="1"/>
  <c r="IH24" i="1"/>
  <c r="IH23" i="1"/>
  <c r="IH22" i="1"/>
  <c r="IH21" i="1"/>
  <c r="IH20" i="1"/>
  <c r="IH19" i="1"/>
  <c r="IH18" i="1"/>
  <c r="IH17" i="1"/>
  <c r="IH16" i="1"/>
  <c r="IH15" i="1"/>
  <c r="IH14" i="1"/>
  <c r="IH13" i="1"/>
  <c r="IH12" i="1"/>
  <c r="IH11" i="1"/>
  <c r="IG303" i="1"/>
  <c r="IG302" i="1"/>
  <c r="IG301" i="1"/>
  <c r="IG300" i="1"/>
  <c r="IG299" i="1"/>
  <c r="IG298" i="1"/>
  <c r="IG297" i="1"/>
  <c r="IG296" i="1"/>
  <c r="IG295" i="1"/>
  <c r="IG294" i="1"/>
  <c r="IG293" i="1"/>
  <c r="IG292" i="1"/>
  <c r="IG291" i="1"/>
  <c r="IG290" i="1"/>
  <c r="IG289" i="1"/>
  <c r="IG288" i="1"/>
  <c r="IG287" i="1"/>
  <c r="IG286" i="1"/>
  <c r="IG285" i="1"/>
  <c r="IG284" i="1"/>
  <c r="IG283" i="1"/>
  <c r="IG282" i="1"/>
  <c r="IG281" i="1"/>
  <c r="IG280" i="1"/>
  <c r="IG279" i="1"/>
  <c r="IG278" i="1"/>
  <c r="IG277" i="1"/>
  <c r="IG276" i="1"/>
  <c r="IG275" i="1"/>
  <c r="IG274" i="1"/>
  <c r="IG273" i="1"/>
  <c r="IG272" i="1"/>
  <c r="IG271" i="1"/>
  <c r="IG270" i="1"/>
  <c r="IG269" i="1"/>
  <c r="IG268" i="1"/>
  <c r="IG267" i="1"/>
  <c r="IG266" i="1"/>
  <c r="IG265" i="1"/>
  <c r="IG264" i="1"/>
  <c r="IG263" i="1"/>
  <c r="IG262" i="1"/>
  <c r="IG261" i="1"/>
  <c r="IG260" i="1"/>
  <c r="IG259" i="1"/>
  <c r="IG258" i="1"/>
  <c r="IG257" i="1"/>
  <c r="IG256" i="1"/>
  <c r="IG255" i="1"/>
  <c r="IG254" i="1"/>
  <c r="IG253" i="1"/>
  <c r="IG252" i="1"/>
  <c r="IG251" i="1"/>
  <c r="IG250" i="1"/>
  <c r="IG249" i="1"/>
  <c r="IG248" i="1"/>
  <c r="IG247" i="1"/>
  <c r="IG246" i="1"/>
  <c r="IG245" i="1"/>
  <c r="IG244" i="1"/>
  <c r="IG243" i="1"/>
  <c r="IG242" i="1"/>
  <c r="IG241" i="1"/>
  <c r="IG240" i="1"/>
  <c r="IG239" i="1"/>
  <c r="IG238" i="1"/>
  <c r="IG237" i="1"/>
  <c r="IG236" i="1"/>
  <c r="IG235" i="1"/>
  <c r="IG234" i="1"/>
  <c r="IG233" i="1"/>
  <c r="IG232" i="1"/>
  <c r="IG231" i="1"/>
  <c r="IG230" i="1"/>
  <c r="IG229" i="1"/>
  <c r="IG228" i="1"/>
  <c r="IG227" i="1"/>
  <c r="IG226" i="1"/>
  <c r="IG225" i="1"/>
  <c r="IG224" i="1"/>
  <c r="IG223" i="1"/>
  <c r="IG222" i="1"/>
  <c r="IG221" i="1"/>
  <c r="IG220" i="1"/>
  <c r="IG219" i="1"/>
  <c r="IG218" i="1"/>
  <c r="IG217" i="1"/>
  <c r="IG216" i="1"/>
  <c r="IG215" i="1"/>
  <c r="IG214" i="1"/>
  <c r="IG213" i="1"/>
  <c r="IG212" i="1"/>
  <c r="IG211" i="1"/>
  <c r="IG210" i="1"/>
  <c r="IG209" i="1"/>
  <c r="IG208" i="1"/>
  <c r="IG207" i="1"/>
  <c r="IG206" i="1"/>
  <c r="IG205" i="1"/>
  <c r="IG204" i="1"/>
  <c r="IG203" i="1"/>
  <c r="IG202" i="1"/>
  <c r="IG201" i="1"/>
  <c r="IG200" i="1"/>
  <c r="IG199" i="1"/>
  <c r="IG198" i="1"/>
  <c r="IG197" i="1"/>
  <c r="IG196" i="1"/>
  <c r="IG195" i="1"/>
  <c r="IG194" i="1"/>
  <c r="IG193" i="1"/>
  <c r="IG192" i="1"/>
  <c r="IG191" i="1"/>
  <c r="IG190" i="1"/>
  <c r="IG189" i="1"/>
  <c r="IG188" i="1"/>
  <c r="IG187" i="1"/>
  <c r="IG186" i="1"/>
  <c r="IG185" i="1"/>
  <c r="IG184" i="1"/>
  <c r="IG183" i="1"/>
  <c r="IG182" i="1"/>
  <c r="IG181" i="1"/>
  <c r="IG180" i="1"/>
  <c r="IG179" i="1"/>
  <c r="IG178" i="1"/>
  <c r="IG177" i="1"/>
  <c r="IG176" i="1"/>
  <c r="IG175" i="1"/>
  <c r="IG174" i="1"/>
  <c r="IG173" i="1"/>
  <c r="IG172" i="1"/>
  <c r="IG171" i="1"/>
  <c r="IG170" i="1"/>
  <c r="IG169" i="1"/>
  <c r="IG168" i="1"/>
  <c r="IG167" i="1"/>
  <c r="IG166" i="1"/>
  <c r="IG165" i="1"/>
  <c r="IG164" i="1"/>
  <c r="IG163" i="1"/>
  <c r="IG162" i="1"/>
  <c r="IG161" i="1"/>
  <c r="IG160" i="1"/>
  <c r="IG159" i="1"/>
  <c r="IG158" i="1"/>
  <c r="IG157" i="1"/>
  <c r="IG156" i="1"/>
  <c r="IG155" i="1"/>
  <c r="IG154" i="1"/>
  <c r="IG153" i="1"/>
  <c r="IG152" i="1"/>
  <c r="IG151" i="1"/>
  <c r="IG150" i="1"/>
  <c r="IG149" i="1"/>
  <c r="IG148" i="1"/>
  <c r="IG147" i="1"/>
  <c r="IG146" i="1"/>
  <c r="IG145" i="1"/>
  <c r="IG144" i="1"/>
  <c r="IG143" i="1"/>
  <c r="IG142" i="1"/>
  <c r="IG141" i="1"/>
  <c r="IG140" i="1"/>
  <c r="IG139" i="1"/>
  <c r="IG138" i="1"/>
  <c r="IG137" i="1"/>
  <c r="IG136" i="1"/>
  <c r="IG135" i="1"/>
  <c r="IG134" i="1"/>
  <c r="IG133" i="1"/>
  <c r="IG132" i="1"/>
  <c r="IG131" i="1"/>
  <c r="IG130" i="1"/>
  <c r="IG129" i="1"/>
  <c r="IG128" i="1"/>
  <c r="IG127" i="1"/>
  <c r="IG126" i="1"/>
  <c r="IG125" i="1"/>
  <c r="IG124" i="1"/>
  <c r="IG123" i="1"/>
  <c r="IG122" i="1"/>
  <c r="IG121" i="1"/>
  <c r="IG120" i="1"/>
  <c r="IG119" i="1"/>
  <c r="IG118" i="1"/>
  <c r="IG117" i="1"/>
  <c r="IG116" i="1"/>
  <c r="IG115" i="1"/>
  <c r="IG114" i="1"/>
  <c r="IG113" i="1"/>
  <c r="IG112" i="1"/>
  <c r="IG111" i="1"/>
  <c r="IG110" i="1"/>
  <c r="IG109" i="1"/>
  <c r="IG108" i="1"/>
  <c r="IG107" i="1"/>
  <c r="IG106" i="1"/>
  <c r="IG105" i="1"/>
  <c r="IG104" i="1"/>
  <c r="IG103" i="1"/>
  <c r="IG102" i="1"/>
  <c r="IG101" i="1"/>
  <c r="IG100" i="1"/>
  <c r="IG99" i="1"/>
  <c r="IG98" i="1"/>
  <c r="IG97" i="1"/>
  <c r="IG96" i="1"/>
  <c r="IG95" i="1"/>
  <c r="IG94" i="1"/>
  <c r="IG93" i="1"/>
  <c r="IG92" i="1"/>
  <c r="IG91" i="1"/>
  <c r="IG90" i="1"/>
  <c r="IG89" i="1"/>
  <c r="IG88" i="1"/>
  <c r="IG87" i="1"/>
  <c r="IG86" i="1"/>
  <c r="IG85" i="1"/>
  <c r="IG84" i="1"/>
  <c r="IG83" i="1"/>
  <c r="IG82" i="1"/>
  <c r="IG81" i="1"/>
  <c r="IG80" i="1"/>
  <c r="IG79" i="1"/>
  <c r="IG78" i="1"/>
  <c r="IG77" i="1"/>
  <c r="IG76" i="1"/>
  <c r="IG75" i="1"/>
  <c r="IG74" i="1"/>
  <c r="IG73" i="1"/>
  <c r="IG72" i="1"/>
  <c r="IG71" i="1"/>
  <c r="IG70" i="1"/>
  <c r="IG69" i="1"/>
  <c r="IG68" i="1"/>
  <c r="IG67" i="1"/>
  <c r="IG66" i="1"/>
  <c r="IG65" i="1"/>
  <c r="IG64" i="1"/>
  <c r="IG63" i="1"/>
  <c r="IG62" i="1"/>
  <c r="IG61" i="1"/>
  <c r="IG60" i="1"/>
  <c r="IG59" i="1"/>
  <c r="IG58" i="1"/>
  <c r="IG57" i="1"/>
  <c r="IG56" i="1"/>
  <c r="IG55" i="1"/>
  <c r="IG54" i="1"/>
  <c r="IG53" i="1"/>
  <c r="IG52" i="1"/>
  <c r="IG51" i="1"/>
  <c r="IG50" i="1"/>
  <c r="IG49" i="1"/>
  <c r="IG48" i="1"/>
  <c r="IG47" i="1"/>
  <c r="IG46" i="1"/>
  <c r="IG45" i="1"/>
  <c r="IG44" i="1"/>
  <c r="IG43" i="1"/>
  <c r="IG42" i="1"/>
  <c r="IG41" i="1"/>
  <c r="IG40" i="1"/>
  <c r="IG39" i="1"/>
  <c r="IG38" i="1"/>
  <c r="IG37" i="1"/>
  <c r="IG36" i="1"/>
  <c r="IG35" i="1"/>
  <c r="IG34" i="1"/>
  <c r="IG33" i="1"/>
  <c r="IG32" i="1"/>
  <c r="IG31" i="1"/>
  <c r="IG30" i="1"/>
  <c r="IG29" i="1"/>
  <c r="IG28" i="1"/>
  <c r="IG27" i="1"/>
  <c r="IG26" i="1"/>
  <c r="IG25" i="1"/>
  <c r="IG24" i="1"/>
  <c r="IG23" i="1"/>
  <c r="IG22" i="1"/>
  <c r="IG21" i="1"/>
  <c r="IG20" i="1"/>
  <c r="IG19" i="1"/>
  <c r="IG18" i="1"/>
  <c r="IG17" i="1"/>
  <c r="IG16" i="1"/>
  <c r="IG15" i="1"/>
  <c r="IG14" i="1"/>
  <c r="IG13" i="1"/>
  <c r="IG12" i="1"/>
  <c r="IG11" i="1"/>
  <c r="II10" i="1"/>
  <c r="IH10" i="1"/>
  <c r="IG10" i="1"/>
  <c r="HY303" i="1"/>
  <c r="HY302" i="1"/>
  <c r="HY301" i="1"/>
  <c r="HY300" i="1"/>
  <c r="HY299" i="1"/>
  <c r="HY298" i="1"/>
  <c r="HY297" i="1"/>
  <c r="HY296" i="1"/>
  <c r="HY295" i="1"/>
  <c r="HY294" i="1"/>
  <c r="HY293" i="1"/>
  <c r="HY292" i="1"/>
  <c r="HY291" i="1"/>
  <c r="HY290" i="1"/>
  <c r="HY289" i="1"/>
  <c r="HY288" i="1"/>
  <c r="HY287" i="1"/>
  <c r="HY286" i="1"/>
  <c r="HY285" i="1"/>
  <c r="HY284" i="1"/>
  <c r="HY283" i="1"/>
  <c r="HY282" i="1"/>
  <c r="HY281" i="1"/>
  <c r="HY280" i="1"/>
  <c r="HY279" i="1"/>
  <c r="HY278" i="1"/>
  <c r="HY277" i="1"/>
  <c r="HY276" i="1"/>
  <c r="HY275" i="1"/>
  <c r="HY274" i="1"/>
  <c r="HY273" i="1"/>
  <c r="HY272" i="1"/>
  <c r="HY271" i="1"/>
  <c r="HY270" i="1"/>
  <c r="HY269" i="1"/>
  <c r="HY268" i="1"/>
  <c r="HY267" i="1"/>
  <c r="HY266" i="1"/>
  <c r="HY265" i="1"/>
  <c r="HY264" i="1"/>
  <c r="HY263" i="1"/>
  <c r="HY262" i="1"/>
  <c r="HY261" i="1"/>
  <c r="HY260" i="1"/>
  <c r="HY259" i="1"/>
  <c r="HY258" i="1"/>
  <c r="HY257" i="1"/>
  <c r="HY256" i="1"/>
  <c r="HY255" i="1"/>
  <c r="HY254" i="1"/>
  <c r="HY253" i="1"/>
  <c r="HY252" i="1"/>
  <c r="HY251" i="1"/>
  <c r="HY250" i="1"/>
  <c r="HY249" i="1"/>
  <c r="HY248" i="1"/>
  <c r="HY247" i="1"/>
  <c r="HY246" i="1"/>
  <c r="HY245" i="1"/>
  <c r="HY244" i="1"/>
  <c r="HY243" i="1"/>
  <c r="HY242" i="1"/>
  <c r="HY241" i="1"/>
  <c r="HY240" i="1"/>
  <c r="HY239" i="1"/>
  <c r="HY238" i="1"/>
  <c r="HY237" i="1"/>
  <c r="HY236" i="1"/>
  <c r="HY235" i="1"/>
  <c r="HY234" i="1"/>
  <c r="HY233" i="1"/>
  <c r="HY232" i="1"/>
  <c r="HY231" i="1"/>
  <c r="HY230" i="1"/>
  <c r="HY229" i="1"/>
  <c r="HY228" i="1"/>
  <c r="HY227" i="1"/>
  <c r="HY226" i="1"/>
  <c r="HY225" i="1"/>
  <c r="HY224" i="1"/>
  <c r="HY223" i="1"/>
  <c r="HY222" i="1"/>
  <c r="HY221" i="1"/>
  <c r="HY220" i="1"/>
  <c r="HY219" i="1"/>
  <c r="HY218" i="1"/>
  <c r="HY217" i="1"/>
  <c r="HY216" i="1"/>
  <c r="HY215" i="1"/>
  <c r="HY214" i="1"/>
  <c r="HY213" i="1"/>
  <c r="HY212" i="1"/>
  <c r="HY211" i="1"/>
  <c r="HY210" i="1"/>
  <c r="HY209" i="1"/>
  <c r="HY208" i="1"/>
  <c r="HY207" i="1"/>
  <c r="HY206" i="1"/>
  <c r="HY205" i="1"/>
  <c r="HY204" i="1"/>
  <c r="HY203" i="1"/>
  <c r="HY202" i="1"/>
  <c r="HY201" i="1"/>
  <c r="HY200" i="1"/>
  <c r="HY199" i="1"/>
  <c r="HY198" i="1"/>
  <c r="HY197" i="1"/>
  <c r="HY196" i="1"/>
  <c r="HY195" i="1"/>
  <c r="HY194" i="1"/>
  <c r="HY193" i="1"/>
  <c r="HY192" i="1"/>
  <c r="HY191" i="1"/>
  <c r="HY190" i="1"/>
  <c r="HY189" i="1"/>
  <c r="HY188" i="1"/>
  <c r="HY187" i="1"/>
  <c r="HY186" i="1"/>
  <c r="HY185" i="1"/>
  <c r="HY184" i="1"/>
  <c r="HY183" i="1"/>
  <c r="HY182" i="1"/>
  <c r="HY181" i="1"/>
  <c r="HY180" i="1"/>
  <c r="HY179" i="1"/>
  <c r="HY178" i="1"/>
  <c r="HY177" i="1"/>
  <c r="HY176" i="1"/>
  <c r="HY175" i="1"/>
  <c r="HY174" i="1"/>
  <c r="HY173" i="1"/>
  <c r="HY172" i="1"/>
  <c r="HY171" i="1"/>
  <c r="HY170" i="1"/>
  <c r="HY169" i="1"/>
  <c r="HY168" i="1"/>
  <c r="HY167" i="1"/>
  <c r="HY166" i="1"/>
  <c r="HY165" i="1"/>
  <c r="HY164" i="1"/>
  <c r="HY163" i="1"/>
  <c r="HY162" i="1"/>
  <c r="HY161" i="1"/>
  <c r="HY160" i="1"/>
  <c r="HY159" i="1"/>
  <c r="HY158" i="1"/>
  <c r="HY157" i="1"/>
  <c r="HY156" i="1"/>
  <c r="HY155" i="1"/>
  <c r="HY154" i="1"/>
  <c r="HY153" i="1"/>
  <c r="HY152" i="1"/>
  <c r="HY151" i="1"/>
  <c r="HY150" i="1"/>
  <c r="HY149" i="1"/>
  <c r="HY148" i="1"/>
  <c r="HY147" i="1"/>
  <c r="HY146" i="1"/>
  <c r="HY145" i="1"/>
  <c r="HY144" i="1"/>
  <c r="HY143" i="1"/>
  <c r="HY142" i="1"/>
  <c r="HY141" i="1"/>
  <c r="HY140" i="1"/>
  <c r="HY139" i="1"/>
  <c r="HY138" i="1"/>
  <c r="HY137" i="1"/>
  <c r="HY136" i="1"/>
  <c r="HY135" i="1"/>
  <c r="HY134" i="1"/>
  <c r="HY133" i="1"/>
  <c r="HY132" i="1"/>
  <c r="HY131" i="1"/>
  <c r="HY130" i="1"/>
  <c r="HY129" i="1"/>
  <c r="HY128" i="1"/>
  <c r="HY127" i="1"/>
  <c r="HY126" i="1"/>
  <c r="HY125" i="1"/>
  <c r="HY124" i="1"/>
  <c r="HY123" i="1"/>
  <c r="HY122" i="1"/>
  <c r="HY121" i="1"/>
  <c r="HY120" i="1"/>
  <c r="HY119" i="1"/>
  <c r="HY118" i="1"/>
  <c r="HY117" i="1"/>
  <c r="HY116" i="1"/>
  <c r="HY115" i="1"/>
  <c r="HY114" i="1"/>
  <c r="HY113" i="1"/>
  <c r="HY112" i="1"/>
  <c r="HY111" i="1"/>
  <c r="HY110" i="1"/>
  <c r="HY109" i="1"/>
  <c r="HY108" i="1"/>
  <c r="HY107" i="1"/>
  <c r="HY106" i="1"/>
  <c r="HY105" i="1"/>
  <c r="HY104" i="1"/>
  <c r="HY103" i="1"/>
  <c r="HY102" i="1"/>
  <c r="HY101" i="1"/>
  <c r="HY100" i="1"/>
  <c r="HY99" i="1"/>
  <c r="HY98" i="1"/>
  <c r="HY97" i="1"/>
  <c r="HY96" i="1"/>
  <c r="HY95" i="1"/>
  <c r="HY94" i="1"/>
  <c r="HY93" i="1"/>
  <c r="HY92" i="1"/>
  <c r="HY91" i="1"/>
  <c r="HY90" i="1"/>
  <c r="HY89" i="1"/>
  <c r="HY88" i="1"/>
  <c r="HY87" i="1"/>
  <c r="HY86" i="1"/>
  <c r="HY85" i="1"/>
  <c r="HY84" i="1"/>
  <c r="HY83" i="1"/>
  <c r="HY82" i="1"/>
  <c r="HY81" i="1"/>
  <c r="HY80" i="1"/>
  <c r="HY79" i="1"/>
  <c r="HY78" i="1"/>
  <c r="HY77" i="1"/>
  <c r="HY76" i="1"/>
  <c r="HY75" i="1"/>
  <c r="HY74" i="1"/>
  <c r="HY73" i="1"/>
  <c r="HY72" i="1"/>
  <c r="HY71" i="1"/>
  <c r="HY70" i="1"/>
  <c r="HY69" i="1"/>
  <c r="HY68" i="1"/>
  <c r="HY67" i="1"/>
  <c r="HY66" i="1"/>
  <c r="HY65" i="1"/>
  <c r="HY64" i="1"/>
  <c r="HY63" i="1"/>
  <c r="HY62" i="1"/>
  <c r="HY61" i="1"/>
  <c r="HY60" i="1"/>
  <c r="HY59" i="1"/>
  <c r="HY58" i="1"/>
  <c r="HY57" i="1"/>
  <c r="HY56" i="1"/>
  <c r="HY55" i="1"/>
  <c r="HY54" i="1"/>
  <c r="HY53" i="1"/>
  <c r="HY52" i="1"/>
  <c r="HY51" i="1"/>
  <c r="HY50" i="1"/>
  <c r="HY49" i="1"/>
  <c r="HY48" i="1"/>
  <c r="HY47" i="1"/>
  <c r="HY46" i="1"/>
  <c r="HY45" i="1"/>
  <c r="HY44" i="1"/>
  <c r="HY43" i="1"/>
  <c r="HY42" i="1"/>
  <c r="HY41" i="1"/>
  <c r="HY40" i="1"/>
  <c r="HY39" i="1"/>
  <c r="HY38" i="1"/>
  <c r="HY37" i="1"/>
  <c r="HY36" i="1"/>
  <c r="HY35" i="1"/>
  <c r="HY34" i="1"/>
  <c r="HY33" i="1"/>
  <c r="HY32" i="1"/>
  <c r="HY31" i="1"/>
  <c r="HY30" i="1"/>
  <c r="HY29" i="1"/>
  <c r="HY28" i="1"/>
  <c r="HY27" i="1"/>
  <c r="HY26" i="1"/>
  <c r="HY25" i="1"/>
  <c r="HY24" i="1"/>
  <c r="HY23" i="1"/>
  <c r="HY22" i="1"/>
  <c r="HY21" i="1"/>
  <c r="HY20" i="1"/>
  <c r="HY19" i="1"/>
  <c r="HY18" i="1"/>
  <c r="HY17" i="1"/>
  <c r="HY16" i="1"/>
  <c r="HY15" i="1"/>
  <c r="HY14" i="1"/>
  <c r="HY13" i="1"/>
  <c r="HY12" i="1"/>
  <c r="HY11" i="1"/>
  <c r="HX303" i="1"/>
  <c r="HX302" i="1"/>
  <c r="HX301" i="1"/>
  <c r="HX300" i="1"/>
  <c r="HX299" i="1"/>
  <c r="HX298" i="1"/>
  <c r="HX297" i="1"/>
  <c r="HX296" i="1"/>
  <c r="HX295" i="1"/>
  <c r="HX294" i="1"/>
  <c r="HX293" i="1"/>
  <c r="HX292" i="1"/>
  <c r="HX291" i="1"/>
  <c r="HX290" i="1"/>
  <c r="HX289" i="1"/>
  <c r="HX288" i="1"/>
  <c r="HX287" i="1"/>
  <c r="HX286" i="1"/>
  <c r="HX285" i="1"/>
  <c r="HX284" i="1"/>
  <c r="HX283" i="1"/>
  <c r="HX282" i="1"/>
  <c r="HX281" i="1"/>
  <c r="HX280" i="1"/>
  <c r="HX279" i="1"/>
  <c r="HX278" i="1"/>
  <c r="HX277" i="1"/>
  <c r="HX276" i="1"/>
  <c r="HX275" i="1"/>
  <c r="HX274" i="1"/>
  <c r="HX273" i="1"/>
  <c r="HX272" i="1"/>
  <c r="HX271" i="1"/>
  <c r="HX270" i="1"/>
  <c r="HX269" i="1"/>
  <c r="HX268" i="1"/>
  <c r="HX267" i="1"/>
  <c r="HX266" i="1"/>
  <c r="HX265" i="1"/>
  <c r="HX264" i="1"/>
  <c r="HX263" i="1"/>
  <c r="HX262" i="1"/>
  <c r="HX261" i="1"/>
  <c r="HX260" i="1"/>
  <c r="HX259" i="1"/>
  <c r="HX258" i="1"/>
  <c r="HX257" i="1"/>
  <c r="HX256" i="1"/>
  <c r="HX255" i="1"/>
  <c r="HX254" i="1"/>
  <c r="HX253" i="1"/>
  <c r="HX252" i="1"/>
  <c r="HX251" i="1"/>
  <c r="HX250" i="1"/>
  <c r="HX249" i="1"/>
  <c r="HX248" i="1"/>
  <c r="HX247" i="1"/>
  <c r="HX246" i="1"/>
  <c r="HX245" i="1"/>
  <c r="HX244" i="1"/>
  <c r="HX243" i="1"/>
  <c r="HX242" i="1"/>
  <c r="HX241" i="1"/>
  <c r="HX240" i="1"/>
  <c r="HX239" i="1"/>
  <c r="HX238" i="1"/>
  <c r="HX237" i="1"/>
  <c r="HX236" i="1"/>
  <c r="HX235" i="1"/>
  <c r="HX234" i="1"/>
  <c r="HX233" i="1"/>
  <c r="HX232" i="1"/>
  <c r="HX231" i="1"/>
  <c r="HX230" i="1"/>
  <c r="HX229" i="1"/>
  <c r="HX228" i="1"/>
  <c r="HX227" i="1"/>
  <c r="HX226" i="1"/>
  <c r="HX225" i="1"/>
  <c r="HX224" i="1"/>
  <c r="HX223" i="1"/>
  <c r="HX222" i="1"/>
  <c r="HX221" i="1"/>
  <c r="HX220" i="1"/>
  <c r="HX219" i="1"/>
  <c r="HX218" i="1"/>
  <c r="HX217" i="1"/>
  <c r="HX216" i="1"/>
  <c r="HX215" i="1"/>
  <c r="HX214" i="1"/>
  <c r="HX213" i="1"/>
  <c r="HX212" i="1"/>
  <c r="HX211" i="1"/>
  <c r="HX210" i="1"/>
  <c r="HX209" i="1"/>
  <c r="HX208" i="1"/>
  <c r="HX207" i="1"/>
  <c r="HX206" i="1"/>
  <c r="HX205" i="1"/>
  <c r="HX204" i="1"/>
  <c r="HX203" i="1"/>
  <c r="HX202" i="1"/>
  <c r="HX201" i="1"/>
  <c r="HX200" i="1"/>
  <c r="HX199" i="1"/>
  <c r="HX198" i="1"/>
  <c r="HX197" i="1"/>
  <c r="HX196" i="1"/>
  <c r="HX195" i="1"/>
  <c r="HX194" i="1"/>
  <c r="HX193" i="1"/>
  <c r="HX192" i="1"/>
  <c r="HX191" i="1"/>
  <c r="HX190" i="1"/>
  <c r="HX189" i="1"/>
  <c r="HX188" i="1"/>
  <c r="HX187" i="1"/>
  <c r="HX186" i="1"/>
  <c r="HX185" i="1"/>
  <c r="HX184" i="1"/>
  <c r="HX183" i="1"/>
  <c r="HX182" i="1"/>
  <c r="HX181" i="1"/>
  <c r="HX180" i="1"/>
  <c r="HX179" i="1"/>
  <c r="HX178" i="1"/>
  <c r="HX177" i="1"/>
  <c r="HX176" i="1"/>
  <c r="HX175" i="1"/>
  <c r="HX174" i="1"/>
  <c r="HX173" i="1"/>
  <c r="HX172" i="1"/>
  <c r="HX171" i="1"/>
  <c r="HX170" i="1"/>
  <c r="HX169" i="1"/>
  <c r="HX168" i="1"/>
  <c r="HX167" i="1"/>
  <c r="HX166" i="1"/>
  <c r="HX165" i="1"/>
  <c r="HX164" i="1"/>
  <c r="HX163" i="1"/>
  <c r="HX162" i="1"/>
  <c r="HX161" i="1"/>
  <c r="HX160" i="1"/>
  <c r="HX159" i="1"/>
  <c r="HX158" i="1"/>
  <c r="HX157" i="1"/>
  <c r="HX156" i="1"/>
  <c r="HX155" i="1"/>
  <c r="HX154" i="1"/>
  <c r="HX153" i="1"/>
  <c r="HX152" i="1"/>
  <c r="HX151" i="1"/>
  <c r="HX150" i="1"/>
  <c r="HX149" i="1"/>
  <c r="HX148" i="1"/>
  <c r="HX147" i="1"/>
  <c r="HX146" i="1"/>
  <c r="HX145" i="1"/>
  <c r="HX144" i="1"/>
  <c r="HX143" i="1"/>
  <c r="HX142" i="1"/>
  <c r="HX141" i="1"/>
  <c r="HX140" i="1"/>
  <c r="HX139" i="1"/>
  <c r="HX138" i="1"/>
  <c r="HX137" i="1"/>
  <c r="HX136" i="1"/>
  <c r="HX135" i="1"/>
  <c r="HX134" i="1"/>
  <c r="HX133" i="1"/>
  <c r="HX132" i="1"/>
  <c r="HX131" i="1"/>
  <c r="HX130" i="1"/>
  <c r="HX129" i="1"/>
  <c r="HX128" i="1"/>
  <c r="HX127" i="1"/>
  <c r="HX126" i="1"/>
  <c r="HX125" i="1"/>
  <c r="HX124" i="1"/>
  <c r="HX123" i="1"/>
  <c r="HX122" i="1"/>
  <c r="HX121" i="1"/>
  <c r="HX120" i="1"/>
  <c r="HX119" i="1"/>
  <c r="HX118" i="1"/>
  <c r="HX117" i="1"/>
  <c r="HX116" i="1"/>
  <c r="HX115" i="1"/>
  <c r="HX114" i="1"/>
  <c r="HX113" i="1"/>
  <c r="HX112" i="1"/>
  <c r="HX111" i="1"/>
  <c r="HX110" i="1"/>
  <c r="HX109" i="1"/>
  <c r="HX108" i="1"/>
  <c r="HX107" i="1"/>
  <c r="HX106" i="1"/>
  <c r="HX105" i="1"/>
  <c r="HX104" i="1"/>
  <c r="HX103" i="1"/>
  <c r="HX102" i="1"/>
  <c r="HX101" i="1"/>
  <c r="HX100" i="1"/>
  <c r="HX99" i="1"/>
  <c r="HX98" i="1"/>
  <c r="HX97" i="1"/>
  <c r="HX96" i="1"/>
  <c r="HX95" i="1"/>
  <c r="HX94" i="1"/>
  <c r="HX93" i="1"/>
  <c r="HX92" i="1"/>
  <c r="HX91" i="1"/>
  <c r="HX90" i="1"/>
  <c r="HX89" i="1"/>
  <c r="HX88" i="1"/>
  <c r="HX87" i="1"/>
  <c r="HX86" i="1"/>
  <c r="HX85" i="1"/>
  <c r="HX84" i="1"/>
  <c r="HX83" i="1"/>
  <c r="HX82" i="1"/>
  <c r="HX81" i="1"/>
  <c r="HX80" i="1"/>
  <c r="HX79" i="1"/>
  <c r="HX78" i="1"/>
  <c r="HX77" i="1"/>
  <c r="HX76" i="1"/>
  <c r="HX75" i="1"/>
  <c r="HX74" i="1"/>
  <c r="HX73" i="1"/>
  <c r="HX72" i="1"/>
  <c r="HX71" i="1"/>
  <c r="HX70" i="1"/>
  <c r="HX69" i="1"/>
  <c r="HX68" i="1"/>
  <c r="HX67" i="1"/>
  <c r="HX66" i="1"/>
  <c r="HX65" i="1"/>
  <c r="HX64" i="1"/>
  <c r="HX63" i="1"/>
  <c r="HX62" i="1"/>
  <c r="HX61" i="1"/>
  <c r="HX60" i="1"/>
  <c r="HX59" i="1"/>
  <c r="HX58" i="1"/>
  <c r="HX57" i="1"/>
  <c r="HX56" i="1"/>
  <c r="HX55" i="1"/>
  <c r="HX54" i="1"/>
  <c r="HX53" i="1"/>
  <c r="HX52" i="1"/>
  <c r="HX51" i="1"/>
  <c r="HX50" i="1"/>
  <c r="HX49" i="1"/>
  <c r="HX48" i="1"/>
  <c r="HX47" i="1"/>
  <c r="HX46" i="1"/>
  <c r="HX45" i="1"/>
  <c r="HX44" i="1"/>
  <c r="HX43" i="1"/>
  <c r="HX42" i="1"/>
  <c r="HX41" i="1"/>
  <c r="HX40" i="1"/>
  <c r="HX39" i="1"/>
  <c r="HX38" i="1"/>
  <c r="HX37" i="1"/>
  <c r="HX36" i="1"/>
  <c r="HX35" i="1"/>
  <c r="HX34" i="1"/>
  <c r="HX33" i="1"/>
  <c r="HX32" i="1"/>
  <c r="HX31" i="1"/>
  <c r="HX30" i="1"/>
  <c r="HX29" i="1"/>
  <c r="HX28" i="1"/>
  <c r="HX27" i="1"/>
  <c r="HX26" i="1"/>
  <c r="HX25" i="1"/>
  <c r="HX24" i="1"/>
  <c r="HX23" i="1"/>
  <c r="HX22" i="1"/>
  <c r="HX21" i="1"/>
  <c r="HX20" i="1"/>
  <c r="HX19" i="1"/>
  <c r="HX18" i="1"/>
  <c r="HX17" i="1"/>
  <c r="HX16" i="1"/>
  <c r="HX15" i="1"/>
  <c r="HX14" i="1"/>
  <c r="HX13" i="1"/>
  <c r="HX12" i="1"/>
  <c r="HX11" i="1"/>
  <c r="HW303" i="1"/>
  <c r="HW302" i="1"/>
  <c r="HW301" i="1"/>
  <c r="HW300" i="1"/>
  <c r="HW299" i="1"/>
  <c r="HW298" i="1"/>
  <c r="HW297" i="1"/>
  <c r="HW296" i="1"/>
  <c r="HW295" i="1"/>
  <c r="HW294" i="1"/>
  <c r="HW293" i="1"/>
  <c r="HW292" i="1"/>
  <c r="HW291" i="1"/>
  <c r="HW290" i="1"/>
  <c r="HW289" i="1"/>
  <c r="HW288" i="1"/>
  <c r="HW287" i="1"/>
  <c r="HW286" i="1"/>
  <c r="HW285" i="1"/>
  <c r="HW284" i="1"/>
  <c r="HW283" i="1"/>
  <c r="HW282" i="1"/>
  <c r="HW281" i="1"/>
  <c r="HW280" i="1"/>
  <c r="HW279" i="1"/>
  <c r="HW278" i="1"/>
  <c r="HW277" i="1"/>
  <c r="HW276" i="1"/>
  <c r="HW275" i="1"/>
  <c r="HW274" i="1"/>
  <c r="HW273" i="1"/>
  <c r="HW272" i="1"/>
  <c r="HW271" i="1"/>
  <c r="HW270" i="1"/>
  <c r="HW269" i="1"/>
  <c r="HW268" i="1"/>
  <c r="HW267" i="1"/>
  <c r="HW266" i="1"/>
  <c r="HW265" i="1"/>
  <c r="HW264" i="1"/>
  <c r="HW263" i="1"/>
  <c r="HW262" i="1"/>
  <c r="HW261" i="1"/>
  <c r="HW260" i="1"/>
  <c r="HW259" i="1"/>
  <c r="HW258" i="1"/>
  <c r="HW257" i="1"/>
  <c r="HW256" i="1"/>
  <c r="HW255" i="1"/>
  <c r="HW254" i="1"/>
  <c r="HW253" i="1"/>
  <c r="HW252" i="1"/>
  <c r="HW251" i="1"/>
  <c r="HW250" i="1"/>
  <c r="HW249" i="1"/>
  <c r="HW248" i="1"/>
  <c r="HW247" i="1"/>
  <c r="HW246" i="1"/>
  <c r="HW245" i="1"/>
  <c r="HW244" i="1"/>
  <c r="HW243" i="1"/>
  <c r="HW242" i="1"/>
  <c r="HW241" i="1"/>
  <c r="HW240" i="1"/>
  <c r="HW239" i="1"/>
  <c r="HW238" i="1"/>
  <c r="HW237" i="1"/>
  <c r="HW236" i="1"/>
  <c r="HW235" i="1"/>
  <c r="HW234" i="1"/>
  <c r="HW233" i="1"/>
  <c r="HW232" i="1"/>
  <c r="HW231" i="1"/>
  <c r="HW230" i="1"/>
  <c r="HW229" i="1"/>
  <c r="HW228" i="1"/>
  <c r="HW227" i="1"/>
  <c r="HW226" i="1"/>
  <c r="HW225" i="1"/>
  <c r="HW224" i="1"/>
  <c r="HW223" i="1"/>
  <c r="HW222" i="1"/>
  <c r="HW221" i="1"/>
  <c r="HW220" i="1"/>
  <c r="HW219" i="1"/>
  <c r="HW218" i="1"/>
  <c r="HW217" i="1"/>
  <c r="HW216" i="1"/>
  <c r="HW215" i="1"/>
  <c r="HW214" i="1"/>
  <c r="HW213" i="1"/>
  <c r="HW212" i="1"/>
  <c r="HW211" i="1"/>
  <c r="HW210" i="1"/>
  <c r="HW209" i="1"/>
  <c r="HW208" i="1"/>
  <c r="HW207" i="1"/>
  <c r="HW206" i="1"/>
  <c r="HW205" i="1"/>
  <c r="HW204" i="1"/>
  <c r="HW203" i="1"/>
  <c r="HW202" i="1"/>
  <c r="HW201" i="1"/>
  <c r="HW200" i="1"/>
  <c r="HW199" i="1"/>
  <c r="HW198" i="1"/>
  <c r="HW197" i="1"/>
  <c r="HW196" i="1"/>
  <c r="HW195" i="1"/>
  <c r="HW194" i="1"/>
  <c r="HW193" i="1"/>
  <c r="HW192" i="1"/>
  <c r="HW191" i="1"/>
  <c r="HW190" i="1"/>
  <c r="HW189" i="1"/>
  <c r="HW188" i="1"/>
  <c r="HW187" i="1"/>
  <c r="HW186" i="1"/>
  <c r="HW185" i="1"/>
  <c r="HW184" i="1"/>
  <c r="HW183" i="1"/>
  <c r="HW182" i="1"/>
  <c r="HW181" i="1"/>
  <c r="HW180" i="1"/>
  <c r="HW179" i="1"/>
  <c r="HW178" i="1"/>
  <c r="HW177" i="1"/>
  <c r="HW176" i="1"/>
  <c r="HW175" i="1"/>
  <c r="HW174" i="1"/>
  <c r="HW173" i="1"/>
  <c r="HW172" i="1"/>
  <c r="HW171" i="1"/>
  <c r="HW170" i="1"/>
  <c r="HW169" i="1"/>
  <c r="HW168" i="1"/>
  <c r="HW167" i="1"/>
  <c r="HW166" i="1"/>
  <c r="HW165" i="1"/>
  <c r="HW164" i="1"/>
  <c r="HW163" i="1"/>
  <c r="HW162" i="1"/>
  <c r="HW161" i="1"/>
  <c r="HW160" i="1"/>
  <c r="HW159" i="1"/>
  <c r="HW158" i="1"/>
  <c r="HW157" i="1"/>
  <c r="HW156" i="1"/>
  <c r="HW155" i="1"/>
  <c r="HW154" i="1"/>
  <c r="HW153" i="1"/>
  <c r="HW152" i="1"/>
  <c r="HW151" i="1"/>
  <c r="HW150" i="1"/>
  <c r="HW149" i="1"/>
  <c r="HW148" i="1"/>
  <c r="HW147" i="1"/>
  <c r="HW146" i="1"/>
  <c r="HW145" i="1"/>
  <c r="HW144" i="1"/>
  <c r="HW143" i="1"/>
  <c r="HW142" i="1"/>
  <c r="HW141" i="1"/>
  <c r="HW140" i="1"/>
  <c r="HW139" i="1"/>
  <c r="HW138" i="1"/>
  <c r="HW137" i="1"/>
  <c r="HW136" i="1"/>
  <c r="HW135" i="1"/>
  <c r="HW134" i="1"/>
  <c r="HW133" i="1"/>
  <c r="HW132" i="1"/>
  <c r="HW131" i="1"/>
  <c r="HW130" i="1"/>
  <c r="HW129" i="1"/>
  <c r="HW128" i="1"/>
  <c r="HW127" i="1"/>
  <c r="HW126" i="1"/>
  <c r="HW125" i="1"/>
  <c r="HW124" i="1"/>
  <c r="HW123" i="1"/>
  <c r="HW122" i="1"/>
  <c r="HW121" i="1"/>
  <c r="HW120" i="1"/>
  <c r="HW119" i="1"/>
  <c r="HW118" i="1"/>
  <c r="HW117" i="1"/>
  <c r="HW116" i="1"/>
  <c r="HW115" i="1"/>
  <c r="HW114" i="1"/>
  <c r="HW113" i="1"/>
  <c r="HW112" i="1"/>
  <c r="HW111" i="1"/>
  <c r="HW110" i="1"/>
  <c r="HW109" i="1"/>
  <c r="HW108" i="1"/>
  <c r="HW107" i="1"/>
  <c r="HW106" i="1"/>
  <c r="HW105" i="1"/>
  <c r="HW104" i="1"/>
  <c r="HW103" i="1"/>
  <c r="HW102" i="1"/>
  <c r="HW101" i="1"/>
  <c r="HW100" i="1"/>
  <c r="HW99" i="1"/>
  <c r="HW98" i="1"/>
  <c r="HW97" i="1"/>
  <c r="HW96" i="1"/>
  <c r="HW95" i="1"/>
  <c r="HW94" i="1"/>
  <c r="HW93" i="1"/>
  <c r="HW92" i="1"/>
  <c r="HW91" i="1"/>
  <c r="HW90" i="1"/>
  <c r="HW89" i="1"/>
  <c r="HW88" i="1"/>
  <c r="HW87" i="1"/>
  <c r="HW86" i="1"/>
  <c r="HW85" i="1"/>
  <c r="HW84" i="1"/>
  <c r="HW83" i="1"/>
  <c r="HW82" i="1"/>
  <c r="HW81" i="1"/>
  <c r="HW80" i="1"/>
  <c r="HW79" i="1"/>
  <c r="HW78" i="1"/>
  <c r="HW77" i="1"/>
  <c r="HW76" i="1"/>
  <c r="HW75" i="1"/>
  <c r="HW74" i="1"/>
  <c r="HW73" i="1"/>
  <c r="HW72" i="1"/>
  <c r="HW71" i="1"/>
  <c r="HW70" i="1"/>
  <c r="HW69" i="1"/>
  <c r="HW68" i="1"/>
  <c r="HW67" i="1"/>
  <c r="HW66" i="1"/>
  <c r="HW65" i="1"/>
  <c r="HW64" i="1"/>
  <c r="HW63" i="1"/>
  <c r="HW62" i="1"/>
  <c r="HW61" i="1"/>
  <c r="HW60" i="1"/>
  <c r="HW59" i="1"/>
  <c r="HW58" i="1"/>
  <c r="HW57" i="1"/>
  <c r="HW56" i="1"/>
  <c r="HW55" i="1"/>
  <c r="HW54" i="1"/>
  <c r="HW53" i="1"/>
  <c r="HW52" i="1"/>
  <c r="HW51" i="1"/>
  <c r="HW50" i="1"/>
  <c r="HW49" i="1"/>
  <c r="HW48" i="1"/>
  <c r="HW47" i="1"/>
  <c r="HW46" i="1"/>
  <c r="HW45" i="1"/>
  <c r="HW44" i="1"/>
  <c r="HW43" i="1"/>
  <c r="HW42" i="1"/>
  <c r="HW41" i="1"/>
  <c r="HW40" i="1"/>
  <c r="HW39" i="1"/>
  <c r="HW38" i="1"/>
  <c r="HW37" i="1"/>
  <c r="HW36" i="1"/>
  <c r="HW35" i="1"/>
  <c r="HW34" i="1"/>
  <c r="HW33" i="1"/>
  <c r="HW32" i="1"/>
  <c r="HW31" i="1"/>
  <c r="HW30" i="1"/>
  <c r="HW29" i="1"/>
  <c r="HW28" i="1"/>
  <c r="HW27" i="1"/>
  <c r="HW26" i="1"/>
  <c r="HW25" i="1"/>
  <c r="HW24" i="1"/>
  <c r="HW23" i="1"/>
  <c r="HW22" i="1"/>
  <c r="HW21" i="1"/>
  <c r="HW20" i="1"/>
  <c r="HW19" i="1"/>
  <c r="HW18" i="1"/>
  <c r="HW17" i="1"/>
  <c r="HW16" i="1"/>
  <c r="HW15" i="1"/>
  <c r="HW14" i="1"/>
  <c r="HW13" i="1"/>
  <c r="HW12" i="1"/>
  <c r="HW11" i="1"/>
  <c r="HY10" i="1"/>
  <c r="HX10" i="1"/>
  <c r="HW10" i="1"/>
  <c r="HM303" i="1"/>
  <c r="HM302" i="1"/>
  <c r="HM301" i="1"/>
  <c r="HM300" i="1"/>
  <c r="HM299" i="1"/>
  <c r="HM298" i="1"/>
  <c r="HM297" i="1"/>
  <c r="HM296" i="1"/>
  <c r="HM295" i="1"/>
  <c r="HM294" i="1"/>
  <c r="HM293" i="1"/>
  <c r="HM292" i="1"/>
  <c r="HM291" i="1"/>
  <c r="HM290" i="1"/>
  <c r="HM289" i="1"/>
  <c r="HM288" i="1"/>
  <c r="HM287" i="1"/>
  <c r="HM286" i="1"/>
  <c r="HM285" i="1"/>
  <c r="HM284" i="1"/>
  <c r="HM283" i="1"/>
  <c r="HM282" i="1"/>
  <c r="HM281" i="1"/>
  <c r="HM280" i="1"/>
  <c r="HM279" i="1"/>
  <c r="HM278" i="1"/>
  <c r="HM277" i="1"/>
  <c r="HM276" i="1"/>
  <c r="HM275" i="1"/>
  <c r="HM274" i="1"/>
  <c r="HM273" i="1"/>
  <c r="HM272" i="1"/>
  <c r="HM271" i="1"/>
  <c r="HM270" i="1"/>
  <c r="HM269" i="1"/>
  <c r="HM268" i="1"/>
  <c r="HM267" i="1"/>
  <c r="HM266" i="1"/>
  <c r="HM265" i="1"/>
  <c r="HM264" i="1"/>
  <c r="HM263" i="1"/>
  <c r="HM262" i="1"/>
  <c r="HM261" i="1"/>
  <c r="HM260" i="1"/>
  <c r="HM259" i="1"/>
  <c r="HM258" i="1"/>
  <c r="HM257" i="1"/>
  <c r="HM256" i="1"/>
  <c r="HM255" i="1"/>
  <c r="HM254" i="1"/>
  <c r="HM253" i="1"/>
  <c r="HM252" i="1"/>
  <c r="HM251" i="1"/>
  <c r="HM250" i="1"/>
  <c r="HM249" i="1"/>
  <c r="HM248" i="1"/>
  <c r="HM247" i="1"/>
  <c r="HM246" i="1"/>
  <c r="HM245" i="1"/>
  <c r="HM244" i="1"/>
  <c r="HM243" i="1"/>
  <c r="HM242" i="1"/>
  <c r="HM241" i="1"/>
  <c r="HM240" i="1"/>
  <c r="HM239" i="1"/>
  <c r="HM238" i="1"/>
  <c r="HM237" i="1"/>
  <c r="HM236" i="1"/>
  <c r="HM235" i="1"/>
  <c r="HM234" i="1"/>
  <c r="HM233" i="1"/>
  <c r="HM232" i="1"/>
  <c r="HM231" i="1"/>
  <c r="HM230" i="1"/>
  <c r="HM229" i="1"/>
  <c r="HM228" i="1"/>
  <c r="HM227" i="1"/>
  <c r="HM226" i="1"/>
  <c r="HM225" i="1"/>
  <c r="HM224" i="1"/>
  <c r="HM223" i="1"/>
  <c r="HM222" i="1"/>
  <c r="HM221" i="1"/>
  <c r="HM220" i="1"/>
  <c r="HM219" i="1"/>
  <c r="HM218" i="1"/>
  <c r="HM217" i="1"/>
  <c r="HM216" i="1"/>
  <c r="HM215" i="1"/>
  <c r="HM214" i="1"/>
  <c r="HM213" i="1"/>
  <c r="HM212" i="1"/>
  <c r="HM211" i="1"/>
  <c r="HM210" i="1"/>
  <c r="HM209" i="1"/>
  <c r="HM208" i="1"/>
  <c r="HM207" i="1"/>
  <c r="HM206" i="1"/>
  <c r="HM205" i="1"/>
  <c r="HM204" i="1"/>
  <c r="HM203" i="1"/>
  <c r="HM202" i="1"/>
  <c r="HM201" i="1"/>
  <c r="HM200" i="1"/>
  <c r="HM199" i="1"/>
  <c r="HM198" i="1"/>
  <c r="HM197" i="1"/>
  <c r="HM196" i="1"/>
  <c r="HM195" i="1"/>
  <c r="HM194" i="1"/>
  <c r="HM193" i="1"/>
  <c r="HM192" i="1"/>
  <c r="HM191" i="1"/>
  <c r="HM190" i="1"/>
  <c r="HM189" i="1"/>
  <c r="HM188" i="1"/>
  <c r="HM187" i="1"/>
  <c r="HM186" i="1"/>
  <c r="HM185" i="1"/>
  <c r="HM184" i="1"/>
  <c r="HM183" i="1"/>
  <c r="HM182" i="1"/>
  <c r="HM181" i="1"/>
  <c r="HM180" i="1"/>
  <c r="HM179" i="1"/>
  <c r="HM178" i="1"/>
  <c r="HM177" i="1"/>
  <c r="HM176" i="1"/>
  <c r="HM175" i="1"/>
  <c r="HM174" i="1"/>
  <c r="HM173" i="1"/>
  <c r="HM172" i="1"/>
  <c r="HM171" i="1"/>
  <c r="HM170" i="1"/>
  <c r="HM169" i="1"/>
  <c r="HM168" i="1"/>
  <c r="HM167" i="1"/>
  <c r="HM166" i="1"/>
  <c r="HM165" i="1"/>
  <c r="HM164" i="1"/>
  <c r="HM163" i="1"/>
  <c r="HM162" i="1"/>
  <c r="HM161" i="1"/>
  <c r="HM160" i="1"/>
  <c r="HM159" i="1"/>
  <c r="HM158" i="1"/>
  <c r="HM157" i="1"/>
  <c r="HM156" i="1"/>
  <c r="HM155" i="1"/>
  <c r="HM154" i="1"/>
  <c r="HM153" i="1"/>
  <c r="HM152" i="1"/>
  <c r="HM151" i="1"/>
  <c r="HM150" i="1"/>
  <c r="HM149" i="1"/>
  <c r="HM148" i="1"/>
  <c r="HM147" i="1"/>
  <c r="HM146" i="1"/>
  <c r="HM145" i="1"/>
  <c r="HM144" i="1"/>
  <c r="HM143" i="1"/>
  <c r="HM142" i="1"/>
  <c r="HM141" i="1"/>
  <c r="HM140" i="1"/>
  <c r="HM139" i="1"/>
  <c r="HM138" i="1"/>
  <c r="HM137" i="1"/>
  <c r="HM136" i="1"/>
  <c r="HM135" i="1"/>
  <c r="HM134" i="1"/>
  <c r="HM133" i="1"/>
  <c r="HM132" i="1"/>
  <c r="HM131" i="1"/>
  <c r="HM130" i="1"/>
  <c r="HM129" i="1"/>
  <c r="HM128" i="1"/>
  <c r="HM127" i="1"/>
  <c r="HM126" i="1"/>
  <c r="HM125" i="1"/>
  <c r="HM124" i="1"/>
  <c r="HM123" i="1"/>
  <c r="HM122" i="1"/>
  <c r="HM121" i="1"/>
  <c r="HM120" i="1"/>
  <c r="HM119" i="1"/>
  <c r="HM118" i="1"/>
  <c r="HM117" i="1"/>
  <c r="HM116" i="1"/>
  <c r="HM115" i="1"/>
  <c r="HM114" i="1"/>
  <c r="HM113" i="1"/>
  <c r="HM112" i="1"/>
  <c r="HM111" i="1"/>
  <c r="HM110" i="1"/>
  <c r="HM109" i="1"/>
  <c r="HM108" i="1"/>
  <c r="HM107" i="1"/>
  <c r="HM106" i="1"/>
  <c r="HM105" i="1"/>
  <c r="HM104" i="1"/>
  <c r="HM103" i="1"/>
  <c r="HM102" i="1"/>
  <c r="HM101" i="1"/>
  <c r="HM100" i="1"/>
  <c r="HM99" i="1"/>
  <c r="HM98" i="1"/>
  <c r="HM97" i="1"/>
  <c r="HM96" i="1"/>
  <c r="HM95" i="1"/>
  <c r="HM94" i="1"/>
  <c r="HM93" i="1"/>
  <c r="HM92" i="1"/>
  <c r="HM91" i="1"/>
  <c r="HM90" i="1"/>
  <c r="HM89" i="1"/>
  <c r="HM88" i="1"/>
  <c r="HM87" i="1"/>
  <c r="HM86" i="1"/>
  <c r="HM85" i="1"/>
  <c r="HM84" i="1"/>
  <c r="HM83" i="1"/>
  <c r="HM82" i="1"/>
  <c r="HM81" i="1"/>
  <c r="HM80" i="1"/>
  <c r="HM79" i="1"/>
  <c r="HM78" i="1"/>
  <c r="HM77" i="1"/>
  <c r="HM76" i="1"/>
  <c r="HM75" i="1"/>
  <c r="HM74" i="1"/>
  <c r="HM73" i="1"/>
  <c r="HM72" i="1"/>
  <c r="HM71" i="1"/>
  <c r="HM70" i="1"/>
  <c r="HM69" i="1"/>
  <c r="HM68" i="1"/>
  <c r="HM67" i="1"/>
  <c r="HM66" i="1"/>
  <c r="HM65" i="1"/>
  <c r="HM64" i="1"/>
  <c r="HM63" i="1"/>
  <c r="HM62" i="1"/>
  <c r="HM61" i="1"/>
  <c r="HM60" i="1"/>
  <c r="HM59" i="1"/>
  <c r="HM58" i="1"/>
  <c r="HM57" i="1"/>
  <c r="HM56" i="1"/>
  <c r="HM55" i="1"/>
  <c r="HM54" i="1"/>
  <c r="HM53" i="1"/>
  <c r="HM52" i="1"/>
  <c r="HM51" i="1"/>
  <c r="HM50" i="1"/>
  <c r="HM49" i="1"/>
  <c r="HM48" i="1"/>
  <c r="HM47" i="1"/>
  <c r="HM46" i="1"/>
  <c r="HM45" i="1"/>
  <c r="HM44" i="1"/>
  <c r="HM43" i="1"/>
  <c r="HM42" i="1"/>
  <c r="HM41" i="1"/>
  <c r="HM40" i="1"/>
  <c r="HM39" i="1"/>
  <c r="HM38" i="1"/>
  <c r="HM37" i="1"/>
  <c r="HM36" i="1"/>
  <c r="HM35" i="1"/>
  <c r="HM34" i="1"/>
  <c r="HM33" i="1"/>
  <c r="HM32" i="1"/>
  <c r="HM31" i="1"/>
  <c r="HM30" i="1"/>
  <c r="HM29" i="1"/>
  <c r="HM28" i="1"/>
  <c r="HM27" i="1"/>
  <c r="HM26" i="1"/>
  <c r="HM25" i="1"/>
  <c r="HM24" i="1"/>
  <c r="HM23" i="1"/>
  <c r="HM22" i="1"/>
  <c r="HM21" i="1"/>
  <c r="HM20" i="1"/>
  <c r="HM19" i="1"/>
  <c r="HM18" i="1"/>
  <c r="HM17" i="1"/>
  <c r="HM15" i="1"/>
  <c r="HM14" i="1"/>
  <c r="HM13" i="1"/>
  <c r="HM12" i="1"/>
  <c r="HM11" i="1"/>
  <c r="HM10" i="1"/>
  <c r="HO303" i="1"/>
  <c r="HO302" i="1"/>
  <c r="HO301" i="1"/>
  <c r="HO300" i="1"/>
  <c r="HO299" i="1"/>
  <c r="HO298" i="1"/>
  <c r="HO297" i="1"/>
  <c r="HO296" i="1"/>
  <c r="HO295" i="1"/>
  <c r="HO294" i="1"/>
  <c r="HO293" i="1"/>
  <c r="HO292" i="1"/>
  <c r="HO291" i="1"/>
  <c r="HO290" i="1"/>
  <c r="HO289" i="1"/>
  <c r="HO288" i="1"/>
  <c r="HO287" i="1"/>
  <c r="HO286" i="1"/>
  <c r="HO285" i="1"/>
  <c r="HO284" i="1"/>
  <c r="HO283" i="1"/>
  <c r="HO282" i="1"/>
  <c r="HO281" i="1"/>
  <c r="HO280" i="1"/>
  <c r="HO279" i="1"/>
  <c r="HO278" i="1"/>
  <c r="HO277" i="1"/>
  <c r="HO276" i="1"/>
  <c r="HO275" i="1"/>
  <c r="HO274" i="1"/>
  <c r="HO273" i="1"/>
  <c r="HO272" i="1"/>
  <c r="HO271" i="1"/>
  <c r="HO270" i="1"/>
  <c r="HO269" i="1"/>
  <c r="HO268" i="1"/>
  <c r="HO267" i="1"/>
  <c r="HO266" i="1"/>
  <c r="HO265" i="1"/>
  <c r="HO264" i="1"/>
  <c r="HO263" i="1"/>
  <c r="HO262" i="1"/>
  <c r="HO261" i="1"/>
  <c r="HO260" i="1"/>
  <c r="HO259" i="1"/>
  <c r="HO258" i="1"/>
  <c r="HO257" i="1"/>
  <c r="HO256" i="1"/>
  <c r="HO255" i="1"/>
  <c r="HO254" i="1"/>
  <c r="HO253" i="1"/>
  <c r="HO252" i="1"/>
  <c r="HO251" i="1"/>
  <c r="HO250" i="1"/>
  <c r="HO249" i="1"/>
  <c r="HO248" i="1"/>
  <c r="HO247" i="1"/>
  <c r="HO246" i="1"/>
  <c r="HO245" i="1"/>
  <c r="HO244" i="1"/>
  <c r="HO243" i="1"/>
  <c r="HO242" i="1"/>
  <c r="HO241" i="1"/>
  <c r="HO240" i="1"/>
  <c r="HO239" i="1"/>
  <c r="HO238" i="1"/>
  <c r="HO237" i="1"/>
  <c r="HO236" i="1"/>
  <c r="HO235" i="1"/>
  <c r="HO234" i="1"/>
  <c r="HO233" i="1"/>
  <c r="HO232" i="1"/>
  <c r="HO231" i="1"/>
  <c r="HO230" i="1"/>
  <c r="HO229" i="1"/>
  <c r="HO228" i="1"/>
  <c r="HO227" i="1"/>
  <c r="HO226" i="1"/>
  <c r="HO225" i="1"/>
  <c r="HO224" i="1"/>
  <c r="HO223" i="1"/>
  <c r="HO222" i="1"/>
  <c r="HO221" i="1"/>
  <c r="HO220" i="1"/>
  <c r="HO219" i="1"/>
  <c r="HO218" i="1"/>
  <c r="HO217" i="1"/>
  <c r="HO216" i="1"/>
  <c r="HO215" i="1"/>
  <c r="HO214" i="1"/>
  <c r="HO213" i="1"/>
  <c r="HO212" i="1"/>
  <c r="HO211" i="1"/>
  <c r="HO210" i="1"/>
  <c r="HO209" i="1"/>
  <c r="HO208" i="1"/>
  <c r="HO207" i="1"/>
  <c r="HO206" i="1"/>
  <c r="HO205" i="1"/>
  <c r="HO204" i="1"/>
  <c r="HO203" i="1"/>
  <c r="HO202" i="1"/>
  <c r="HO201" i="1"/>
  <c r="HO200" i="1"/>
  <c r="HO199" i="1"/>
  <c r="HO198" i="1"/>
  <c r="HO197" i="1"/>
  <c r="HO196" i="1"/>
  <c r="HO195" i="1"/>
  <c r="HO194" i="1"/>
  <c r="HO193" i="1"/>
  <c r="HO192" i="1"/>
  <c r="HO191" i="1"/>
  <c r="HO190" i="1"/>
  <c r="HO189" i="1"/>
  <c r="HO188" i="1"/>
  <c r="HO187" i="1"/>
  <c r="HO186" i="1"/>
  <c r="HO185" i="1"/>
  <c r="HO184" i="1"/>
  <c r="HO183" i="1"/>
  <c r="HO182" i="1"/>
  <c r="HO181" i="1"/>
  <c r="HO180" i="1"/>
  <c r="HO179" i="1"/>
  <c r="HO178" i="1"/>
  <c r="HO177" i="1"/>
  <c r="HO176" i="1"/>
  <c r="HO175" i="1"/>
  <c r="HO174" i="1"/>
  <c r="HO173" i="1"/>
  <c r="HO172" i="1"/>
  <c r="HO171" i="1"/>
  <c r="HO170" i="1"/>
  <c r="HO169" i="1"/>
  <c r="HO168" i="1"/>
  <c r="HO167" i="1"/>
  <c r="HO166" i="1"/>
  <c r="HO165" i="1"/>
  <c r="HO164" i="1"/>
  <c r="HO163" i="1"/>
  <c r="HO162" i="1"/>
  <c r="HO161" i="1"/>
  <c r="HO160" i="1"/>
  <c r="HO159" i="1"/>
  <c r="HO158" i="1"/>
  <c r="HO157" i="1"/>
  <c r="HO156" i="1"/>
  <c r="HO155" i="1"/>
  <c r="HO154" i="1"/>
  <c r="HO153" i="1"/>
  <c r="HO152" i="1"/>
  <c r="HO151" i="1"/>
  <c r="HO150" i="1"/>
  <c r="HO149" i="1"/>
  <c r="HO148" i="1"/>
  <c r="HO147" i="1"/>
  <c r="HO146" i="1"/>
  <c r="HO145" i="1"/>
  <c r="HO144" i="1"/>
  <c r="HO143" i="1"/>
  <c r="HO142" i="1"/>
  <c r="HO141" i="1"/>
  <c r="HO140" i="1"/>
  <c r="HO139" i="1"/>
  <c r="HO138" i="1"/>
  <c r="HO137" i="1"/>
  <c r="HO136" i="1"/>
  <c r="HO135" i="1"/>
  <c r="HO134" i="1"/>
  <c r="HO133" i="1"/>
  <c r="HO132" i="1"/>
  <c r="HO131" i="1"/>
  <c r="HO130" i="1"/>
  <c r="HO129" i="1"/>
  <c r="HO128" i="1"/>
  <c r="HO127" i="1"/>
  <c r="HO126" i="1"/>
  <c r="HO125" i="1"/>
  <c r="HO124" i="1"/>
  <c r="HO123" i="1"/>
  <c r="HO122" i="1"/>
  <c r="HO121" i="1"/>
  <c r="HO120" i="1"/>
  <c r="HO119" i="1"/>
  <c r="HO118" i="1"/>
  <c r="HO117" i="1"/>
  <c r="HO116" i="1"/>
  <c r="HO115" i="1"/>
  <c r="HO114" i="1"/>
  <c r="HO113" i="1"/>
  <c r="HO112" i="1"/>
  <c r="HO111" i="1"/>
  <c r="HO110" i="1"/>
  <c r="HO109" i="1"/>
  <c r="HO108" i="1"/>
  <c r="HO107" i="1"/>
  <c r="HO106" i="1"/>
  <c r="HO105" i="1"/>
  <c r="HO104" i="1"/>
  <c r="HO103" i="1"/>
  <c r="HO102" i="1"/>
  <c r="HO101" i="1"/>
  <c r="HO100" i="1"/>
  <c r="HO99" i="1"/>
  <c r="HO98" i="1"/>
  <c r="HO97" i="1"/>
  <c r="HO96" i="1"/>
  <c r="HO95" i="1"/>
  <c r="HO94" i="1"/>
  <c r="HO93" i="1"/>
  <c r="HO92" i="1"/>
  <c r="HO91" i="1"/>
  <c r="HO90" i="1"/>
  <c r="HO89" i="1"/>
  <c r="HO88" i="1"/>
  <c r="HO87" i="1"/>
  <c r="HO86" i="1"/>
  <c r="HO85" i="1"/>
  <c r="HO84" i="1"/>
  <c r="HO83" i="1"/>
  <c r="HO82" i="1"/>
  <c r="HO81" i="1"/>
  <c r="HO80" i="1"/>
  <c r="HO79" i="1"/>
  <c r="HO78" i="1"/>
  <c r="HO77" i="1"/>
  <c r="HO76" i="1"/>
  <c r="HO75" i="1"/>
  <c r="HO74" i="1"/>
  <c r="HO73" i="1"/>
  <c r="HO72" i="1"/>
  <c r="HO71" i="1"/>
  <c r="HO70" i="1"/>
  <c r="HO69" i="1"/>
  <c r="HO68" i="1"/>
  <c r="HO67" i="1"/>
  <c r="HO66" i="1"/>
  <c r="HO65" i="1"/>
  <c r="HO64" i="1"/>
  <c r="HO63" i="1"/>
  <c r="HO62" i="1"/>
  <c r="HO61" i="1"/>
  <c r="HO60" i="1"/>
  <c r="HO59" i="1"/>
  <c r="HO58" i="1"/>
  <c r="HO57" i="1"/>
  <c r="HO56" i="1"/>
  <c r="HO55" i="1"/>
  <c r="HO54" i="1"/>
  <c r="HO53" i="1"/>
  <c r="HO52" i="1"/>
  <c r="HO51" i="1"/>
  <c r="HO50" i="1"/>
  <c r="HO49" i="1"/>
  <c r="HO48" i="1"/>
  <c r="HO47" i="1"/>
  <c r="HO46" i="1"/>
  <c r="HO45" i="1"/>
  <c r="HO44" i="1"/>
  <c r="HO43" i="1"/>
  <c r="HO42" i="1"/>
  <c r="HO41" i="1"/>
  <c r="HO40" i="1"/>
  <c r="HO39" i="1"/>
  <c r="HO38" i="1"/>
  <c r="HO37" i="1"/>
  <c r="HO36" i="1"/>
  <c r="HO35" i="1"/>
  <c r="HO34" i="1"/>
  <c r="HO33" i="1"/>
  <c r="HO32" i="1"/>
  <c r="HO31" i="1"/>
  <c r="HO30" i="1"/>
  <c r="HO29" i="1"/>
  <c r="HO28" i="1"/>
  <c r="HO27" i="1"/>
  <c r="HO26" i="1"/>
  <c r="HO25" i="1"/>
  <c r="HO24" i="1"/>
  <c r="HO23" i="1"/>
  <c r="HO22" i="1"/>
  <c r="HO21" i="1"/>
  <c r="HO20" i="1"/>
  <c r="HO19" i="1"/>
  <c r="HO18" i="1"/>
  <c r="HO17" i="1"/>
  <c r="HO16" i="1"/>
  <c r="HO15" i="1"/>
  <c r="HO14" i="1"/>
  <c r="HO13" i="1"/>
  <c r="HO12" i="1"/>
  <c r="HO10" i="1"/>
  <c r="HO11" i="1"/>
  <c r="HN10" i="1"/>
  <c r="HN11" i="1"/>
  <c r="HN303" i="1"/>
  <c r="HN302" i="1"/>
  <c r="HN301" i="1"/>
  <c r="HN300" i="1"/>
  <c r="HN299" i="1"/>
  <c r="HN298" i="1"/>
  <c r="HN297" i="1"/>
  <c r="HN296" i="1"/>
  <c r="HN295" i="1"/>
  <c r="HN294" i="1"/>
  <c r="HN293" i="1"/>
  <c r="HN292" i="1"/>
  <c r="HN291" i="1"/>
  <c r="HN290" i="1"/>
  <c r="HN289" i="1"/>
  <c r="HN288" i="1"/>
  <c r="HN287" i="1"/>
  <c r="HN286" i="1"/>
  <c r="HN285" i="1"/>
  <c r="HN284" i="1"/>
  <c r="HN283" i="1"/>
  <c r="HN282" i="1"/>
  <c r="HN281" i="1"/>
  <c r="HN280" i="1"/>
  <c r="HN279" i="1"/>
  <c r="HN278" i="1"/>
  <c r="HN277" i="1"/>
  <c r="HN276" i="1"/>
  <c r="HN275" i="1"/>
  <c r="HN274" i="1"/>
  <c r="HN273" i="1"/>
  <c r="HN272" i="1"/>
  <c r="HN271" i="1"/>
  <c r="HN270" i="1"/>
  <c r="HN269" i="1"/>
  <c r="HN268" i="1"/>
  <c r="HN267" i="1"/>
  <c r="HN266" i="1"/>
  <c r="HN265" i="1"/>
  <c r="HN264" i="1"/>
  <c r="HN263" i="1"/>
  <c r="HN262" i="1"/>
  <c r="HN261" i="1"/>
  <c r="HN260" i="1"/>
  <c r="HN259" i="1"/>
  <c r="HN258" i="1"/>
  <c r="HN257" i="1"/>
  <c r="HN256" i="1"/>
  <c r="HN255" i="1"/>
  <c r="HN254" i="1"/>
  <c r="HN253" i="1"/>
  <c r="HN252" i="1"/>
  <c r="HN251" i="1"/>
  <c r="HN250" i="1"/>
  <c r="HN249" i="1"/>
  <c r="HN248" i="1"/>
  <c r="HN247" i="1"/>
  <c r="HN246" i="1"/>
  <c r="HN245" i="1"/>
  <c r="HN244" i="1"/>
  <c r="HN243" i="1"/>
  <c r="HN242" i="1"/>
  <c r="HN241" i="1"/>
  <c r="HN240" i="1"/>
  <c r="HN239" i="1"/>
  <c r="HN238" i="1"/>
  <c r="HN237" i="1"/>
  <c r="HN236" i="1"/>
  <c r="HN235" i="1"/>
  <c r="HN234" i="1"/>
  <c r="HN233" i="1"/>
  <c r="HN232" i="1"/>
  <c r="HN231" i="1"/>
  <c r="HN230" i="1"/>
  <c r="HN229" i="1"/>
  <c r="HN228" i="1"/>
  <c r="HN227" i="1"/>
  <c r="HN226" i="1"/>
  <c r="HN225" i="1"/>
  <c r="HN224" i="1"/>
  <c r="HN223" i="1"/>
  <c r="HN222" i="1"/>
  <c r="HN221" i="1"/>
  <c r="HN220" i="1"/>
  <c r="HN219" i="1"/>
  <c r="HN218" i="1"/>
  <c r="HN217" i="1"/>
  <c r="HN216" i="1"/>
  <c r="HN215" i="1"/>
  <c r="HN214" i="1"/>
  <c r="HN213" i="1"/>
  <c r="HN212" i="1"/>
  <c r="HN211" i="1"/>
  <c r="HN210" i="1"/>
  <c r="HN209" i="1"/>
  <c r="HN208" i="1"/>
  <c r="HN207" i="1"/>
  <c r="HN206" i="1"/>
  <c r="HN205" i="1"/>
  <c r="HN204" i="1"/>
  <c r="HN203" i="1"/>
  <c r="HN202" i="1"/>
  <c r="HN201" i="1"/>
  <c r="HN200" i="1"/>
  <c r="HN199" i="1"/>
  <c r="HN198" i="1"/>
  <c r="HN197" i="1"/>
  <c r="HN196" i="1"/>
  <c r="HN195" i="1"/>
  <c r="HN194" i="1"/>
  <c r="HN193" i="1"/>
  <c r="HN192" i="1"/>
  <c r="HN191" i="1"/>
  <c r="HN190" i="1"/>
  <c r="HN189" i="1"/>
  <c r="HN188" i="1"/>
  <c r="HN187" i="1"/>
  <c r="HN186" i="1"/>
  <c r="HN185" i="1"/>
  <c r="HN184" i="1"/>
  <c r="HN183" i="1"/>
  <c r="HN182" i="1"/>
  <c r="HN181" i="1"/>
  <c r="HN180" i="1"/>
  <c r="HN179" i="1"/>
  <c r="HN178" i="1"/>
  <c r="HN177" i="1"/>
  <c r="HN176" i="1"/>
  <c r="HN175" i="1"/>
  <c r="HN174" i="1"/>
  <c r="HN173" i="1"/>
  <c r="HN172" i="1"/>
  <c r="HN171" i="1"/>
  <c r="HN170" i="1"/>
  <c r="HN169" i="1"/>
  <c r="HN168" i="1"/>
  <c r="HN167" i="1"/>
  <c r="HN166" i="1"/>
  <c r="HN165" i="1"/>
  <c r="HN164" i="1"/>
  <c r="HN163" i="1"/>
  <c r="HN162" i="1"/>
  <c r="HN161" i="1"/>
  <c r="HN160" i="1"/>
  <c r="HN159" i="1"/>
  <c r="HN158" i="1"/>
  <c r="HN157" i="1"/>
  <c r="HN156" i="1"/>
  <c r="HN155" i="1"/>
  <c r="HN154" i="1"/>
  <c r="HN153" i="1"/>
  <c r="HN152" i="1"/>
  <c r="HN151" i="1"/>
  <c r="HN150" i="1"/>
  <c r="HN149" i="1"/>
  <c r="HN148" i="1"/>
  <c r="HN147" i="1"/>
  <c r="HN146" i="1"/>
  <c r="HN145" i="1"/>
  <c r="HN144" i="1"/>
  <c r="HN143" i="1"/>
  <c r="HN142" i="1"/>
  <c r="HN141" i="1"/>
  <c r="HN140" i="1"/>
  <c r="HN139" i="1"/>
  <c r="HN138" i="1"/>
  <c r="HN137" i="1"/>
  <c r="HN136" i="1"/>
  <c r="HN135" i="1"/>
  <c r="HN134" i="1"/>
  <c r="HN133" i="1"/>
  <c r="HN132" i="1"/>
  <c r="HN131" i="1"/>
  <c r="HN130" i="1"/>
  <c r="HN129" i="1"/>
  <c r="HN128" i="1"/>
  <c r="HN127" i="1"/>
  <c r="HN126" i="1"/>
  <c r="HN125" i="1"/>
  <c r="HN124" i="1"/>
  <c r="HN123" i="1"/>
  <c r="HN122" i="1"/>
  <c r="HN121" i="1"/>
  <c r="HN120" i="1"/>
  <c r="HN119" i="1"/>
  <c r="HN118" i="1"/>
  <c r="HN117" i="1"/>
  <c r="HN116" i="1"/>
  <c r="HN115" i="1"/>
  <c r="HN114" i="1"/>
  <c r="HN113" i="1"/>
  <c r="HN112" i="1"/>
  <c r="HN111" i="1"/>
  <c r="HN110" i="1"/>
  <c r="HN109" i="1"/>
  <c r="HN108" i="1"/>
  <c r="HN107" i="1"/>
  <c r="HN106" i="1"/>
  <c r="HN105" i="1"/>
  <c r="HN104" i="1"/>
  <c r="HN103" i="1"/>
  <c r="HN102" i="1"/>
  <c r="HN101" i="1"/>
  <c r="HN100" i="1"/>
  <c r="HN99" i="1"/>
  <c r="HN98" i="1"/>
  <c r="HN97" i="1"/>
  <c r="HN96" i="1"/>
  <c r="HN95" i="1"/>
  <c r="HN94" i="1"/>
  <c r="HN93" i="1"/>
  <c r="HN92" i="1"/>
  <c r="HN91" i="1"/>
  <c r="HN90" i="1"/>
  <c r="HN89" i="1"/>
  <c r="HN88" i="1"/>
  <c r="HN87" i="1"/>
  <c r="HN86" i="1"/>
  <c r="HN85" i="1"/>
  <c r="HN84" i="1"/>
  <c r="HN83" i="1"/>
  <c r="HN82" i="1"/>
  <c r="HN81" i="1"/>
  <c r="HN80" i="1"/>
  <c r="HN79" i="1"/>
  <c r="HN78" i="1"/>
  <c r="HN77" i="1"/>
  <c r="HN76" i="1"/>
  <c r="HN75" i="1"/>
  <c r="HN74" i="1"/>
  <c r="HN73" i="1"/>
  <c r="HN72" i="1"/>
  <c r="HN71" i="1"/>
  <c r="HN70" i="1"/>
  <c r="HN69" i="1"/>
  <c r="HN68" i="1"/>
  <c r="HN67" i="1"/>
  <c r="HN66" i="1"/>
  <c r="HN65" i="1"/>
  <c r="HN64" i="1"/>
  <c r="HN63" i="1"/>
  <c r="HN62" i="1"/>
  <c r="HN61" i="1"/>
  <c r="HN60" i="1"/>
  <c r="HN59" i="1"/>
  <c r="HN58" i="1"/>
  <c r="HN57" i="1"/>
  <c r="HN56" i="1"/>
  <c r="HN55" i="1"/>
  <c r="HN54" i="1"/>
  <c r="HN53" i="1"/>
  <c r="HN52" i="1"/>
  <c r="HN51" i="1"/>
  <c r="HN50" i="1"/>
  <c r="HN49" i="1"/>
  <c r="HN48" i="1"/>
  <c r="HN47" i="1"/>
  <c r="HN46" i="1"/>
  <c r="HN45" i="1"/>
  <c r="HN44" i="1"/>
  <c r="HN43" i="1"/>
  <c r="HN42" i="1"/>
  <c r="HN41" i="1"/>
  <c r="HN40" i="1"/>
  <c r="HN39" i="1"/>
  <c r="HN38" i="1"/>
  <c r="HN37" i="1"/>
  <c r="HN36" i="1"/>
  <c r="HN35" i="1"/>
  <c r="HN34" i="1"/>
  <c r="HN33" i="1"/>
  <c r="HN32" i="1"/>
  <c r="HN31" i="1"/>
  <c r="HN30" i="1"/>
  <c r="HN29" i="1"/>
  <c r="HN28" i="1"/>
  <c r="HN27" i="1"/>
  <c r="HN26" i="1"/>
  <c r="HN25" i="1"/>
  <c r="HN24" i="1"/>
  <c r="HN23" i="1"/>
  <c r="HN22" i="1"/>
  <c r="HN21" i="1"/>
  <c r="HN20" i="1"/>
  <c r="HN19" i="1"/>
  <c r="HN18" i="1"/>
  <c r="HN17" i="1"/>
  <c r="HN16" i="1"/>
  <c r="HN15" i="1"/>
  <c r="HN14" i="1"/>
  <c r="HN13" i="1"/>
  <c r="HN12" i="1"/>
  <c r="HD309" i="1"/>
  <c r="HC309" i="1"/>
  <c r="HB309" i="1"/>
  <c r="HA309" i="1"/>
  <c r="GZ309" i="1"/>
  <c r="GY309" i="1"/>
  <c r="GX309" i="1"/>
  <c r="GW309" i="1"/>
  <c r="GV309" i="1"/>
  <c r="GU309" i="1"/>
  <c r="GT309" i="1"/>
  <c r="GS309" i="1"/>
  <c r="GR309" i="1"/>
  <c r="GQ309" i="1"/>
  <c r="GP309" i="1"/>
  <c r="GO309" i="1"/>
  <c r="GN309" i="1"/>
  <c r="GM309" i="1"/>
  <c r="GL309" i="1"/>
  <c r="GK309" i="1"/>
  <c r="GJ309" i="1"/>
  <c r="GI309" i="1"/>
  <c r="GH309" i="1"/>
  <c r="GG309" i="1"/>
  <c r="GF309" i="1"/>
  <c r="GE309" i="1"/>
  <c r="GD309" i="1"/>
  <c r="GC309" i="1"/>
  <c r="GB309" i="1"/>
  <c r="GA309" i="1"/>
  <c r="FZ309" i="1"/>
  <c r="FY309" i="1"/>
  <c r="FX309" i="1"/>
  <c r="FW309" i="1"/>
  <c r="FV309" i="1"/>
  <c r="FU309" i="1"/>
  <c r="FT309" i="1"/>
  <c r="FS309" i="1"/>
  <c r="FR309" i="1"/>
  <c r="FQ309" i="1"/>
  <c r="FP309" i="1"/>
  <c r="FO309" i="1"/>
  <c r="FN309" i="1"/>
  <c r="FM309" i="1"/>
  <c r="FL309" i="1"/>
  <c r="FK309" i="1"/>
  <c r="FJ309" i="1"/>
  <c r="FI309" i="1"/>
  <c r="FH309" i="1"/>
  <c r="FG309" i="1"/>
  <c r="FF309" i="1"/>
  <c r="FE309" i="1"/>
  <c r="FD309" i="1"/>
  <c r="FC309" i="1"/>
  <c r="FB309" i="1"/>
  <c r="FA309" i="1"/>
  <c r="EZ309" i="1"/>
  <c r="EY309" i="1"/>
  <c r="EX309" i="1"/>
  <c r="EW309" i="1"/>
  <c r="EV309" i="1"/>
  <c r="EU309" i="1"/>
  <c r="ET309" i="1"/>
  <c r="ES309" i="1"/>
  <c r="ER309" i="1"/>
  <c r="EQ309" i="1"/>
  <c r="EP309" i="1"/>
  <c r="EO309" i="1"/>
  <c r="EN309" i="1"/>
  <c r="EM309" i="1"/>
  <c r="EL309" i="1"/>
  <c r="EK309" i="1"/>
  <c r="EJ309" i="1"/>
  <c r="EI309" i="1"/>
  <c r="EH309" i="1"/>
  <c r="EG309" i="1"/>
  <c r="EF309" i="1"/>
  <c r="EE309" i="1"/>
  <c r="ED309" i="1"/>
  <c r="EC309" i="1"/>
  <c r="EB309" i="1"/>
  <c r="EA309" i="1"/>
  <c r="DZ309" i="1"/>
  <c r="DY309" i="1"/>
  <c r="DX309" i="1"/>
  <c r="DW309" i="1"/>
  <c r="DV309" i="1"/>
  <c r="DU309" i="1"/>
  <c r="DT309" i="1"/>
  <c r="DS309" i="1"/>
  <c r="DR309" i="1"/>
  <c r="DQ309" i="1"/>
  <c r="DP309" i="1"/>
  <c r="DO309" i="1"/>
  <c r="DN309" i="1"/>
  <c r="DM309" i="1"/>
  <c r="DL309" i="1"/>
  <c r="DK309" i="1"/>
  <c r="DJ309" i="1"/>
  <c r="DI309" i="1"/>
  <c r="DH309" i="1"/>
  <c r="DG309" i="1"/>
  <c r="DF309" i="1"/>
  <c r="DE309" i="1"/>
  <c r="DD309" i="1"/>
  <c r="DC309" i="1"/>
  <c r="DB309" i="1"/>
  <c r="DA309" i="1"/>
  <c r="CZ309" i="1"/>
  <c r="CY309" i="1"/>
  <c r="CX309" i="1"/>
  <c r="CW309" i="1"/>
  <c r="CV309" i="1"/>
  <c r="CU309" i="1"/>
  <c r="CT309" i="1"/>
  <c r="CS309" i="1"/>
  <c r="CR309" i="1"/>
  <c r="CQ309" i="1"/>
  <c r="CP309" i="1"/>
  <c r="CO309" i="1"/>
  <c r="CN309" i="1"/>
  <c r="CM309" i="1"/>
  <c r="CL309" i="1"/>
  <c r="CK309" i="1"/>
  <c r="CJ309" i="1"/>
  <c r="CI309" i="1"/>
  <c r="CH309" i="1"/>
  <c r="CG309" i="1"/>
  <c r="CF309" i="1"/>
  <c r="CE309" i="1"/>
  <c r="CD309" i="1"/>
  <c r="CC309" i="1"/>
  <c r="CB309" i="1"/>
  <c r="CA309" i="1"/>
  <c r="BZ309" i="1"/>
  <c r="BY309" i="1"/>
  <c r="BX309" i="1"/>
  <c r="BW309" i="1"/>
  <c r="BV309" i="1"/>
  <c r="BU309" i="1"/>
  <c r="BT309" i="1"/>
  <c r="BS309" i="1"/>
  <c r="BR309" i="1"/>
  <c r="BQ309" i="1"/>
  <c r="BP309" i="1"/>
  <c r="BO309" i="1"/>
  <c r="BN309" i="1"/>
  <c r="BM309" i="1"/>
  <c r="BL309" i="1"/>
  <c r="BK309" i="1"/>
  <c r="BJ309" i="1"/>
  <c r="BI309" i="1"/>
  <c r="BH309" i="1"/>
  <c r="BG309" i="1"/>
  <c r="BF309" i="1"/>
  <c r="BE309" i="1"/>
  <c r="BD309" i="1"/>
  <c r="BC309" i="1"/>
  <c r="BB309" i="1"/>
  <c r="BA309" i="1"/>
  <c r="AZ309" i="1"/>
  <c r="AY309" i="1"/>
  <c r="AX309" i="1"/>
  <c r="AW309" i="1"/>
  <c r="AV309" i="1"/>
  <c r="AU309" i="1"/>
  <c r="AT309" i="1"/>
  <c r="AS309" i="1"/>
  <c r="AR309" i="1"/>
  <c r="AQ309" i="1"/>
  <c r="AP309" i="1"/>
  <c r="AO309" i="1"/>
  <c r="AN309" i="1"/>
  <c r="AM309" i="1"/>
  <c r="AL309" i="1"/>
  <c r="AK309" i="1"/>
  <c r="AJ309" i="1"/>
  <c r="AI309" i="1"/>
  <c r="AH309" i="1"/>
  <c r="AG309" i="1"/>
  <c r="AF309" i="1"/>
  <c r="AE309" i="1"/>
  <c r="AD309" i="1"/>
  <c r="AC309" i="1"/>
  <c r="AB309" i="1"/>
  <c r="AA309" i="1"/>
  <c r="Z309" i="1"/>
  <c r="Y309" i="1"/>
  <c r="X309" i="1"/>
  <c r="W309" i="1"/>
  <c r="V309" i="1"/>
  <c r="U309" i="1"/>
  <c r="T309" i="1"/>
  <c r="S309" i="1"/>
  <c r="R309" i="1"/>
  <c r="Q309" i="1"/>
  <c r="P309" i="1"/>
  <c r="O309" i="1"/>
  <c r="N309" i="1"/>
  <c r="HD308" i="1"/>
  <c r="HC308" i="1"/>
  <c r="HB308" i="1"/>
  <c r="HA308" i="1"/>
  <c r="GZ308" i="1"/>
  <c r="GY308" i="1"/>
  <c r="GX308" i="1"/>
  <c r="GW308" i="1"/>
  <c r="GV308" i="1"/>
  <c r="GU308" i="1"/>
  <c r="GT308" i="1"/>
  <c r="GS308" i="1"/>
  <c r="GR308" i="1"/>
  <c r="GQ308" i="1"/>
  <c r="GP308" i="1"/>
  <c r="GO308" i="1"/>
  <c r="GN308" i="1"/>
  <c r="GM308" i="1"/>
  <c r="GL308" i="1"/>
  <c r="GK308" i="1"/>
  <c r="GJ308" i="1"/>
  <c r="GI308" i="1"/>
  <c r="GH308" i="1"/>
  <c r="GG308" i="1"/>
  <c r="GF308" i="1"/>
  <c r="GE308" i="1"/>
  <c r="GD308" i="1"/>
  <c r="GC308" i="1"/>
  <c r="GB308" i="1"/>
  <c r="GA308" i="1"/>
  <c r="FZ308" i="1"/>
  <c r="FY308" i="1"/>
  <c r="FX308" i="1"/>
  <c r="FW308" i="1"/>
  <c r="FV308" i="1"/>
  <c r="FU308" i="1"/>
  <c r="FT308" i="1"/>
  <c r="FS308" i="1"/>
  <c r="FR308" i="1"/>
  <c r="FQ308" i="1"/>
  <c r="FP308" i="1"/>
  <c r="FO308" i="1"/>
  <c r="FN308" i="1"/>
  <c r="FM308" i="1"/>
  <c r="FL308" i="1"/>
  <c r="FK308" i="1"/>
  <c r="FJ308" i="1"/>
  <c r="FI308" i="1"/>
  <c r="FH308" i="1"/>
  <c r="FG308" i="1"/>
  <c r="FF308" i="1"/>
  <c r="FE308" i="1"/>
  <c r="FD308" i="1"/>
  <c r="FC308" i="1"/>
  <c r="FB308" i="1"/>
  <c r="FA308" i="1"/>
  <c r="EZ308" i="1"/>
  <c r="EY308" i="1"/>
  <c r="EX308" i="1"/>
  <c r="EW308" i="1"/>
  <c r="EV308" i="1"/>
  <c r="EU308" i="1"/>
  <c r="ET308" i="1"/>
  <c r="ES308" i="1"/>
  <c r="ER308" i="1"/>
  <c r="EQ308" i="1"/>
  <c r="EP308" i="1"/>
  <c r="EO308" i="1"/>
  <c r="EN308" i="1"/>
  <c r="EM308" i="1"/>
  <c r="EL308" i="1"/>
  <c r="EK308" i="1"/>
  <c r="EJ308" i="1"/>
  <c r="EI308" i="1"/>
  <c r="EH308" i="1"/>
  <c r="EG308" i="1"/>
  <c r="EF308" i="1"/>
  <c r="EE308" i="1"/>
  <c r="ED308" i="1"/>
  <c r="EC308" i="1"/>
  <c r="EB308" i="1"/>
  <c r="EA308" i="1"/>
  <c r="DZ308" i="1"/>
  <c r="DY308" i="1"/>
  <c r="DX308" i="1"/>
  <c r="DW308" i="1"/>
  <c r="DV308" i="1"/>
  <c r="DU308" i="1"/>
  <c r="DT308" i="1"/>
  <c r="DS308" i="1"/>
  <c r="DR308" i="1"/>
  <c r="DQ308" i="1"/>
  <c r="DP308" i="1"/>
  <c r="DO308" i="1"/>
  <c r="DN308" i="1"/>
  <c r="DM308" i="1"/>
  <c r="DL308" i="1"/>
  <c r="DK308" i="1"/>
  <c r="DJ308" i="1"/>
  <c r="DI308" i="1"/>
  <c r="DH308" i="1"/>
  <c r="DG308" i="1"/>
  <c r="DF308" i="1"/>
  <c r="DE308" i="1"/>
  <c r="DD308" i="1"/>
  <c r="DC308" i="1"/>
  <c r="DB308" i="1"/>
  <c r="DA308" i="1"/>
  <c r="CZ308" i="1"/>
  <c r="CY308" i="1"/>
  <c r="CX308" i="1"/>
  <c r="CW308" i="1"/>
  <c r="CV308" i="1"/>
  <c r="CU308" i="1"/>
  <c r="CT308" i="1"/>
  <c r="CS308" i="1"/>
  <c r="CR308" i="1"/>
  <c r="CQ308" i="1"/>
  <c r="CP308" i="1"/>
  <c r="CO308" i="1"/>
  <c r="CN308" i="1"/>
  <c r="CM308" i="1"/>
  <c r="CL308" i="1"/>
  <c r="CK308" i="1"/>
  <c r="CJ308" i="1"/>
  <c r="CI308" i="1"/>
  <c r="CH308" i="1"/>
  <c r="CG308" i="1"/>
  <c r="CF308" i="1"/>
  <c r="CE308" i="1"/>
  <c r="CD308" i="1"/>
  <c r="CC308" i="1"/>
  <c r="CB308" i="1"/>
  <c r="CA308" i="1"/>
  <c r="BZ308" i="1"/>
  <c r="BY308" i="1"/>
  <c r="BX308" i="1"/>
  <c r="BW308" i="1"/>
  <c r="BV308" i="1"/>
  <c r="BU308" i="1"/>
  <c r="BT308" i="1"/>
  <c r="BS308" i="1"/>
  <c r="BR308" i="1"/>
  <c r="BQ308" i="1"/>
  <c r="BP308" i="1"/>
  <c r="BO308" i="1"/>
  <c r="BN308" i="1"/>
  <c r="BM308" i="1"/>
  <c r="BL308" i="1"/>
  <c r="BK308" i="1"/>
  <c r="BJ308" i="1"/>
  <c r="BI308" i="1"/>
  <c r="BH308" i="1"/>
  <c r="BG308" i="1"/>
  <c r="BF308" i="1"/>
  <c r="BE308" i="1"/>
  <c r="BD308" i="1"/>
  <c r="BC308" i="1"/>
  <c r="BB308" i="1"/>
  <c r="BA308" i="1"/>
  <c r="AZ308" i="1"/>
  <c r="AY308" i="1"/>
  <c r="AX308" i="1"/>
  <c r="AW308" i="1"/>
  <c r="AV308" i="1"/>
  <c r="AU308" i="1"/>
  <c r="AT308" i="1"/>
  <c r="AS308" i="1"/>
  <c r="AR308" i="1"/>
  <c r="AQ308" i="1"/>
  <c r="AP308" i="1"/>
  <c r="AO308" i="1"/>
  <c r="AN308" i="1"/>
  <c r="AM308" i="1"/>
  <c r="AL308" i="1"/>
  <c r="AK308" i="1"/>
  <c r="AJ308" i="1"/>
  <c r="AI308" i="1"/>
  <c r="AH308" i="1"/>
  <c r="AG308" i="1"/>
  <c r="AF308" i="1"/>
  <c r="AE308" i="1"/>
  <c r="AD308" i="1"/>
  <c r="AC308" i="1"/>
  <c r="AB308" i="1"/>
  <c r="AA308" i="1"/>
  <c r="Z308" i="1"/>
  <c r="Y308" i="1"/>
  <c r="X308" i="1"/>
  <c r="W308" i="1"/>
  <c r="V308" i="1"/>
  <c r="U308" i="1"/>
  <c r="T308" i="1"/>
  <c r="S308" i="1"/>
  <c r="R308" i="1"/>
  <c r="Q308" i="1"/>
  <c r="P308" i="1"/>
  <c r="O308" i="1"/>
  <c r="N308" i="1"/>
  <c r="HD307" i="1"/>
  <c r="HC307" i="1"/>
  <c r="HB307" i="1"/>
  <c r="HA307" i="1"/>
  <c r="GZ307" i="1"/>
  <c r="GY307" i="1"/>
  <c r="GX307" i="1"/>
  <c r="GW307" i="1"/>
  <c r="GV307" i="1"/>
  <c r="GU307" i="1"/>
  <c r="GT307" i="1"/>
  <c r="GS307" i="1"/>
  <c r="GR307" i="1"/>
  <c r="GQ307" i="1"/>
  <c r="GP307" i="1"/>
  <c r="GO307" i="1"/>
  <c r="GN307" i="1"/>
  <c r="GM307" i="1"/>
  <c r="GL307" i="1"/>
  <c r="GK307" i="1"/>
  <c r="GJ307" i="1"/>
  <c r="GI307" i="1"/>
  <c r="GH307" i="1"/>
  <c r="GG307" i="1"/>
  <c r="GF307" i="1"/>
  <c r="GE307" i="1"/>
  <c r="GD307" i="1"/>
  <c r="GC307" i="1"/>
  <c r="GB307" i="1"/>
  <c r="GA307" i="1"/>
  <c r="FZ307" i="1"/>
  <c r="FY307" i="1"/>
  <c r="FX307" i="1"/>
  <c r="FW307" i="1"/>
  <c r="FV307" i="1"/>
  <c r="FU307" i="1"/>
  <c r="FT307" i="1"/>
  <c r="FS307" i="1"/>
  <c r="FR307" i="1"/>
  <c r="FQ307" i="1"/>
  <c r="FP307" i="1"/>
  <c r="FO307" i="1"/>
  <c r="FN307" i="1"/>
  <c r="FM307" i="1"/>
  <c r="FL307" i="1"/>
  <c r="FK307" i="1"/>
  <c r="FJ307" i="1"/>
  <c r="FI307" i="1"/>
  <c r="FH307" i="1"/>
  <c r="FG307" i="1"/>
  <c r="FF307" i="1"/>
  <c r="FE307" i="1"/>
  <c r="FD307" i="1"/>
  <c r="FC307" i="1"/>
  <c r="FB307" i="1"/>
  <c r="FA307" i="1"/>
  <c r="EZ307" i="1"/>
  <c r="EY307" i="1"/>
  <c r="EX307" i="1"/>
  <c r="EW307" i="1"/>
  <c r="EV307" i="1"/>
  <c r="EU307" i="1"/>
  <c r="ET307" i="1"/>
  <c r="ES307" i="1"/>
  <c r="ER307" i="1"/>
  <c r="EQ307" i="1"/>
  <c r="EP307" i="1"/>
  <c r="EO307" i="1"/>
  <c r="EN307" i="1"/>
  <c r="EM307" i="1"/>
  <c r="EL307" i="1"/>
  <c r="EK307" i="1"/>
  <c r="EJ307" i="1"/>
  <c r="EI307" i="1"/>
  <c r="EH307" i="1"/>
  <c r="EG307" i="1"/>
  <c r="EF307" i="1"/>
  <c r="EE307" i="1"/>
  <c r="ED307" i="1"/>
  <c r="EC307" i="1"/>
  <c r="EB307" i="1"/>
  <c r="EA307" i="1"/>
  <c r="DZ307" i="1"/>
  <c r="DY307" i="1"/>
  <c r="DX307" i="1"/>
  <c r="DW307" i="1"/>
  <c r="DV307" i="1"/>
  <c r="DU307" i="1"/>
  <c r="DT307" i="1"/>
  <c r="DS307" i="1"/>
  <c r="DR307" i="1"/>
  <c r="DQ307" i="1"/>
  <c r="DP307" i="1"/>
  <c r="DO307" i="1"/>
  <c r="DN307" i="1"/>
  <c r="DM307" i="1"/>
  <c r="DL307" i="1"/>
  <c r="DK307" i="1"/>
  <c r="DJ307" i="1"/>
  <c r="DI307" i="1"/>
  <c r="DH307" i="1"/>
  <c r="DG307" i="1"/>
  <c r="DF307" i="1"/>
  <c r="DE307" i="1"/>
  <c r="DD307" i="1"/>
  <c r="DC307" i="1"/>
  <c r="DB307" i="1"/>
  <c r="DA307" i="1"/>
  <c r="CZ307" i="1"/>
  <c r="CY307" i="1"/>
  <c r="CX307" i="1"/>
  <c r="CW307" i="1"/>
  <c r="CV307" i="1"/>
  <c r="CU307" i="1"/>
  <c r="CT307" i="1"/>
  <c r="CS307" i="1"/>
  <c r="CR307" i="1"/>
  <c r="CQ307" i="1"/>
  <c r="CP307" i="1"/>
  <c r="CO307" i="1"/>
  <c r="CN307" i="1"/>
  <c r="CM307" i="1"/>
  <c r="CL307" i="1"/>
  <c r="CK307" i="1"/>
  <c r="CJ307" i="1"/>
  <c r="CI307" i="1"/>
  <c r="CH307" i="1"/>
  <c r="CG307" i="1"/>
  <c r="CF307" i="1"/>
  <c r="CE307" i="1"/>
  <c r="CD307" i="1"/>
  <c r="CC307" i="1"/>
  <c r="CB307" i="1"/>
  <c r="CA307" i="1"/>
  <c r="BZ307" i="1"/>
  <c r="BY307" i="1"/>
  <c r="BX307" i="1"/>
  <c r="BW307" i="1"/>
  <c r="BV307" i="1"/>
  <c r="BU307" i="1"/>
  <c r="BT307" i="1"/>
  <c r="BS307" i="1"/>
  <c r="BR307" i="1"/>
  <c r="BQ307" i="1"/>
  <c r="BP307" i="1"/>
  <c r="BO307" i="1"/>
  <c r="BN307" i="1"/>
  <c r="BM307" i="1"/>
  <c r="BL307" i="1"/>
  <c r="BK307" i="1"/>
  <c r="BJ307" i="1"/>
  <c r="BI307" i="1"/>
  <c r="BH307" i="1"/>
  <c r="BG307" i="1"/>
  <c r="BF307" i="1"/>
  <c r="BE307" i="1"/>
  <c r="BD307" i="1"/>
  <c r="BC307" i="1"/>
  <c r="BB307" i="1"/>
  <c r="BA307" i="1"/>
  <c r="AZ307" i="1"/>
  <c r="AY307" i="1"/>
  <c r="AX307" i="1"/>
  <c r="AW307" i="1"/>
  <c r="AV307" i="1"/>
  <c r="AU307" i="1"/>
  <c r="AT307" i="1"/>
  <c r="AS307" i="1"/>
  <c r="AR307" i="1"/>
  <c r="AQ307" i="1"/>
  <c r="AP307" i="1"/>
  <c r="AO307" i="1"/>
  <c r="AN307" i="1"/>
  <c r="AM307" i="1"/>
  <c r="AL307" i="1"/>
  <c r="AK307" i="1"/>
  <c r="AJ307" i="1"/>
  <c r="AI307" i="1"/>
  <c r="AH307" i="1"/>
  <c r="AG307" i="1"/>
  <c r="AF307" i="1"/>
  <c r="AE307" i="1"/>
  <c r="AD307" i="1"/>
  <c r="AC307" i="1"/>
  <c r="AB307" i="1"/>
  <c r="AA307" i="1"/>
  <c r="Z307" i="1"/>
  <c r="Y307" i="1"/>
  <c r="X307" i="1"/>
  <c r="W307" i="1"/>
  <c r="V307" i="1"/>
  <c r="U307" i="1"/>
  <c r="T307" i="1"/>
  <c r="S307" i="1"/>
  <c r="R307" i="1"/>
  <c r="Q307" i="1"/>
  <c r="P307" i="1"/>
  <c r="O307" i="1"/>
  <c r="N307" i="1"/>
  <c r="HD306" i="1"/>
  <c r="HC306" i="1"/>
  <c r="HB306" i="1"/>
  <c r="HA306" i="1"/>
  <c r="GZ306" i="1"/>
  <c r="GY306" i="1"/>
  <c r="GX306" i="1"/>
  <c r="GW306" i="1"/>
  <c r="GV306" i="1"/>
  <c r="GU306" i="1"/>
  <c r="GT306" i="1"/>
  <c r="GS306" i="1"/>
  <c r="GR306" i="1"/>
  <c r="GQ306" i="1"/>
  <c r="GP306" i="1"/>
  <c r="GO306" i="1"/>
  <c r="GN306" i="1"/>
  <c r="GM306" i="1"/>
  <c r="GL306" i="1"/>
  <c r="GK306" i="1"/>
  <c r="GJ306" i="1"/>
  <c r="GI306" i="1"/>
  <c r="GH306" i="1"/>
  <c r="GG306" i="1"/>
  <c r="GF306" i="1"/>
  <c r="GE306" i="1"/>
  <c r="GD306" i="1"/>
  <c r="GC306" i="1"/>
  <c r="GB306" i="1"/>
  <c r="GA306" i="1"/>
  <c r="FZ306" i="1"/>
  <c r="FY306" i="1"/>
  <c r="FX306" i="1"/>
  <c r="FW306" i="1"/>
  <c r="FV306" i="1"/>
  <c r="FU306" i="1"/>
  <c r="FT306" i="1"/>
  <c r="FS306" i="1"/>
  <c r="FR306" i="1"/>
  <c r="FQ306" i="1"/>
  <c r="FP306" i="1"/>
  <c r="FO306" i="1"/>
  <c r="FN306" i="1"/>
  <c r="FM306" i="1"/>
  <c r="FL306" i="1"/>
  <c r="FK306" i="1"/>
  <c r="FJ306" i="1"/>
  <c r="FI306" i="1"/>
  <c r="FH306" i="1"/>
  <c r="FG306" i="1"/>
  <c r="FF306" i="1"/>
  <c r="FE306" i="1"/>
  <c r="FD306" i="1"/>
  <c r="FC306" i="1"/>
  <c r="FB306" i="1"/>
  <c r="FA306" i="1"/>
  <c r="EZ306" i="1"/>
  <c r="EY306" i="1"/>
  <c r="EX306" i="1"/>
  <c r="EW306" i="1"/>
  <c r="EV306" i="1"/>
  <c r="EU306" i="1"/>
  <c r="ET306" i="1"/>
  <c r="ES306" i="1"/>
  <c r="ER306" i="1"/>
  <c r="EQ306" i="1"/>
  <c r="EP306" i="1"/>
  <c r="EO306" i="1"/>
  <c r="EN306" i="1"/>
  <c r="EM306" i="1"/>
  <c r="EL306" i="1"/>
  <c r="EK306" i="1"/>
  <c r="EJ306" i="1"/>
  <c r="EI306" i="1"/>
  <c r="EH306" i="1"/>
  <c r="EG306" i="1"/>
  <c r="EF306" i="1"/>
  <c r="EE306" i="1"/>
  <c r="ED306" i="1"/>
  <c r="EC306" i="1"/>
  <c r="EB306" i="1"/>
  <c r="EA306" i="1"/>
  <c r="DZ306" i="1"/>
  <c r="DY306" i="1"/>
  <c r="DX306" i="1"/>
  <c r="DW306" i="1"/>
  <c r="DV306" i="1"/>
  <c r="DU306" i="1"/>
  <c r="DT306" i="1"/>
  <c r="DS306" i="1"/>
  <c r="DR306" i="1"/>
  <c r="DQ306" i="1"/>
  <c r="DP306" i="1"/>
  <c r="DO306" i="1"/>
  <c r="DN306" i="1"/>
  <c r="DM306" i="1"/>
  <c r="DL306" i="1"/>
  <c r="DK306" i="1"/>
  <c r="DJ306" i="1"/>
  <c r="DI306" i="1"/>
  <c r="DH306" i="1"/>
  <c r="DG306" i="1"/>
  <c r="DF306" i="1"/>
  <c r="DE306" i="1"/>
  <c r="DD306" i="1"/>
  <c r="DC306" i="1"/>
  <c r="DB306" i="1"/>
  <c r="DA306" i="1"/>
  <c r="CZ306" i="1"/>
  <c r="CY306" i="1"/>
  <c r="CX306" i="1"/>
  <c r="CW306" i="1"/>
  <c r="CV306" i="1"/>
  <c r="CU306" i="1"/>
  <c r="CT306" i="1"/>
  <c r="CS306" i="1"/>
  <c r="CR306" i="1"/>
  <c r="CQ306" i="1"/>
  <c r="CP306" i="1"/>
  <c r="CO306" i="1"/>
  <c r="CN306" i="1"/>
  <c r="CM306" i="1"/>
  <c r="CL306" i="1"/>
  <c r="CK306" i="1"/>
  <c r="CJ306" i="1"/>
  <c r="CI306" i="1"/>
  <c r="CH306" i="1"/>
  <c r="CG306" i="1"/>
  <c r="CF306" i="1"/>
  <c r="CE306" i="1"/>
  <c r="CD306" i="1"/>
  <c r="CC306" i="1"/>
  <c r="CB306" i="1"/>
  <c r="CA306" i="1"/>
  <c r="BZ306" i="1"/>
  <c r="BY306" i="1"/>
  <c r="BX306" i="1"/>
  <c r="BW306" i="1"/>
  <c r="BV306" i="1"/>
  <c r="BU306" i="1"/>
  <c r="BT306" i="1"/>
  <c r="BS306" i="1"/>
  <c r="BR306" i="1"/>
  <c r="BQ306" i="1"/>
  <c r="BP306" i="1"/>
  <c r="BO306" i="1"/>
  <c r="BN306" i="1"/>
  <c r="BM306" i="1"/>
  <c r="BL306" i="1"/>
  <c r="BK306" i="1"/>
  <c r="BJ306" i="1"/>
  <c r="BI306" i="1"/>
  <c r="BH306" i="1"/>
  <c r="BG306" i="1"/>
  <c r="BF306" i="1"/>
  <c r="BE306" i="1"/>
  <c r="BD306" i="1"/>
  <c r="BC306" i="1"/>
  <c r="BB306" i="1"/>
  <c r="BA306" i="1"/>
  <c r="AZ306" i="1"/>
  <c r="AY306" i="1"/>
  <c r="AX306" i="1"/>
  <c r="AW306" i="1"/>
  <c r="AV306" i="1"/>
  <c r="AU306" i="1"/>
  <c r="AT306" i="1"/>
  <c r="AS306" i="1"/>
  <c r="AR306" i="1"/>
  <c r="AQ306" i="1"/>
  <c r="AP306" i="1"/>
  <c r="AO306" i="1"/>
  <c r="AN306" i="1"/>
  <c r="AM306" i="1"/>
  <c r="AL306" i="1"/>
  <c r="AK306" i="1"/>
  <c r="AJ306" i="1"/>
  <c r="AI306" i="1"/>
  <c r="AH306" i="1"/>
  <c r="AG306" i="1"/>
  <c r="AF306" i="1"/>
  <c r="AE306" i="1"/>
  <c r="AD306" i="1"/>
  <c r="AC306" i="1"/>
  <c r="AB306" i="1"/>
  <c r="AA306" i="1"/>
  <c r="Z306" i="1"/>
  <c r="Y306" i="1"/>
  <c r="X306" i="1"/>
  <c r="W306" i="1"/>
  <c r="V306" i="1"/>
  <c r="U306" i="1"/>
  <c r="T306" i="1"/>
  <c r="S306" i="1"/>
  <c r="R306" i="1"/>
  <c r="Q306" i="1"/>
  <c r="P306" i="1"/>
  <c r="O306" i="1"/>
  <c r="N306" i="1"/>
  <c r="HD305" i="1"/>
  <c r="HC305" i="1"/>
  <c r="HB305" i="1"/>
  <c r="HA305" i="1"/>
  <c r="GZ305" i="1"/>
  <c r="GY305" i="1"/>
  <c r="GX305" i="1"/>
  <c r="GW305" i="1"/>
  <c r="GV305" i="1"/>
  <c r="GU305" i="1"/>
  <c r="GT305" i="1"/>
  <c r="GS305" i="1"/>
  <c r="GR305" i="1"/>
  <c r="GQ305" i="1"/>
  <c r="GP305" i="1"/>
  <c r="GO305" i="1"/>
  <c r="GN305" i="1"/>
  <c r="GM305" i="1"/>
  <c r="GL305" i="1"/>
  <c r="GK305" i="1"/>
  <c r="GJ305" i="1"/>
  <c r="GI305" i="1"/>
  <c r="GH305" i="1"/>
  <c r="GG305" i="1"/>
  <c r="GF305" i="1"/>
  <c r="GE305" i="1"/>
  <c r="GD305" i="1"/>
  <c r="GC305" i="1"/>
  <c r="GB305" i="1"/>
  <c r="GA305" i="1"/>
  <c r="FZ305" i="1"/>
  <c r="FY305" i="1"/>
  <c r="FX305" i="1"/>
  <c r="FW305" i="1"/>
  <c r="FV305" i="1"/>
  <c r="FU305" i="1"/>
  <c r="FT305" i="1"/>
  <c r="FS305" i="1"/>
  <c r="FR305" i="1"/>
  <c r="FQ305" i="1"/>
  <c r="FP305" i="1"/>
  <c r="FO305" i="1"/>
  <c r="FN305" i="1"/>
  <c r="FM305" i="1"/>
  <c r="FL305" i="1"/>
  <c r="FK305" i="1"/>
  <c r="FJ305" i="1"/>
  <c r="FI305" i="1"/>
  <c r="FH305" i="1"/>
  <c r="FG305" i="1"/>
  <c r="FF305" i="1"/>
  <c r="FE305" i="1"/>
  <c r="FD305" i="1"/>
  <c r="FC305" i="1"/>
  <c r="FB305" i="1"/>
  <c r="FA305" i="1"/>
  <c r="EZ305" i="1"/>
  <c r="EY305" i="1"/>
  <c r="EX305" i="1"/>
  <c r="EW305" i="1"/>
  <c r="EV305" i="1"/>
  <c r="EU305" i="1"/>
  <c r="ET305" i="1"/>
  <c r="ES305" i="1"/>
  <c r="ER305" i="1"/>
  <c r="EQ305" i="1"/>
  <c r="EP305" i="1"/>
  <c r="EO305" i="1"/>
  <c r="EN305" i="1"/>
  <c r="EM305" i="1"/>
  <c r="EL305" i="1"/>
  <c r="EK305" i="1"/>
  <c r="EJ305" i="1"/>
  <c r="EI305" i="1"/>
  <c r="EH305" i="1"/>
  <c r="EG305" i="1"/>
  <c r="EF305" i="1"/>
  <c r="EE305" i="1"/>
  <c r="ED305" i="1"/>
  <c r="EC305" i="1"/>
  <c r="EB305" i="1"/>
  <c r="EA305" i="1"/>
  <c r="DZ305" i="1"/>
  <c r="DY305" i="1"/>
  <c r="DX305" i="1"/>
  <c r="DW305" i="1"/>
  <c r="DV305" i="1"/>
  <c r="DU305" i="1"/>
  <c r="DT305" i="1"/>
  <c r="DS305" i="1"/>
  <c r="DR305" i="1"/>
  <c r="DQ305" i="1"/>
  <c r="DP305" i="1"/>
  <c r="DO305" i="1"/>
  <c r="DN305" i="1"/>
  <c r="DM305" i="1"/>
  <c r="DL305" i="1"/>
  <c r="DK305" i="1"/>
  <c r="DJ305" i="1"/>
  <c r="DI305" i="1"/>
  <c r="DH305" i="1"/>
  <c r="DG305" i="1"/>
  <c r="DF305" i="1"/>
  <c r="DE305" i="1"/>
  <c r="DD305" i="1"/>
  <c r="DC305" i="1"/>
  <c r="DB305" i="1"/>
  <c r="DA305" i="1"/>
  <c r="CZ305" i="1"/>
  <c r="CY305" i="1"/>
  <c r="CX305" i="1"/>
  <c r="CW305" i="1"/>
  <c r="CV305" i="1"/>
  <c r="CU305" i="1"/>
  <c r="CT305" i="1"/>
  <c r="CS305" i="1"/>
  <c r="CR305" i="1"/>
  <c r="CQ305" i="1"/>
  <c r="CP305" i="1"/>
  <c r="CO305" i="1"/>
  <c r="CN305" i="1"/>
  <c r="CM305" i="1"/>
  <c r="CL305" i="1"/>
  <c r="CK305" i="1"/>
  <c r="CJ305" i="1"/>
  <c r="CI305" i="1"/>
  <c r="CH305" i="1"/>
  <c r="CG305" i="1"/>
  <c r="CF305" i="1"/>
  <c r="CE305" i="1"/>
  <c r="CD305" i="1"/>
  <c r="CC305" i="1"/>
  <c r="CB305" i="1"/>
  <c r="CA305" i="1"/>
  <c r="BZ305" i="1"/>
  <c r="BY305" i="1"/>
  <c r="BX305" i="1"/>
  <c r="BW305" i="1"/>
  <c r="BV305" i="1"/>
  <c r="BU305" i="1"/>
  <c r="BT305" i="1"/>
  <c r="BS305" i="1"/>
  <c r="BR305" i="1"/>
  <c r="BQ305" i="1"/>
  <c r="BP305" i="1"/>
  <c r="BO305" i="1"/>
  <c r="BN305" i="1"/>
  <c r="BM305" i="1"/>
  <c r="BL305" i="1"/>
  <c r="BK305" i="1"/>
  <c r="BJ305" i="1"/>
  <c r="BI305" i="1"/>
  <c r="BH305" i="1"/>
  <c r="BG305" i="1"/>
  <c r="BF305" i="1"/>
  <c r="BE305" i="1"/>
  <c r="BD305" i="1"/>
  <c r="BC305" i="1"/>
  <c r="BB305" i="1"/>
  <c r="BA305" i="1"/>
  <c r="AZ305" i="1"/>
  <c r="AY305" i="1"/>
  <c r="AX305" i="1"/>
  <c r="AW305" i="1"/>
  <c r="AV305" i="1"/>
  <c r="AU305" i="1"/>
  <c r="AT305" i="1"/>
  <c r="AS305" i="1"/>
  <c r="AR305" i="1"/>
  <c r="AQ305" i="1"/>
  <c r="AP305" i="1"/>
  <c r="AO305" i="1"/>
  <c r="AN305" i="1"/>
  <c r="AM305" i="1"/>
  <c r="AL305" i="1"/>
  <c r="AK305" i="1"/>
  <c r="AJ305" i="1"/>
  <c r="AI305" i="1"/>
  <c r="AH305" i="1"/>
  <c r="AG305" i="1"/>
  <c r="AF305" i="1"/>
  <c r="AE305" i="1"/>
  <c r="AD305" i="1"/>
  <c r="AC305" i="1"/>
  <c r="AB305" i="1"/>
  <c r="AA305" i="1"/>
  <c r="Z305" i="1"/>
  <c r="Y305" i="1"/>
  <c r="X305" i="1"/>
  <c r="W305" i="1"/>
  <c r="V305" i="1"/>
  <c r="U305" i="1"/>
  <c r="T305" i="1"/>
  <c r="S305" i="1"/>
  <c r="R305" i="1"/>
  <c r="Q305" i="1"/>
  <c r="P305" i="1"/>
  <c r="O305" i="1"/>
  <c r="N305" i="1"/>
  <c r="M305" i="1"/>
  <c r="M306" i="1"/>
  <c r="M307" i="1"/>
  <c r="M308" i="1"/>
  <c r="M309" i="1"/>
  <c r="JN265" i="1" l="1"/>
  <c r="JO265" i="1" s="1" a="1"/>
  <c r="JO265" i="1" s="1"/>
  <c r="JR47" i="1"/>
  <c r="JR38" i="1"/>
  <c r="JR86" i="1"/>
  <c r="JR94" i="1"/>
  <c r="JN126" i="1"/>
  <c r="JO126" i="1" s="1" a="1"/>
  <c r="JO126" i="1" s="1"/>
  <c r="JR142" i="1"/>
  <c r="JR150" i="1"/>
  <c r="JN51" i="1"/>
  <c r="JO51" i="1" s="1" a="1"/>
  <c r="JO51" i="1" s="1"/>
  <c r="JQ51" i="1" s="1" a="1"/>
  <c r="JQ51" i="1" s="1"/>
  <c r="JR251" i="1"/>
  <c r="JR283" i="1"/>
  <c r="JR84" i="1"/>
  <c r="JN100" i="1"/>
  <c r="JO100" i="1" s="1" a="1"/>
  <c r="JO100" i="1" s="1"/>
  <c r="JN140" i="1"/>
  <c r="JO140" i="1" s="1" a="1"/>
  <c r="JO140" i="1" s="1"/>
  <c r="JR164" i="1"/>
  <c r="JR188" i="1"/>
  <c r="JN220" i="1"/>
  <c r="JO220" i="1" s="1" a="1"/>
  <c r="JO220" i="1" s="1"/>
  <c r="JQ220" i="1" s="1" a="1"/>
  <c r="JQ220" i="1" s="1"/>
  <c r="JR228" i="1"/>
  <c r="JR244" i="1"/>
  <c r="JR252" i="1"/>
  <c r="JN268" i="1"/>
  <c r="JO268" i="1" s="1" a="1"/>
  <c r="JO268" i="1" s="1"/>
  <c r="JN284" i="1"/>
  <c r="JO284" i="1" s="1" a="1"/>
  <c r="JO284" i="1" s="1"/>
  <c r="JN292" i="1"/>
  <c r="JO292" i="1" s="1" a="1"/>
  <c r="JO292" i="1" s="1"/>
  <c r="JQ292" i="1" s="1" a="1"/>
  <c r="JQ292" i="1" s="1"/>
  <c r="JN300" i="1"/>
  <c r="JO300" i="1" s="1" a="1"/>
  <c r="JO300" i="1" s="1"/>
  <c r="JQ300" i="1" s="1" a="1"/>
  <c r="JQ300" i="1" s="1"/>
  <c r="JQ100" i="1" a="1"/>
  <c r="JQ100" i="1" s="1"/>
  <c r="JP100" i="1" a="1"/>
  <c r="JP100" i="1" s="1"/>
  <c r="JQ140" i="1" a="1"/>
  <c r="JQ140" i="1" s="1"/>
  <c r="JP140" i="1" a="1"/>
  <c r="JP140" i="1" s="1"/>
  <c r="JQ268" i="1" a="1"/>
  <c r="JQ268" i="1" s="1"/>
  <c r="JP268" i="1" a="1"/>
  <c r="JP268" i="1" s="1"/>
  <c r="JQ284" i="1" a="1"/>
  <c r="JQ284" i="1" s="1"/>
  <c r="JP284" i="1" a="1"/>
  <c r="JP284" i="1" s="1"/>
  <c r="JQ103" i="1" a="1"/>
  <c r="JQ103" i="1" s="1"/>
  <c r="JP103" i="1" a="1"/>
  <c r="JP103" i="1" s="1"/>
  <c r="JP196" i="1" a="1"/>
  <c r="JP196" i="1" s="1"/>
  <c r="JQ196" i="1" a="1"/>
  <c r="JQ196" i="1" s="1"/>
  <c r="JQ63" i="1" a="1"/>
  <c r="JQ63" i="1" s="1"/>
  <c r="JP63" i="1" a="1"/>
  <c r="JP63" i="1" s="1"/>
  <c r="JQ111" i="1" a="1"/>
  <c r="JQ111" i="1" s="1"/>
  <c r="JP111" i="1" a="1"/>
  <c r="JP111" i="1" s="1"/>
  <c r="JP212" i="1" a="1"/>
  <c r="JP212" i="1" s="1"/>
  <c r="JQ212" i="1" a="1"/>
  <c r="JQ212" i="1" s="1"/>
  <c r="JQ265" i="1" a="1"/>
  <c r="JQ265" i="1" s="1"/>
  <c r="JP265" i="1" a="1"/>
  <c r="JP265" i="1" s="1"/>
  <c r="JP126" i="1" a="1"/>
  <c r="JP126" i="1" s="1"/>
  <c r="JQ126" i="1" a="1"/>
  <c r="JQ126" i="1" s="1"/>
  <c r="IW98" i="1" a="1"/>
  <c r="IW98" i="1" s="1"/>
  <c r="IV98" i="1" a="1"/>
  <c r="IV98" i="1" s="1"/>
  <c r="IV178" i="1" a="1"/>
  <c r="IV178" i="1" s="1"/>
  <c r="IW178" i="1" a="1"/>
  <c r="IW178" i="1" s="1"/>
  <c r="IV194" i="1" a="1"/>
  <c r="IV194" i="1" s="1"/>
  <c r="IW194" i="1" a="1"/>
  <c r="IW194" i="1" s="1"/>
  <c r="IW210" i="1" a="1"/>
  <c r="IW210" i="1" s="1"/>
  <c r="IV210" i="1" a="1"/>
  <c r="IV210" i="1" s="1"/>
  <c r="IW250" i="1" a="1"/>
  <c r="IW250" i="1" s="1"/>
  <c r="IV250" i="1" a="1"/>
  <c r="IV250" i="1" s="1"/>
  <c r="IW282" i="1" a="1"/>
  <c r="IW282" i="1" s="1"/>
  <c r="IV282" i="1" a="1"/>
  <c r="IV282" i="1" s="1"/>
  <c r="IW298" i="1" a="1"/>
  <c r="IW298" i="1" s="1"/>
  <c r="IV298" i="1" a="1"/>
  <c r="IV298" i="1" s="1"/>
  <c r="JR268" i="1"/>
  <c r="JQ47" i="1" a="1"/>
  <c r="JQ47" i="1" s="1"/>
  <c r="JP47" i="1" a="1"/>
  <c r="JP47" i="1" s="1"/>
  <c r="JQ55" i="1" a="1"/>
  <c r="JQ55" i="1" s="1"/>
  <c r="JP55" i="1" a="1"/>
  <c r="JP55" i="1" s="1"/>
  <c r="JQ71" i="1" a="1"/>
  <c r="JQ71" i="1" s="1"/>
  <c r="JP71" i="1" a="1"/>
  <c r="JP71" i="1" s="1"/>
  <c r="JQ79" i="1" a="1"/>
  <c r="JQ79" i="1" s="1"/>
  <c r="JP79" i="1" a="1"/>
  <c r="JP79" i="1" s="1"/>
  <c r="JD34" i="1"/>
  <c r="JE34" i="1" s="1" a="1"/>
  <c r="JE34" i="1" s="1"/>
  <c r="JH42" i="1"/>
  <c r="JH106" i="1"/>
  <c r="JH130" i="1"/>
  <c r="JH186" i="1"/>
  <c r="JD210" i="1"/>
  <c r="JE210" i="1" s="1" a="1"/>
  <c r="JE210" i="1" s="1"/>
  <c r="JD218" i="1"/>
  <c r="JE218" i="1" s="1" a="1"/>
  <c r="JE218" i="1" s="1"/>
  <c r="JH226" i="1"/>
  <c r="JD234" i="1"/>
  <c r="JE234" i="1" s="1" a="1"/>
  <c r="JE234" i="1" s="1"/>
  <c r="JH258" i="1"/>
  <c r="JH298" i="1"/>
  <c r="JN113" i="1"/>
  <c r="JO113" i="1" s="1" a="1"/>
  <c r="JO113" i="1" s="1"/>
  <c r="JR121" i="1"/>
  <c r="JD100" i="1"/>
  <c r="JE100" i="1" s="1" a="1"/>
  <c r="JE100" i="1" s="1"/>
  <c r="JH188" i="1"/>
  <c r="JH196" i="1"/>
  <c r="JD212" i="1"/>
  <c r="JD220" i="1"/>
  <c r="JE220" i="1" s="1" a="1"/>
  <c r="JE220" i="1" s="1"/>
  <c r="JH228" i="1"/>
  <c r="JD236" i="1"/>
  <c r="JE236" i="1" s="1" a="1"/>
  <c r="JE236" i="1" s="1"/>
  <c r="JD244" i="1"/>
  <c r="JE244" i="1" s="1" a="1"/>
  <c r="JE244" i="1" s="1"/>
  <c r="JD252" i="1"/>
  <c r="JE252" i="1" s="1" a="1"/>
  <c r="JE252" i="1" s="1"/>
  <c r="JD300" i="1"/>
  <c r="JE300" i="1" s="1" a="1"/>
  <c r="JE300" i="1" s="1"/>
  <c r="JQ39" i="1" a="1"/>
  <c r="JQ39" i="1" s="1"/>
  <c r="JP39" i="1" a="1"/>
  <c r="JP39" i="1" s="1"/>
  <c r="JQ95" i="1" a="1"/>
  <c r="JQ95" i="1" s="1"/>
  <c r="JP95" i="1" a="1"/>
  <c r="JP95" i="1" s="1"/>
  <c r="JP26" i="1" a="1"/>
  <c r="JP26" i="1" s="1"/>
  <c r="JQ26" i="1" a="1"/>
  <c r="JQ26" i="1" s="1"/>
  <c r="JQ114" i="1" a="1"/>
  <c r="JQ114" i="1" s="1"/>
  <c r="JP114" i="1" a="1"/>
  <c r="JP114" i="1" s="1"/>
  <c r="JQ258" i="1" a="1"/>
  <c r="JQ258" i="1" s="1"/>
  <c r="JP258" i="1" a="1"/>
  <c r="JP258" i="1" s="1"/>
  <c r="JQ274" i="1" a="1"/>
  <c r="JQ274" i="1" s="1"/>
  <c r="JP274" i="1" a="1"/>
  <c r="JP274" i="1" s="1"/>
  <c r="IV258" i="1" a="1"/>
  <c r="IV258" i="1" s="1"/>
  <c r="JR292" i="1"/>
  <c r="JN27" i="1"/>
  <c r="JN59" i="1"/>
  <c r="JO59" i="1" s="1" a="1"/>
  <c r="JO59" i="1" s="1"/>
  <c r="JR115" i="1"/>
  <c r="JN251" i="1"/>
  <c r="JO251" i="1" s="1" a="1"/>
  <c r="JO251" i="1" s="1"/>
  <c r="JN259" i="1"/>
  <c r="JO259" i="1" s="1" a="1"/>
  <c r="JO259" i="1" s="1"/>
  <c r="JN275" i="1"/>
  <c r="JO275" i="1" s="1" a="1"/>
  <c r="JO275" i="1" s="1"/>
  <c r="JN283" i="1"/>
  <c r="JO283" i="1" s="1" a="1"/>
  <c r="JO283" i="1" s="1"/>
  <c r="JN291" i="1"/>
  <c r="JO291" i="1" s="1" a="1"/>
  <c r="JO291" i="1" s="1"/>
  <c r="JN299" i="1"/>
  <c r="JO299" i="1" s="1" a="1"/>
  <c r="JO299" i="1" s="1"/>
  <c r="JG22" i="1" a="1"/>
  <c r="JG22" i="1" s="1"/>
  <c r="JF22" i="1" a="1"/>
  <c r="JF22" i="1" s="1"/>
  <c r="JF54" i="1" a="1"/>
  <c r="JF54" i="1" s="1"/>
  <c r="JG54" i="1" a="1"/>
  <c r="JG54" i="1" s="1"/>
  <c r="JG142" i="1" a="1"/>
  <c r="JG142" i="1" s="1"/>
  <c r="JF142" i="1" a="1"/>
  <c r="JF142" i="1" s="1"/>
  <c r="JF174" i="1" a="1"/>
  <c r="JF174" i="1" s="1"/>
  <c r="JG174" i="1" a="1"/>
  <c r="JG174" i="1" s="1"/>
  <c r="JG190" i="1" a="1"/>
  <c r="JG190" i="1" s="1"/>
  <c r="JF190" i="1" a="1"/>
  <c r="JF190" i="1" s="1"/>
  <c r="JG198" i="1" a="1"/>
  <c r="JG198" i="1" s="1"/>
  <c r="JF198" i="1" a="1"/>
  <c r="JF198" i="1" s="1"/>
  <c r="JN12" i="1"/>
  <c r="JO12" i="1" s="1" a="1"/>
  <c r="JO12" i="1" s="1"/>
  <c r="JR20" i="1"/>
  <c r="JN28" i="1"/>
  <c r="JO28" i="1" s="1" a="1"/>
  <c r="JO28" i="1" s="1"/>
  <c r="JN36" i="1"/>
  <c r="JO36" i="1" s="1" a="1"/>
  <c r="JO36" i="1" s="1"/>
  <c r="JN44" i="1"/>
  <c r="JO44" i="1" s="1" a="1"/>
  <c r="JO44" i="1" s="1"/>
  <c r="JR52" i="1"/>
  <c r="JR60" i="1"/>
  <c r="JR68" i="1"/>
  <c r="JR76" i="1"/>
  <c r="JN84" i="1"/>
  <c r="JO84" i="1" s="1" a="1"/>
  <c r="JO84" i="1" s="1"/>
  <c r="JR92" i="1"/>
  <c r="JR100" i="1"/>
  <c r="JS100" i="1" s="1"/>
  <c r="JT100" i="1" s="1"/>
  <c r="JR108" i="1"/>
  <c r="JR116" i="1"/>
  <c r="JN124" i="1"/>
  <c r="JO124" i="1" s="1" a="1"/>
  <c r="JO124" i="1" s="1"/>
  <c r="JN132" i="1"/>
  <c r="JO132" i="1" s="1" a="1"/>
  <c r="JO132" i="1" s="1"/>
  <c r="JR140" i="1"/>
  <c r="JS140" i="1" s="1"/>
  <c r="JT140" i="1" s="1"/>
  <c r="JN148" i="1"/>
  <c r="JO148" i="1" s="1" a="1"/>
  <c r="JO148" i="1" s="1"/>
  <c r="JN156" i="1"/>
  <c r="JO156" i="1" s="1" a="1"/>
  <c r="JO156" i="1" s="1"/>
  <c r="JN164" i="1"/>
  <c r="JO164" i="1" s="1" a="1"/>
  <c r="JO164" i="1" s="1"/>
  <c r="JN172" i="1"/>
  <c r="JO172" i="1" s="1" a="1"/>
  <c r="JO172" i="1" s="1"/>
  <c r="JN180" i="1"/>
  <c r="JO180" i="1" s="1" a="1"/>
  <c r="JO180" i="1" s="1"/>
  <c r="JN188" i="1"/>
  <c r="JO188" i="1" s="1" a="1"/>
  <c r="JO188" i="1" s="1"/>
  <c r="JN204" i="1"/>
  <c r="JO204" i="1" s="1" a="1"/>
  <c r="JO204" i="1" s="1"/>
  <c r="JR212" i="1"/>
  <c r="JS212" i="1" s="1"/>
  <c r="JT212" i="1" s="1"/>
  <c r="JR220" i="1"/>
  <c r="JN228" i="1"/>
  <c r="JO228" i="1" s="1" a="1"/>
  <c r="JO228" i="1" s="1"/>
  <c r="JN236" i="1"/>
  <c r="JO236" i="1" s="1" a="1"/>
  <c r="JO236" i="1" s="1"/>
  <c r="JN244" i="1"/>
  <c r="JO244" i="1" s="1" a="1"/>
  <c r="JO244" i="1" s="1"/>
  <c r="JN252" i="1"/>
  <c r="JO252" i="1" s="1" a="1"/>
  <c r="JO252" i="1" s="1"/>
  <c r="JN260" i="1"/>
  <c r="JO260" i="1" s="1" a="1"/>
  <c r="JO260" i="1" s="1"/>
  <c r="JN276" i="1"/>
  <c r="JO276" i="1" s="1" a="1"/>
  <c r="JO276" i="1" s="1"/>
  <c r="JR284" i="1"/>
  <c r="JS284" i="1" s="1"/>
  <c r="JT284" i="1" s="1"/>
  <c r="JH239" i="1"/>
  <c r="IX142" i="1"/>
  <c r="JD13" i="1"/>
  <c r="JE13" i="1" s="1" a="1"/>
  <c r="JE13" i="1" s="1"/>
  <c r="JH285" i="1"/>
  <c r="IT275" i="1"/>
  <c r="IU275" i="1" s="1" a="1"/>
  <c r="IU275" i="1" s="1"/>
  <c r="IX283" i="1"/>
  <c r="IT300" i="1"/>
  <c r="IU300" i="1" s="1" a="1"/>
  <c r="IU300" i="1" s="1"/>
  <c r="JD72" i="1"/>
  <c r="JE72" i="1" s="1" a="1"/>
  <c r="JE72" i="1" s="1"/>
  <c r="IX75" i="1"/>
  <c r="IX99" i="1"/>
  <c r="IT171" i="1"/>
  <c r="IU171" i="1" s="1" a="1"/>
  <c r="IU171" i="1" s="1"/>
  <c r="IX235" i="1"/>
  <c r="IT267" i="1"/>
  <c r="IU267" i="1" s="1" a="1"/>
  <c r="IU267" i="1" s="1"/>
  <c r="IJ12" i="1"/>
  <c r="IK12" i="1" s="1" a="1"/>
  <c r="IK12" i="1" s="1"/>
  <c r="IJ20" i="1"/>
  <c r="IJ76" i="1"/>
  <c r="IK76" i="1" s="1" a="1"/>
  <c r="IK76" i="1" s="1"/>
  <c r="IJ84" i="1"/>
  <c r="IJ108" i="1"/>
  <c r="IK108" i="1" s="1" a="1"/>
  <c r="IK108" i="1" s="1"/>
  <c r="IJ116" i="1"/>
  <c r="IK116" i="1" s="1" a="1"/>
  <c r="IK116" i="1" s="1"/>
  <c r="IJ140" i="1"/>
  <c r="IK140" i="1" s="1" a="1"/>
  <c r="IK140" i="1" s="1"/>
  <c r="IJ148" i="1"/>
  <c r="IJ172" i="1"/>
  <c r="IK172" i="1" s="1" a="1"/>
  <c r="IK172" i="1" s="1"/>
  <c r="IX158" i="1"/>
  <c r="IX174" i="1"/>
  <c r="IX182" i="1"/>
  <c r="IX190" i="1"/>
  <c r="IX254" i="1"/>
  <c r="IX302" i="1"/>
  <c r="JH55" i="1"/>
  <c r="JH151" i="1"/>
  <c r="JH199" i="1"/>
  <c r="IT83" i="1"/>
  <c r="IU83" i="1" s="1" a="1"/>
  <c r="IU83" i="1" s="1"/>
  <c r="JD139" i="1"/>
  <c r="JE139" i="1" s="1" a="1"/>
  <c r="JE139" i="1" s="1"/>
  <c r="JD163" i="1"/>
  <c r="JE163" i="1" s="1" a="1"/>
  <c r="JE163" i="1" s="1"/>
  <c r="JH187" i="1"/>
  <c r="JH195" i="1"/>
  <c r="JD219" i="1"/>
  <c r="JE219" i="1" s="1" a="1"/>
  <c r="JE219" i="1" s="1"/>
  <c r="JD235" i="1"/>
  <c r="JE235" i="1" s="1" a="1"/>
  <c r="JE235" i="1" s="1"/>
  <c r="JH251" i="1"/>
  <c r="JH259" i="1"/>
  <c r="JD275" i="1"/>
  <c r="JE275" i="1" s="1" a="1"/>
  <c r="JE275" i="1" s="1"/>
  <c r="JD283" i="1"/>
  <c r="JH299" i="1"/>
  <c r="JR21" i="1"/>
  <c r="JR29" i="1"/>
  <c r="JR77" i="1"/>
  <c r="JR85" i="1"/>
  <c r="JR93" i="1"/>
  <c r="JN117" i="1"/>
  <c r="JO117" i="1" s="1" a="1"/>
  <c r="JO117" i="1" s="1"/>
  <c r="JN125" i="1"/>
  <c r="JO125" i="1" s="1" a="1"/>
  <c r="JO125" i="1" s="1"/>
  <c r="JN133" i="1"/>
  <c r="JO133" i="1" s="1" a="1"/>
  <c r="JO133" i="1" s="1"/>
  <c r="JN141" i="1"/>
  <c r="JO141" i="1" s="1" a="1"/>
  <c r="JO141" i="1" s="1"/>
  <c r="JN149" i="1"/>
  <c r="JO149" i="1" s="1" a="1"/>
  <c r="JO149" i="1" s="1"/>
  <c r="JN157" i="1"/>
  <c r="JO157" i="1" s="1" a="1"/>
  <c r="JO157" i="1" s="1"/>
  <c r="JN165" i="1"/>
  <c r="JO165" i="1" s="1" a="1"/>
  <c r="JO165" i="1" s="1"/>
  <c r="JR197" i="1"/>
  <c r="JN205" i="1"/>
  <c r="JO205" i="1" s="1" a="1"/>
  <c r="JO205" i="1" s="1"/>
  <c r="JD228" i="1"/>
  <c r="JE228" i="1" s="1" a="1"/>
  <c r="JE228" i="1" s="1"/>
  <c r="IT201" i="1"/>
  <c r="IU201" i="1" s="1" a="1"/>
  <c r="IU201" i="1" s="1"/>
  <c r="IT257" i="1"/>
  <c r="IU257" i="1" s="1" a="1"/>
  <c r="IU257" i="1" s="1"/>
  <c r="JD182" i="1"/>
  <c r="JE182" i="1" s="1" a="1"/>
  <c r="JE182" i="1" s="1"/>
  <c r="JH163" i="1"/>
  <c r="JH179" i="1"/>
  <c r="JD187" i="1"/>
  <c r="JE187" i="1" s="1" a="1"/>
  <c r="JE187" i="1" s="1"/>
  <c r="JH203" i="1"/>
  <c r="JH211" i="1"/>
  <c r="JH219" i="1"/>
  <c r="JI219" i="1" s="1"/>
  <c r="JJ219" i="1" s="1"/>
  <c r="JD227" i="1"/>
  <c r="JE227" i="1" s="1" a="1"/>
  <c r="JE227" i="1" s="1"/>
  <c r="JD243" i="1"/>
  <c r="JE243" i="1" s="1" a="1"/>
  <c r="JE243" i="1" s="1"/>
  <c r="JD251" i="1"/>
  <c r="JE251" i="1" s="1" a="1"/>
  <c r="JE251" i="1" s="1"/>
  <c r="JD259" i="1"/>
  <c r="JE259" i="1" s="1" a="1"/>
  <c r="JE259" i="1" s="1"/>
  <c r="JD267" i="1"/>
  <c r="JE267" i="1" s="1" a="1"/>
  <c r="JE267" i="1" s="1"/>
  <c r="JH275" i="1"/>
  <c r="JD291" i="1"/>
  <c r="JE291" i="1" s="1" a="1"/>
  <c r="JE291" i="1" s="1"/>
  <c r="JD299" i="1"/>
  <c r="JE299" i="1" s="1" a="1"/>
  <c r="JE299" i="1" s="1"/>
  <c r="JH141" i="1"/>
  <c r="HT287" i="1"/>
  <c r="HT295" i="1"/>
  <c r="HT303" i="1"/>
  <c r="IX113" i="1"/>
  <c r="IT225" i="1"/>
  <c r="IU225" i="1" s="1" a="1"/>
  <c r="IU225" i="1" s="1"/>
  <c r="IX233" i="1"/>
  <c r="IX297" i="1"/>
  <c r="IX180" i="1"/>
  <c r="IX268" i="1"/>
  <c r="JH281" i="1"/>
  <c r="JH289" i="1"/>
  <c r="JH84" i="1"/>
  <c r="JH283" i="1"/>
  <c r="ID18" i="1"/>
  <c r="ID26" i="1"/>
  <c r="ID34" i="1"/>
  <c r="ID42" i="1"/>
  <c r="ID50" i="1"/>
  <c r="ID58" i="1"/>
  <c r="ID66" i="1"/>
  <c r="ID74" i="1"/>
  <c r="ID82" i="1"/>
  <c r="ID90" i="1"/>
  <c r="ID98" i="1"/>
  <c r="ID106" i="1"/>
  <c r="ID114" i="1"/>
  <c r="ID122" i="1"/>
  <c r="ID130" i="1"/>
  <c r="ID138" i="1"/>
  <c r="ID146" i="1"/>
  <c r="ID154" i="1"/>
  <c r="ID162" i="1"/>
  <c r="ID170" i="1"/>
  <c r="ID178" i="1"/>
  <c r="ID186" i="1"/>
  <c r="ID194" i="1"/>
  <c r="IJ48" i="1"/>
  <c r="IK48" i="1" s="1" a="1"/>
  <c r="IK48" i="1" s="1"/>
  <c r="IJ96" i="1"/>
  <c r="IK96" i="1" s="1" a="1"/>
  <c r="IK96" i="1" s="1"/>
  <c r="JD189" i="1"/>
  <c r="JE189" i="1" s="1" a="1"/>
  <c r="JE189" i="1" s="1"/>
  <c r="JH213" i="1"/>
  <c r="JD221" i="1"/>
  <c r="JE221" i="1" s="1" a="1"/>
  <c r="JE221" i="1" s="1"/>
  <c r="JD237" i="1"/>
  <c r="JE237" i="1" s="1" a="1"/>
  <c r="JE237" i="1" s="1"/>
  <c r="JH245" i="1"/>
  <c r="JH261" i="1"/>
  <c r="JD269" i="1"/>
  <c r="JE269" i="1" s="1" a="1"/>
  <c r="JE269" i="1" s="1"/>
  <c r="JH301" i="1"/>
  <c r="JD63" i="1"/>
  <c r="JE63" i="1" s="1" a="1"/>
  <c r="JE63" i="1" s="1"/>
  <c r="JH79" i="1"/>
  <c r="JH87" i="1"/>
  <c r="JD103" i="1"/>
  <c r="JE103" i="1" s="1" a="1"/>
  <c r="JE103" i="1" s="1"/>
  <c r="JH159" i="1"/>
  <c r="JH183" i="1"/>
  <c r="JH191" i="1"/>
  <c r="JH255" i="1"/>
  <c r="IT52" i="1"/>
  <c r="IU52" i="1" s="1" a="1"/>
  <c r="IU52" i="1" s="1"/>
  <c r="IT84" i="1"/>
  <c r="IU84" i="1" s="1" a="1"/>
  <c r="IU84" i="1" s="1"/>
  <c r="IT100" i="1"/>
  <c r="IU100" i="1" s="1" a="1"/>
  <c r="IU100" i="1" s="1"/>
  <c r="IX116" i="1"/>
  <c r="IT124" i="1"/>
  <c r="IU124" i="1" s="1" a="1"/>
  <c r="IU124" i="1" s="1"/>
  <c r="IT132" i="1"/>
  <c r="IU132" i="1" s="1" a="1"/>
  <c r="IU132" i="1" s="1"/>
  <c r="IT180" i="1"/>
  <c r="IU180" i="1" s="1" a="1"/>
  <c r="IU180" i="1" s="1"/>
  <c r="IT196" i="1"/>
  <c r="IU196" i="1" s="1" a="1"/>
  <c r="IU196" i="1" s="1"/>
  <c r="IT244" i="1"/>
  <c r="IU244" i="1" s="1" a="1"/>
  <c r="IU244" i="1" s="1"/>
  <c r="IX260" i="1"/>
  <c r="IT268" i="1"/>
  <c r="IU268" i="1" s="1" a="1"/>
  <c r="IU268" i="1" s="1"/>
  <c r="IX300" i="1"/>
  <c r="IY300" i="1" s="1"/>
  <c r="IZ300" i="1" s="1"/>
  <c r="JD166" i="1"/>
  <c r="JE166" i="1" s="1" a="1"/>
  <c r="JE166" i="1" s="1"/>
  <c r="JH243" i="1"/>
  <c r="JI243" i="1" s="1"/>
  <c r="JJ243" i="1" s="1"/>
  <c r="JH267" i="1"/>
  <c r="JR28" i="1"/>
  <c r="JS28" i="1" s="1"/>
  <c r="JT28" i="1" s="1"/>
  <c r="JN60" i="1"/>
  <c r="JO60" i="1" s="1" a="1"/>
  <c r="JO60" i="1" s="1"/>
  <c r="JN87" i="1"/>
  <c r="JO87" i="1" s="1" a="1"/>
  <c r="JO87" i="1" s="1"/>
  <c r="JR205" i="1"/>
  <c r="JR229" i="1"/>
  <c r="JD179" i="1"/>
  <c r="JE179" i="1" s="1" a="1"/>
  <c r="JE179" i="1" s="1"/>
  <c r="JH291" i="1"/>
  <c r="JD60" i="1"/>
  <c r="JE60" i="1" s="1" a="1"/>
  <c r="JE60" i="1" s="1"/>
  <c r="JN31" i="1"/>
  <c r="JO31" i="1" s="1" a="1"/>
  <c r="JO31" i="1" s="1"/>
  <c r="HT237" i="1"/>
  <c r="HT261" i="1"/>
  <c r="HT293" i="1"/>
  <c r="HT301" i="1"/>
  <c r="IT145" i="1"/>
  <c r="IU145" i="1" s="1" a="1"/>
  <c r="IU145" i="1" s="1"/>
  <c r="IT153" i="1"/>
  <c r="IU153" i="1" s="1" a="1"/>
  <c r="IU153" i="1" s="1"/>
  <c r="IT161" i="1"/>
  <c r="IU161" i="1" s="1" a="1"/>
  <c r="IU161" i="1" s="1"/>
  <c r="IX169" i="1"/>
  <c r="IT185" i="1"/>
  <c r="IU185" i="1" s="1" a="1"/>
  <c r="IU185" i="1" s="1"/>
  <c r="IX201" i="1"/>
  <c r="IX209" i="1"/>
  <c r="IX225" i="1"/>
  <c r="IY225" i="1" s="1"/>
  <c r="IZ225" i="1" s="1"/>
  <c r="IX249" i="1"/>
  <c r="IX257" i="1"/>
  <c r="IT265" i="1"/>
  <c r="IU265" i="1" s="1" a="1"/>
  <c r="IU265" i="1" s="1"/>
  <c r="IX273" i="1"/>
  <c r="IY273" i="1" s="1"/>
  <c r="IZ273" i="1" s="1"/>
  <c r="IX281" i="1"/>
  <c r="IX289" i="1"/>
  <c r="HT286" i="1"/>
  <c r="ID254" i="1"/>
  <c r="IJ276" i="1"/>
  <c r="IK276" i="1" s="1" a="1"/>
  <c r="IK276" i="1" s="1"/>
  <c r="IJ292" i="1"/>
  <c r="IK292" i="1" s="1" a="1"/>
  <c r="IK292" i="1" s="1"/>
  <c r="JH273" i="1"/>
  <c r="JR44" i="1"/>
  <c r="JN76" i="1"/>
  <c r="JO76" i="1" s="1" a="1"/>
  <c r="JO76" i="1" s="1"/>
  <c r="JH146" i="1"/>
  <c r="JD146" i="1"/>
  <c r="JE146" i="1" s="1" a="1"/>
  <c r="JE146" i="1" s="1"/>
  <c r="JH154" i="1"/>
  <c r="JD154" i="1"/>
  <c r="JE154" i="1" s="1" a="1"/>
  <c r="JE154" i="1" s="1"/>
  <c r="JD162" i="1"/>
  <c r="JE162" i="1" s="1" a="1"/>
  <c r="JE162" i="1" s="1"/>
  <c r="JH162" i="1"/>
  <c r="JD170" i="1"/>
  <c r="JE170" i="1" s="1" a="1"/>
  <c r="JE170" i="1" s="1"/>
  <c r="JH170" i="1"/>
  <c r="JD178" i="1"/>
  <c r="JE178" i="1" s="1" a="1"/>
  <c r="JE178" i="1" s="1"/>
  <c r="JH178" i="1"/>
  <c r="JH194" i="1"/>
  <c r="JD194" i="1"/>
  <c r="JE194" i="1" s="1" a="1"/>
  <c r="JE194" i="1" s="1"/>
  <c r="JD202" i="1"/>
  <c r="JE202" i="1" s="1" a="1"/>
  <c r="JE202" i="1" s="1"/>
  <c r="JH202" i="1"/>
  <c r="JD242" i="1"/>
  <c r="JE242" i="1" s="1" a="1"/>
  <c r="JE242" i="1" s="1"/>
  <c r="JH242" i="1"/>
  <c r="JH250" i="1"/>
  <c r="JD250" i="1"/>
  <c r="JE250" i="1" s="1" a="1"/>
  <c r="JE250" i="1" s="1"/>
  <c r="JH266" i="1"/>
  <c r="JD266" i="1"/>
  <c r="JE266" i="1" s="1" a="1"/>
  <c r="JE266" i="1" s="1"/>
  <c r="JD274" i="1"/>
  <c r="JE274" i="1" s="1" a="1"/>
  <c r="JE274" i="1" s="1"/>
  <c r="JH274" i="1"/>
  <c r="JD282" i="1"/>
  <c r="JE282" i="1" s="1" a="1"/>
  <c r="JE282" i="1" s="1"/>
  <c r="JH282" i="1"/>
  <c r="JD290" i="1"/>
  <c r="JE290" i="1" s="1" a="1"/>
  <c r="JE290" i="1" s="1"/>
  <c r="JH290" i="1"/>
  <c r="JD181" i="1"/>
  <c r="JE181" i="1" s="1" a="1"/>
  <c r="JE181" i="1" s="1"/>
  <c r="JH181" i="1"/>
  <c r="JD229" i="1"/>
  <c r="JE229" i="1" s="1" a="1"/>
  <c r="JE229" i="1" s="1"/>
  <c r="JH229" i="1"/>
  <c r="JD253" i="1"/>
  <c r="JE253" i="1" s="1" a="1"/>
  <c r="JE253" i="1" s="1"/>
  <c r="JH253" i="1"/>
  <c r="JD277" i="1"/>
  <c r="JE277" i="1" s="1" a="1"/>
  <c r="JE277" i="1" s="1"/>
  <c r="JH277" i="1"/>
  <c r="JD111" i="1"/>
  <c r="JE111" i="1" s="1" a="1"/>
  <c r="JE111" i="1" s="1"/>
  <c r="JH111" i="1"/>
  <c r="HT37" i="1"/>
  <c r="HP45" i="1"/>
  <c r="HQ45" i="1" s="1" a="1"/>
  <c r="HQ45" i="1" s="1"/>
  <c r="HP53" i="1"/>
  <c r="HQ53" i="1" s="1" a="1"/>
  <c r="HQ53" i="1" s="1"/>
  <c r="HT61" i="1"/>
  <c r="HP69" i="1"/>
  <c r="HQ69" i="1" s="1" a="1"/>
  <c r="HQ69" i="1" s="1"/>
  <c r="HP77" i="1"/>
  <c r="HP85" i="1"/>
  <c r="HQ85" i="1" s="1" a="1"/>
  <c r="HQ85" i="1" s="1"/>
  <c r="HT93" i="1"/>
  <c r="HP101" i="1"/>
  <c r="HQ101" i="1" s="1" a="1"/>
  <c r="HQ101" i="1" s="1"/>
  <c r="HP109" i="1"/>
  <c r="HQ109" i="1" s="1" a="1"/>
  <c r="HQ109" i="1" s="1"/>
  <c r="HP117" i="1"/>
  <c r="HQ117" i="1" s="1" a="1"/>
  <c r="HQ117" i="1" s="1"/>
  <c r="HT125" i="1"/>
  <c r="HP133" i="1"/>
  <c r="HQ133" i="1" s="1" a="1"/>
  <c r="HQ133" i="1" s="1"/>
  <c r="HP141" i="1"/>
  <c r="HQ141" i="1" s="1" a="1"/>
  <c r="HQ141" i="1" s="1"/>
  <c r="HP149" i="1"/>
  <c r="HQ149" i="1" s="1" a="1"/>
  <c r="HQ149" i="1" s="1"/>
  <c r="HT157" i="1"/>
  <c r="HP165" i="1"/>
  <c r="HQ165" i="1" s="1" a="1"/>
  <c r="HQ165" i="1" s="1"/>
  <c r="HP173" i="1"/>
  <c r="HQ173" i="1" s="1" a="1"/>
  <c r="HQ173" i="1" s="1"/>
  <c r="HP181" i="1"/>
  <c r="HQ181" i="1" s="1" a="1"/>
  <c r="HQ181" i="1" s="1"/>
  <c r="HT189" i="1"/>
  <c r="HP197" i="1"/>
  <c r="HQ197" i="1" s="1" a="1"/>
  <c r="HQ197" i="1" s="1"/>
  <c r="HP205" i="1"/>
  <c r="HQ205" i="1" s="1" a="1"/>
  <c r="HQ205" i="1" s="1"/>
  <c r="HP213" i="1"/>
  <c r="HQ213" i="1" s="1" a="1"/>
  <c r="HQ213" i="1" s="1"/>
  <c r="HT221" i="1"/>
  <c r="HT229" i="1"/>
  <c r="HT245" i="1"/>
  <c r="HT253" i="1"/>
  <c r="HT269" i="1"/>
  <c r="HT277" i="1"/>
  <c r="HT285" i="1"/>
  <c r="ID15" i="1"/>
  <c r="ID23" i="1"/>
  <c r="ID31" i="1"/>
  <c r="ID39" i="1"/>
  <c r="ID47" i="1"/>
  <c r="IN13" i="1"/>
  <c r="IN21" i="1"/>
  <c r="IN29" i="1"/>
  <c r="IN37" i="1"/>
  <c r="IN45" i="1"/>
  <c r="IN53" i="1"/>
  <c r="IN61" i="1"/>
  <c r="IN69" i="1"/>
  <c r="IN77" i="1"/>
  <c r="IN85" i="1"/>
  <c r="IN93" i="1"/>
  <c r="IN101" i="1"/>
  <c r="IN109" i="1"/>
  <c r="IN117" i="1"/>
  <c r="IN125" i="1"/>
  <c r="IN133" i="1"/>
  <c r="IN141" i="1"/>
  <c r="IN149" i="1"/>
  <c r="IN157" i="1"/>
  <c r="IN165" i="1"/>
  <c r="IJ173" i="1"/>
  <c r="IK173" i="1" s="1" a="1"/>
  <c r="IK173" i="1" s="1"/>
  <c r="IN181" i="1"/>
  <c r="IN189" i="1"/>
  <c r="IN197" i="1"/>
  <c r="IN205" i="1"/>
  <c r="IT68" i="1"/>
  <c r="IU68" i="1" s="1" a="1"/>
  <c r="IU68" i="1" s="1"/>
  <c r="IX68" i="1"/>
  <c r="IT140" i="1"/>
  <c r="IU140" i="1" s="1" a="1"/>
  <c r="IU140" i="1" s="1"/>
  <c r="IX140" i="1"/>
  <c r="IX148" i="1"/>
  <c r="IT148" i="1"/>
  <c r="IU148" i="1" s="1" a="1"/>
  <c r="IU148" i="1" s="1"/>
  <c r="IX164" i="1"/>
  <c r="IT164" i="1"/>
  <c r="IU164" i="1" s="1" a="1"/>
  <c r="IU164" i="1" s="1"/>
  <c r="IT172" i="1"/>
  <c r="IU172" i="1" s="1" a="1"/>
  <c r="IU172" i="1" s="1"/>
  <c r="IX172" i="1"/>
  <c r="IX228" i="1"/>
  <c r="IY228" i="1" s="1"/>
  <c r="IZ228" i="1" s="1"/>
  <c r="IT228" i="1"/>
  <c r="IU228" i="1" s="1" a="1"/>
  <c r="IU228" i="1" s="1"/>
  <c r="IX236" i="1"/>
  <c r="IT236" i="1"/>
  <c r="IU236" i="1" s="1" a="1"/>
  <c r="IU236" i="1" s="1"/>
  <c r="JH269" i="1"/>
  <c r="JI269" i="1" s="1"/>
  <c r="JJ269" i="1" s="1"/>
  <c r="HT238" i="1"/>
  <c r="ID16" i="1"/>
  <c r="ID24" i="1"/>
  <c r="ID32" i="1"/>
  <c r="ID40" i="1"/>
  <c r="ID48" i="1"/>
  <c r="ID56" i="1"/>
  <c r="ID64" i="1"/>
  <c r="ID72" i="1"/>
  <c r="ID80" i="1"/>
  <c r="ID88" i="1"/>
  <c r="ID96" i="1"/>
  <c r="ID104" i="1"/>
  <c r="ID112" i="1"/>
  <c r="ID120" i="1"/>
  <c r="IJ14" i="1"/>
  <c r="IK14" i="1" s="1" a="1"/>
  <c r="IK14" i="1" s="1"/>
  <c r="IN22" i="1"/>
  <c r="IN30" i="1"/>
  <c r="IN38" i="1"/>
  <c r="IN46" i="1"/>
  <c r="IJ54" i="1"/>
  <c r="IK54" i="1" s="1" a="1"/>
  <c r="IK54" i="1" s="1"/>
  <c r="IN62" i="1"/>
  <c r="IN70" i="1"/>
  <c r="IN78" i="1"/>
  <c r="IN86" i="1"/>
  <c r="IN94" i="1"/>
  <c r="IN102" i="1"/>
  <c r="IN110" i="1"/>
  <c r="IN118" i="1"/>
  <c r="IN126" i="1"/>
  <c r="IN134" i="1"/>
  <c r="IN142" i="1"/>
  <c r="IN150" i="1"/>
  <c r="IN158" i="1"/>
  <c r="IN166" i="1"/>
  <c r="IN174" i="1"/>
  <c r="IN182" i="1"/>
  <c r="IN190" i="1"/>
  <c r="IN198" i="1"/>
  <c r="IN206" i="1"/>
  <c r="IN214" i="1"/>
  <c r="IN222" i="1"/>
  <c r="IN230" i="1"/>
  <c r="IN238" i="1"/>
  <c r="IN246" i="1"/>
  <c r="IN254" i="1"/>
  <c r="IN262" i="1"/>
  <c r="IX132" i="1"/>
  <c r="IX185" i="1"/>
  <c r="IX244" i="1"/>
  <c r="JD71" i="1"/>
  <c r="JE71" i="1" s="1" a="1"/>
  <c r="JE71" i="1" s="1"/>
  <c r="JD95" i="1"/>
  <c r="JE95" i="1" s="1" a="1"/>
  <c r="JE95" i="1" s="1"/>
  <c r="JH175" i="1"/>
  <c r="JH223" i="1"/>
  <c r="JN77" i="1"/>
  <c r="JO77" i="1" s="1" a="1"/>
  <c r="JO77" i="1" s="1"/>
  <c r="JN93" i="1"/>
  <c r="JO93" i="1" s="1" a="1"/>
  <c r="JO93" i="1" s="1"/>
  <c r="JR141" i="1"/>
  <c r="JR157" i="1"/>
  <c r="IX193" i="1"/>
  <c r="IT193" i="1"/>
  <c r="IU193" i="1" s="1" a="1"/>
  <c r="IU193" i="1" s="1"/>
  <c r="IX217" i="1"/>
  <c r="IT217" i="1"/>
  <c r="IU217" i="1" s="1" a="1"/>
  <c r="IU217" i="1" s="1"/>
  <c r="JD87" i="1"/>
  <c r="JE87" i="1" s="1" a="1"/>
  <c r="JE87" i="1" s="1"/>
  <c r="JD258" i="1"/>
  <c r="JE258" i="1" s="1" a="1"/>
  <c r="JE258" i="1" s="1"/>
  <c r="JD298" i="1"/>
  <c r="JE298" i="1" s="1" a="1"/>
  <c r="JE298" i="1" s="1"/>
  <c r="JD133" i="1"/>
  <c r="JE133" i="1" s="1" a="1"/>
  <c r="JE133" i="1" s="1"/>
  <c r="JH221" i="1"/>
  <c r="JH237" i="1"/>
  <c r="JD245" i="1"/>
  <c r="JE245" i="1" s="1" a="1"/>
  <c r="JE245" i="1" s="1"/>
  <c r="JD261" i="1"/>
  <c r="JE261" i="1" s="1" a="1"/>
  <c r="JE261" i="1" s="1"/>
  <c r="JD285" i="1"/>
  <c r="JE285" i="1" s="1" a="1"/>
  <c r="JE285" i="1" s="1"/>
  <c r="JD293" i="1"/>
  <c r="JE293" i="1" s="1" a="1"/>
  <c r="JE293" i="1" s="1"/>
  <c r="JD301" i="1"/>
  <c r="JE301" i="1" s="1" a="1"/>
  <c r="JE301" i="1" s="1"/>
  <c r="JD150" i="1"/>
  <c r="JE150" i="1" s="1" a="1"/>
  <c r="JE150" i="1" s="1"/>
  <c r="JH150" i="1"/>
  <c r="JH158" i="1"/>
  <c r="JD158" i="1"/>
  <c r="JE158" i="1" s="1" a="1"/>
  <c r="JE158" i="1" s="1"/>
  <c r="IX161" i="1"/>
  <c r="IY161" i="1" s="1"/>
  <c r="IZ161" i="1" s="1"/>
  <c r="IT209" i="1"/>
  <c r="IU209" i="1" s="1" a="1"/>
  <c r="IU209" i="1" s="1"/>
  <c r="IX265" i="1"/>
  <c r="IY265" i="1" s="1"/>
  <c r="IZ265" i="1" s="1"/>
  <c r="JD130" i="1"/>
  <c r="JE130" i="1" s="1" a="1"/>
  <c r="JE130" i="1" s="1"/>
  <c r="JD79" i="1"/>
  <c r="JE79" i="1" s="1" a="1"/>
  <c r="JE79" i="1" s="1"/>
  <c r="JH103" i="1"/>
  <c r="IT169" i="1"/>
  <c r="IU169" i="1" s="1" a="1"/>
  <c r="IU169" i="1" s="1"/>
  <c r="IT129" i="1"/>
  <c r="IU129" i="1" s="1" a="1"/>
  <c r="IU129" i="1" s="1"/>
  <c r="IJ264" i="1"/>
  <c r="IK264" i="1" s="1" a="1"/>
  <c r="IK264" i="1" s="1"/>
  <c r="IJ280" i="1"/>
  <c r="IK280" i="1" s="1" a="1"/>
  <c r="IK280" i="1" s="1"/>
  <c r="IT70" i="1"/>
  <c r="IU70" i="1" s="1" a="1"/>
  <c r="IU70" i="1" s="1"/>
  <c r="IX166" i="1"/>
  <c r="IX270" i="1"/>
  <c r="IX145" i="1"/>
  <c r="IX177" i="1"/>
  <c r="IT233" i="1"/>
  <c r="IU233" i="1" s="1" a="1"/>
  <c r="IU233" i="1" s="1"/>
  <c r="IX241" i="1"/>
  <c r="IT273" i="1"/>
  <c r="IU273" i="1" s="1" a="1"/>
  <c r="IU273" i="1" s="1"/>
  <c r="JN86" i="1"/>
  <c r="JO86" i="1" s="1" a="1"/>
  <c r="JO86" i="1" s="1"/>
  <c r="JN94" i="1"/>
  <c r="JO94" i="1" s="1" a="1"/>
  <c r="JO94" i="1" s="1"/>
  <c r="JR118" i="1"/>
  <c r="JR126" i="1"/>
  <c r="JN142" i="1"/>
  <c r="JO142" i="1" s="1" a="1"/>
  <c r="JO142" i="1" s="1"/>
  <c r="IX37" i="1"/>
  <c r="IX45" i="1"/>
  <c r="IX53" i="1"/>
  <c r="IX61" i="1"/>
  <c r="IX69" i="1"/>
  <c r="IX77" i="1"/>
  <c r="IX85" i="1"/>
  <c r="IX93" i="1"/>
  <c r="IX101" i="1"/>
  <c r="IX109" i="1"/>
  <c r="IX141" i="1"/>
  <c r="IX149" i="1"/>
  <c r="IX157" i="1"/>
  <c r="IX165" i="1"/>
  <c r="IX173" i="1"/>
  <c r="IX181" i="1"/>
  <c r="IX189" i="1"/>
  <c r="IT197" i="1"/>
  <c r="IU197" i="1" s="1" a="1"/>
  <c r="IU197" i="1" s="1"/>
  <c r="IT205" i="1"/>
  <c r="IU205" i="1" s="1" a="1"/>
  <c r="IU205" i="1" s="1"/>
  <c r="IT221" i="1"/>
  <c r="IU221" i="1" s="1" a="1"/>
  <c r="IU221" i="1" s="1"/>
  <c r="IX229" i="1"/>
  <c r="IT261" i="1"/>
  <c r="IU261" i="1" s="1" a="1"/>
  <c r="IU261" i="1" s="1"/>
  <c r="IT269" i="1"/>
  <c r="IU269" i="1" s="1" a="1"/>
  <c r="IU269" i="1" s="1"/>
  <c r="IX285" i="1"/>
  <c r="IT293" i="1"/>
  <c r="IU293" i="1" s="1" a="1"/>
  <c r="IU293" i="1" s="1"/>
  <c r="IT301" i="1"/>
  <c r="IU301" i="1" s="1" a="1"/>
  <c r="IU301" i="1" s="1"/>
  <c r="IX83" i="1"/>
  <c r="IX131" i="1"/>
  <c r="IT139" i="1"/>
  <c r="IU139" i="1" s="1" a="1"/>
  <c r="IU139" i="1" s="1"/>
  <c r="IT147" i="1"/>
  <c r="IU147" i="1" s="1" a="1"/>
  <c r="IU147" i="1" s="1"/>
  <c r="IX171" i="1"/>
  <c r="IX179" i="1"/>
  <c r="IX187" i="1"/>
  <c r="IT211" i="1"/>
  <c r="IU211" i="1" s="1" a="1"/>
  <c r="IU211" i="1" s="1"/>
  <c r="IX219" i="1"/>
  <c r="IT227" i="1"/>
  <c r="IU227" i="1" s="1" a="1"/>
  <c r="IU227" i="1" s="1"/>
  <c r="IT235" i="1"/>
  <c r="IU235" i="1" s="1" a="1"/>
  <c r="IU235" i="1" s="1"/>
  <c r="IX243" i="1"/>
  <c r="IT251" i="1"/>
  <c r="IU251" i="1" s="1" a="1"/>
  <c r="IU251" i="1" s="1"/>
  <c r="IX267" i="1"/>
  <c r="IY267" i="1" s="1"/>
  <c r="IZ267" i="1" s="1"/>
  <c r="IT283" i="1"/>
  <c r="IU283" i="1" s="1" a="1"/>
  <c r="IU283" i="1" s="1"/>
  <c r="IX291" i="1"/>
  <c r="JD29" i="1"/>
  <c r="JE29" i="1" s="1" a="1"/>
  <c r="JE29" i="1" s="1"/>
  <c r="JH125" i="1"/>
  <c r="JD149" i="1"/>
  <c r="JE149" i="1" s="1" a="1"/>
  <c r="JE149" i="1" s="1"/>
  <c r="JH157" i="1"/>
  <c r="JD173" i="1"/>
  <c r="JE173" i="1" s="1" a="1"/>
  <c r="JE173" i="1" s="1"/>
  <c r="JH189" i="1"/>
  <c r="JH197" i="1"/>
  <c r="JH205" i="1"/>
  <c r="JD213" i="1"/>
  <c r="JE213" i="1" s="1" a="1"/>
  <c r="JE213" i="1" s="1"/>
  <c r="JN92" i="1"/>
  <c r="JO92" i="1" s="1" a="1"/>
  <c r="JO92" i="1" s="1"/>
  <c r="JR148" i="1"/>
  <c r="JN108" i="1"/>
  <c r="JO108" i="1" s="1" a="1"/>
  <c r="JO108" i="1" s="1"/>
  <c r="JR132" i="1"/>
  <c r="JR172" i="1"/>
  <c r="JR204" i="1"/>
  <c r="JS204" i="1" s="1"/>
  <c r="JT204" i="1" s="1"/>
  <c r="JR276" i="1"/>
  <c r="JS276" i="1" s="1"/>
  <c r="JT276" i="1" s="1"/>
  <c r="IT15" i="1"/>
  <c r="IU15" i="1" s="1" a="1"/>
  <c r="IU15" i="1" s="1"/>
  <c r="IX23" i="1"/>
  <c r="IT31" i="1"/>
  <c r="IU31" i="1" s="1" a="1"/>
  <c r="IU31" i="1" s="1"/>
  <c r="IX119" i="1"/>
  <c r="IX135" i="1"/>
  <c r="IX143" i="1"/>
  <c r="IX151" i="1"/>
  <c r="IX159" i="1"/>
  <c r="IX167" i="1"/>
  <c r="IX175" i="1"/>
  <c r="IX183" i="1"/>
  <c r="IT191" i="1"/>
  <c r="IU191" i="1" s="1" a="1"/>
  <c r="IU191" i="1" s="1"/>
  <c r="IX199" i="1"/>
  <c r="IX207" i="1"/>
  <c r="IX215" i="1"/>
  <c r="IX122" i="1"/>
  <c r="IT138" i="1"/>
  <c r="IU138" i="1" s="1" a="1"/>
  <c r="IU138" i="1" s="1"/>
  <c r="IX162" i="1"/>
  <c r="IX178" i="1"/>
  <c r="IY178" i="1" s="1"/>
  <c r="IZ178" i="1" s="1"/>
  <c r="IT186" i="1"/>
  <c r="IU186" i="1" s="1" a="1"/>
  <c r="IU186" i="1" s="1"/>
  <c r="IX194" i="1"/>
  <c r="IT202" i="1"/>
  <c r="IU202" i="1" s="1" a="1"/>
  <c r="IU202" i="1" s="1"/>
  <c r="IX210" i="1"/>
  <c r="IT218" i="1"/>
  <c r="IU218" i="1" s="1" a="1"/>
  <c r="IU218" i="1" s="1"/>
  <c r="IT242" i="1"/>
  <c r="IU242" i="1" s="1" a="1"/>
  <c r="IU242" i="1" s="1"/>
  <c r="IX250" i="1"/>
  <c r="IY250" i="1" s="1"/>
  <c r="IZ250" i="1" s="1"/>
  <c r="IX258" i="1"/>
  <c r="IY258" i="1" s="1"/>
  <c r="IZ258" i="1" s="1"/>
  <c r="IT274" i="1"/>
  <c r="IU274" i="1" s="1" a="1"/>
  <c r="IU274" i="1" s="1"/>
  <c r="IX282" i="1"/>
  <c r="IT290" i="1"/>
  <c r="IU290" i="1" s="1" a="1"/>
  <c r="IU290" i="1" s="1"/>
  <c r="IX298" i="1"/>
  <c r="JH95" i="1"/>
  <c r="JH236" i="1"/>
  <c r="JI236" i="1" s="1"/>
  <c r="JJ236" i="1" s="1"/>
  <c r="JD23" i="1"/>
  <c r="JE23" i="1" s="1" a="1"/>
  <c r="JE23" i="1" s="1"/>
  <c r="JH31" i="1"/>
  <c r="JH47" i="1"/>
  <c r="JR156" i="1"/>
  <c r="IN213" i="1"/>
  <c r="IN221" i="1"/>
  <c r="IN229" i="1"/>
  <c r="IN237" i="1"/>
  <c r="IN245" i="1"/>
  <c r="IN253" i="1"/>
  <c r="IN261" i="1"/>
  <c r="IN269" i="1"/>
  <c r="IN277" i="1"/>
  <c r="IN285" i="1"/>
  <c r="IN293" i="1"/>
  <c r="IN301" i="1"/>
  <c r="JH71" i="1"/>
  <c r="JI71" i="1" s="1"/>
  <c r="JJ71" i="1" s="1"/>
  <c r="JH293" i="1"/>
  <c r="JR36" i="1"/>
  <c r="JN52" i="1"/>
  <c r="JO52" i="1" s="1" a="1"/>
  <c r="JO52" i="1" s="1"/>
  <c r="JN68" i="1"/>
  <c r="JS68" i="1" s="1"/>
  <c r="JT68" i="1" s="1"/>
  <c r="JR180" i="1"/>
  <c r="JR236" i="1"/>
  <c r="JR260" i="1"/>
  <c r="IN270" i="1"/>
  <c r="IN278" i="1"/>
  <c r="IN286" i="1"/>
  <c r="IN294" i="1"/>
  <c r="IN302" i="1"/>
  <c r="JD25" i="1"/>
  <c r="JE25" i="1" s="1" a="1"/>
  <c r="JE25" i="1" s="1"/>
  <c r="JD33" i="1"/>
  <c r="JE33" i="1" s="1" a="1"/>
  <c r="JE33" i="1" s="1"/>
  <c r="JH41" i="1"/>
  <c r="JD49" i="1"/>
  <c r="JE49" i="1" s="1" a="1"/>
  <c r="JE49" i="1" s="1"/>
  <c r="JH57" i="1"/>
  <c r="JH89" i="1"/>
  <c r="JH113" i="1"/>
  <c r="JH121" i="1"/>
  <c r="JH129" i="1"/>
  <c r="JD145" i="1"/>
  <c r="JE145" i="1" s="1" a="1"/>
  <c r="JE145" i="1" s="1"/>
  <c r="JH169" i="1"/>
  <c r="JH177" i="1"/>
  <c r="JH185" i="1"/>
  <c r="JH201" i="1"/>
  <c r="JH209" i="1"/>
  <c r="JH217" i="1"/>
  <c r="JH265" i="1"/>
  <c r="JH297" i="1"/>
  <c r="JH12" i="1"/>
  <c r="JD20" i="1"/>
  <c r="JE20" i="1" s="1" a="1"/>
  <c r="JE20" i="1" s="1"/>
  <c r="JH28" i="1"/>
  <c r="JD36" i="1"/>
  <c r="JE36" i="1" s="1" a="1"/>
  <c r="JE36" i="1" s="1"/>
  <c r="JH44" i="1"/>
  <c r="JH52" i="1"/>
  <c r="JH60" i="1"/>
  <c r="JH68" i="1"/>
  <c r="JH76" i="1"/>
  <c r="JD84" i="1"/>
  <c r="JE84" i="1" s="1" a="1"/>
  <c r="JE84" i="1" s="1"/>
  <c r="JH92" i="1"/>
  <c r="JI92" i="1" s="1"/>
  <c r="JJ92" i="1" s="1"/>
  <c r="JH100" i="1"/>
  <c r="JH108" i="1"/>
  <c r="JD124" i="1"/>
  <c r="JE124" i="1" s="1" a="1"/>
  <c r="JE124" i="1" s="1"/>
  <c r="JH132" i="1"/>
  <c r="JD140" i="1"/>
  <c r="JE140" i="1" s="1" a="1"/>
  <c r="JE140" i="1" s="1"/>
  <c r="JD148" i="1"/>
  <c r="JE148" i="1" s="1" a="1"/>
  <c r="JE148" i="1" s="1"/>
  <c r="JD156" i="1"/>
  <c r="JE156" i="1" s="1" a="1"/>
  <c r="JE156" i="1" s="1"/>
  <c r="JH164" i="1"/>
  <c r="JD172" i="1"/>
  <c r="JD180" i="1"/>
  <c r="JE180" i="1" s="1" a="1"/>
  <c r="JE180" i="1" s="1"/>
  <c r="JD188" i="1"/>
  <c r="JE188" i="1" s="1" a="1"/>
  <c r="JE188" i="1" s="1"/>
  <c r="JD196" i="1"/>
  <c r="JE196" i="1" s="1" a="1"/>
  <c r="JE196" i="1" s="1"/>
  <c r="JD204" i="1"/>
  <c r="JE204" i="1" s="1" a="1"/>
  <c r="JE204" i="1" s="1"/>
  <c r="JH220" i="1"/>
  <c r="JI220" i="1" s="1"/>
  <c r="JJ220" i="1" s="1"/>
  <c r="JH244" i="1"/>
  <c r="JI244" i="1" s="1"/>
  <c r="JJ244" i="1" s="1"/>
  <c r="JH252" i="1"/>
  <c r="JD260" i="1"/>
  <c r="JE260" i="1" s="1" a="1"/>
  <c r="JE260" i="1" s="1"/>
  <c r="JD268" i="1"/>
  <c r="JE268" i="1" s="1" a="1"/>
  <c r="JE268" i="1" s="1"/>
  <c r="JD276" i="1"/>
  <c r="JE276" i="1" s="1" a="1"/>
  <c r="JE276" i="1" s="1"/>
  <c r="JH284" i="1"/>
  <c r="JD292" i="1"/>
  <c r="JE292" i="1" s="1" a="1"/>
  <c r="JE292" i="1" s="1"/>
  <c r="JH300" i="1"/>
  <c r="JN213" i="1"/>
  <c r="JO213" i="1" s="1" a="1"/>
  <c r="JO213" i="1" s="1"/>
  <c r="JN221" i="1"/>
  <c r="JO221" i="1" s="1" a="1"/>
  <c r="JO221" i="1" s="1"/>
  <c r="JN229" i="1"/>
  <c r="JO229" i="1" s="1" a="1"/>
  <c r="JO229" i="1" s="1"/>
  <c r="JN237" i="1"/>
  <c r="JO237" i="1" s="1" a="1"/>
  <c r="JO237" i="1" s="1"/>
  <c r="JR80" i="1"/>
  <c r="JN150" i="1"/>
  <c r="JO150" i="1" s="1" a="1"/>
  <c r="JO150" i="1" s="1"/>
  <c r="JN198" i="1"/>
  <c r="JO198" i="1" s="1" a="1"/>
  <c r="JO198" i="1" s="1"/>
  <c r="JN230" i="1"/>
  <c r="JO230" i="1" s="1" a="1"/>
  <c r="JO230" i="1" s="1"/>
  <c r="JN254" i="1"/>
  <c r="JO254" i="1" s="1" a="1"/>
  <c r="JO254" i="1" s="1"/>
  <c r="JR65" i="1"/>
  <c r="JR73" i="1"/>
  <c r="JR81" i="1"/>
  <c r="JR97" i="1"/>
  <c r="JR113" i="1"/>
  <c r="JS113" i="1" s="1"/>
  <c r="JT113" i="1" s="1"/>
  <c r="JN121" i="1"/>
  <c r="JO121" i="1" s="1" a="1"/>
  <c r="JO121" i="1" s="1"/>
  <c r="JR129" i="1"/>
  <c r="JR193" i="1"/>
  <c r="JN201" i="1"/>
  <c r="JO201" i="1" s="1" a="1"/>
  <c r="JO201" i="1" s="1"/>
  <c r="JN225" i="1"/>
  <c r="JO225" i="1" s="1" a="1"/>
  <c r="JO225" i="1" s="1"/>
  <c r="JR233" i="1"/>
  <c r="JR241" i="1"/>
  <c r="JR249" i="1"/>
  <c r="JR257" i="1"/>
  <c r="JR265" i="1"/>
  <c r="JS265" i="1" s="1"/>
  <c r="JT265" i="1" s="1"/>
  <c r="JR273" i="1"/>
  <c r="JR281" i="1"/>
  <c r="JR289" i="1"/>
  <c r="JR297" i="1"/>
  <c r="IX261" i="1"/>
  <c r="IX293" i="1"/>
  <c r="IY293" i="1" s="1"/>
  <c r="IZ293" i="1" s="1"/>
  <c r="JE212" i="1" a="1"/>
  <c r="JE212" i="1" s="1"/>
  <c r="IJ25" i="1"/>
  <c r="IJ33" i="1"/>
  <c r="IK33" i="1" s="1" a="1"/>
  <c r="IK33" i="1" s="1"/>
  <c r="IJ41" i="1"/>
  <c r="IK41" i="1" s="1" a="1"/>
  <c r="IK41" i="1" s="1"/>
  <c r="IJ49" i="1"/>
  <c r="IK49" i="1" s="1" a="1"/>
  <c r="IK49" i="1" s="1"/>
  <c r="IJ65" i="1"/>
  <c r="IK65" i="1" s="1" a="1"/>
  <c r="IK65" i="1" s="1"/>
  <c r="IJ73" i="1"/>
  <c r="IK73" i="1" s="1" a="1"/>
  <c r="IK73" i="1" s="1"/>
  <c r="IJ105" i="1"/>
  <c r="IK105" i="1" s="1" a="1"/>
  <c r="IK105" i="1" s="1"/>
  <c r="IJ129" i="1"/>
  <c r="IK129" i="1" s="1" a="1"/>
  <c r="IK129" i="1" s="1"/>
  <c r="IJ161" i="1"/>
  <c r="IK161" i="1" s="1" a="1"/>
  <c r="IK161" i="1" s="1"/>
  <c r="IJ201" i="1"/>
  <c r="IK201" i="1" s="1" a="1"/>
  <c r="IK201" i="1" s="1"/>
  <c r="IJ217" i="1"/>
  <c r="IK217" i="1" s="1" a="1"/>
  <c r="IK217" i="1" s="1"/>
  <c r="IJ233" i="1"/>
  <c r="IK233" i="1" s="1" a="1"/>
  <c r="IK233" i="1" s="1"/>
  <c r="IJ249" i="1"/>
  <c r="IK249" i="1" s="1" a="1"/>
  <c r="IK249" i="1" s="1"/>
  <c r="IX186" i="1"/>
  <c r="IX202" i="1"/>
  <c r="IX221" i="1"/>
  <c r="IJ42" i="1"/>
  <c r="IJ58" i="1"/>
  <c r="IJ66" i="1"/>
  <c r="IJ82" i="1"/>
  <c r="IJ170" i="1"/>
  <c r="IJ218" i="1"/>
  <c r="IJ234" i="1"/>
  <c r="IX100" i="1"/>
  <c r="IY100" i="1" s="1"/>
  <c r="IZ100" i="1" s="1"/>
  <c r="IX91" i="1"/>
  <c r="IT107" i="1"/>
  <c r="IU107" i="1" s="1" a="1"/>
  <c r="IU107" i="1" s="1"/>
  <c r="IX115" i="1"/>
  <c r="IT123" i="1"/>
  <c r="IU123" i="1" s="1" a="1"/>
  <c r="IU123" i="1" s="1"/>
  <c r="IT131" i="1"/>
  <c r="IU131" i="1" s="1" a="1"/>
  <c r="IU131" i="1" s="1"/>
  <c r="IX139" i="1"/>
  <c r="IX147" i="1"/>
  <c r="IT155" i="1"/>
  <c r="IU155" i="1" s="1" a="1"/>
  <c r="IU155" i="1" s="1"/>
  <c r="IT163" i="1"/>
  <c r="IU163" i="1" s="1" a="1"/>
  <c r="IU163" i="1" s="1"/>
  <c r="IT179" i="1"/>
  <c r="IU179" i="1" s="1" a="1"/>
  <c r="IU179" i="1" s="1"/>
  <c r="IT187" i="1"/>
  <c r="IU187" i="1" s="1" a="1"/>
  <c r="IU187" i="1" s="1"/>
  <c r="IT195" i="1"/>
  <c r="IU195" i="1" s="1" a="1"/>
  <c r="IU195" i="1" s="1"/>
  <c r="IT203" i="1"/>
  <c r="IU203" i="1" s="1" a="1"/>
  <c r="IU203" i="1" s="1"/>
  <c r="IT219" i="1"/>
  <c r="IU219" i="1" s="1" a="1"/>
  <c r="IU219" i="1" s="1"/>
  <c r="IX227" i="1"/>
  <c r="IT243" i="1"/>
  <c r="IU243" i="1" s="1" a="1"/>
  <c r="IU243" i="1" s="1"/>
  <c r="IX251" i="1"/>
  <c r="IY251" i="1" s="1"/>
  <c r="IZ251" i="1" s="1"/>
  <c r="IT259" i="1"/>
  <c r="IU259" i="1" s="1" a="1"/>
  <c r="IU259" i="1" s="1"/>
  <c r="IX275" i="1"/>
  <c r="IY275" i="1" s="1"/>
  <c r="IZ275" i="1" s="1"/>
  <c r="IT291" i="1"/>
  <c r="IU291" i="1" s="1" a="1"/>
  <c r="IU291" i="1" s="1"/>
  <c r="IT299" i="1"/>
  <c r="IU299" i="1" s="1" a="1"/>
  <c r="IU299" i="1" s="1"/>
  <c r="ID13" i="1"/>
  <c r="ID21" i="1"/>
  <c r="ID29" i="1"/>
  <c r="ID37" i="1"/>
  <c r="ID45" i="1"/>
  <c r="ID53" i="1"/>
  <c r="ID61" i="1"/>
  <c r="ID69" i="1"/>
  <c r="ID77" i="1"/>
  <c r="ID85" i="1"/>
  <c r="ID93" i="1"/>
  <c r="ID101" i="1"/>
  <c r="ID109" i="1"/>
  <c r="ID117" i="1"/>
  <c r="ID125" i="1"/>
  <c r="ID133" i="1"/>
  <c r="ID141" i="1"/>
  <c r="ID149" i="1"/>
  <c r="ID157" i="1"/>
  <c r="ID165" i="1"/>
  <c r="ID173" i="1"/>
  <c r="ID181" i="1"/>
  <c r="ID189" i="1"/>
  <c r="ID205" i="1"/>
  <c r="IX60" i="1"/>
  <c r="IT60" i="1"/>
  <c r="IU60" i="1" s="1" a="1"/>
  <c r="IU60" i="1" s="1"/>
  <c r="IX76" i="1"/>
  <c r="IT76" i="1"/>
  <c r="IU76" i="1" s="1" a="1"/>
  <c r="IU76" i="1" s="1"/>
  <c r="IX92" i="1"/>
  <c r="IT92" i="1"/>
  <c r="IU92" i="1" s="1" a="1"/>
  <c r="IU92" i="1" s="1"/>
  <c r="IX108" i="1"/>
  <c r="IT108" i="1"/>
  <c r="IU108" i="1" s="1" a="1"/>
  <c r="IU108" i="1" s="1"/>
  <c r="IT156" i="1"/>
  <c r="IU156" i="1" s="1" a="1"/>
  <c r="IU156" i="1" s="1"/>
  <c r="IX156" i="1"/>
  <c r="IT188" i="1"/>
  <c r="IU188" i="1" s="1" a="1"/>
  <c r="IU188" i="1" s="1"/>
  <c r="IX188" i="1"/>
  <c r="IT220" i="1"/>
  <c r="IU220" i="1" s="1" a="1"/>
  <c r="IU220" i="1" s="1"/>
  <c r="IX220" i="1"/>
  <c r="IT252" i="1"/>
  <c r="IU252" i="1" s="1" a="1"/>
  <c r="IU252" i="1" s="1"/>
  <c r="IX252" i="1"/>
  <c r="IT276" i="1"/>
  <c r="IU276" i="1" s="1" a="1"/>
  <c r="IU276" i="1" s="1"/>
  <c r="IX276" i="1"/>
  <c r="IT284" i="1"/>
  <c r="IU284" i="1" s="1" a="1"/>
  <c r="IU284" i="1" s="1"/>
  <c r="IX284" i="1"/>
  <c r="IT292" i="1"/>
  <c r="IU292" i="1" s="1" a="1"/>
  <c r="IU292" i="1" s="1"/>
  <c r="IX292" i="1"/>
  <c r="JE102" i="1" a="1"/>
  <c r="JE102" i="1" s="1"/>
  <c r="IK20" i="1" a="1"/>
  <c r="IK20" i="1" s="1"/>
  <c r="IK84" i="1" a="1"/>
  <c r="IK84" i="1" s="1"/>
  <c r="IK148" i="1" a="1"/>
  <c r="IK148" i="1" s="1"/>
  <c r="IT213" i="1"/>
  <c r="IU213" i="1" s="1" a="1"/>
  <c r="IU213" i="1" s="1"/>
  <c r="IX213" i="1"/>
  <c r="IT237" i="1"/>
  <c r="IU237" i="1" s="1" a="1"/>
  <c r="IU237" i="1" s="1"/>
  <c r="IX237" i="1"/>
  <c r="IT245" i="1"/>
  <c r="IU245" i="1" s="1" a="1"/>
  <c r="IU245" i="1" s="1"/>
  <c r="IX245" i="1"/>
  <c r="IT253" i="1"/>
  <c r="IU253" i="1" s="1" a="1"/>
  <c r="IU253" i="1" s="1"/>
  <c r="IX253" i="1"/>
  <c r="IY253" i="1" s="1"/>
  <c r="IZ253" i="1" s="1"/>
  <c r="IT277" i="1"/>
  <c r="IU277" i="1" s="1" a="1"/>
  <c r="IU277" i="1" s="1"/>
  <c r="IX277" i="1"/>
  <c r="JD41" i="1"/>
  <c r="JE41" i="1" s="1" a="1"/>
  <c r="JE41" i="1" s="1"/>
  <c r="HQ77" i="1" a="1"/>
  <c r="HQ77" i="1" s="1"/>
  <c r="IX211" i="1"/>
  <c r="IX269" i="1"/>
  <c r="IY269" i="1" s="1"/>
  <c r="IZ269" i="1" s="1"/>
  <c r="IT285" i="1"/>
  <c r="IU285" i="1" s="1" a="1"/>
  <c r="IU285" i="1" s="1"/>
  <c r="IX301" i="1"/>
  <c r="JE46" i="1" a="1"/>
  <c r="JE46" i="1" s="1"/>
  <c r="HT126" i="1"/>
  <c r="HZ10" i="1"/>
  <c r="IA10" i="1" s="1" a="1"/>
  <c r="IA10" i="1" s="1"/>
  <c r="IT79" i="1"/>
  <c r="IU79" i="1" s="1" a="1"/>
  <c r="IU79" i="1" s="1"/>
  <c r="IX79" i="1"/>
  <c r="IT170" i="1"/>
  <c r="IU170" i="1" s="1" a="1"/>
  <c r="IU170" i="1" s="1"/>
  <c r="IX170" i="1"/>
  <c r="IX226" i="1"/>
  <c r="IY226" i="1" s="1"/>
  <c r="IZ226" i="1" s="1"/>
  <c r="IT226" i="1"/>
  <c r="IU226" i="1" s="1" a="1"/>
  <c r="IU226" i="1" s="1"/>
  <c r="IX234" i="1"/>
  <c r="IT234" i="1"/>
  <c r="IU234" i="1" s="1" a="1"/>
  <c r="IU234" i="1" s="1"/>
  <c r="IX266" i="1"/>
  <c r="IT266" i="1"/>
  <c r="IU266" i="1" s="1" a="1"/>
  <c r="IU266" i="1" s="1"/>
  <c r="JD137" i="1"/>
  <c r="JE137" i="1" s="1" a="1"/>
  <c r="JE137" i="1" s="1"/>
  <c r="JH137" i="1"/>
  <c r="JD193" i="1"/>
  <c r="JE193" i="1" s="1" a="1"/>
  <c r="JE193" i="1" s="1"/>
  <c r="JH193" i="1"/>
  <c r="JH225" i="1"/>
  <c r="JD225" i="1"/>
  <c r="JE225" i="1" s="1" a="1"/>
  <c r="JE225" i="1" s="1"/>
  <c r="JH233" i="1"/>
  <c r="JD233" i="1"/>
  <c r="JE233" i="1" s="1" a="1"/>
  <c r="JE233" i="1" s="1"/>
  <c r="JD241" i="1"/>
  <c r="JH241" i="1"/>
  <c r="JH249" i="1"/>
  <c r="JI249" i="1" s="1"/>
  <c r="JJ249" i="1" s="1"/>
  <c r="JD249" i="1"/>
  <c r="JE249" i="1" s="1" a="1"/>
  <c r="JE249" i="1" s="1"/>
  <c r="JH257" i="1"/>
  <c r="JD257" i="1"/>
  <c r="JE257" i="1" s="1" a="1"/>
  <c r="JE257" i="1" s="1"/>
  <c r="IN15" i="1"/>
  <c r="IN23" i="1"/>
  <c r="IN31" i="1"/>
  <c r="IN39" i="1"/>
  <c r="IN47" i="1"/>
  <c r="IN55" i="1"/>
  <c r="IN63" i="1"/>
  <c r="IN71" i="1"/>
  <c r="IN79" i="1"/>
  <c r="IN87" i="1"/>
  <c r="IN95" i="1"/>
  <c r="IN103" i="1"/>
  <c r="IN111" i="1"/>
  <c r="IN119" i="1"/>
  <c r="IN127" i="1"/>
  <c r="IN135" i="1"/>
  <c r="IN143" i="1"/>
  <c r="IN151" i="1"/>
  <c r="IN159" i="1"/>
  <c r="IN167" i="1"/>
  <c r="IN175" i="1"/>
  <c r="IN183" i="1"/>
  <c r="IN191" i="1"/>
  <c r="IJ199" i="1"/>
  <c r="IK199" i="1" s="1" a="1"/>
  <c r="IK199" i="1" s="1"/>
  <c r="IX84" i="1"/>
  <c r="IT229" i="1"/>
  <c r="IU229" i="1" s="1" a="1"/>
  <c r="IU229" i="1" s="1"/>
  <c r="IT260" i="1"/>
  <c r="IU260" i="1" s="1" a="1"/>
  <c r="IU260" i="1" s="1"/>
  <c r="IX290" i="1"/>
  <c r="IN207" i="1"/>
  <c r="IN215" i="1"/>
  <c r="IN223" i="1"/>
  <c r="IN231" i="1"/>
  <c r="IN239" i="1"/>
  <c r="IN247" i="1"/>
  <c r="IN255" i="1"/>
  <c r="IN263" i="1"/>
  <c r="IN271" i="1"/>
  <c r="IN279" i="1"/>
  <c r="IN287" i="1"/>
  <c r="IN295" i="1"/>
  <c r="IN303" i="1"/>
  <c r="IT30" i="1"/>
  <c r="IU30" i="1" s="1" a="1"/>
  <c r="IU30" i="1" s="1"/>
  <c r="IX38" i="1"/>
  <c r="IX46" i="1"/>
  <c r="IX54" i="1"/>
  <c r="IX62" i="1"/>
  <c r="IX70" i="1"/>
  <c r="IT78" i="1"/>
  <c r="IU78" i="1" s="1" a="1"/>
  <c r="IU78" i="1" s="1"/>
  <c r="IX86" i="1"/>
  <c r="IX94" i="1"/>
  <c r="IX102" i="1"/>
  <c r="IX110" i="1"/>
  <c r="IX134" i="1"/>
  <c r="IX150" i="1"/>
  <c r="IX107" i="1"/>
  <c r="IX155" i="1"/>
  <c r="IX203" i="1"/>
  <c r="IY203" i="1" s="1"/>
  <c r="IZ203" i="1" s="1"/>
  <c r="IX136" i="1"/>
  <c r="JD76" i="1"/>
  <c r="JE76" i="1" s="1" a="1"/>
  <c r="JE76" i="1" s="1"/>
  <c r="JH172" i="1"/>
  <c r="JH190" i="1"/>
  <c r="JI190" i="1" s="1"/>
  <c r="JJ190" i="1" s="1"/>
  <c r="JH260" i="1"/>
  <c r="JR149" i="1"/>
  <c r="JS149" i="1" s="1"/>
  <c r="JT149" i="1" s="1"/>
  <c r="JR237" i="1"/>
  <c r="JS237" i="1" s="1"/>
  <c r="JT237" i="1" s="1"/>
  <c r="IX123" i="1"/>
  <c r="IX163" i="1"/>
  <c r="IT177" i="1"/>
  <c r="IU177" i="1" s="1" a="1"/>
  <c r="IU177" i="1" s="1"/>
  <c r="IX259" i="1"/>
  <c r="IX299" i="1"/>
  <c r="IY299" i="1" s="1"/>
  <c r="IZ299" i="1" s="1"/>
  <c r="IX41" i="1"/>
  <c r="IT105" i="1"/>
  <c r="IU105" i="1" s="1" a="1"/>
  <c r="IU105" i="1" s="1"/>
  <c r="IX121" i="1"/>
  <c r="IX129" i="1"/>
  <c r="IY129" i="1" s="1"/>
  <c r="IZ129" i="1" s="1"/>
  <c r="IX137" i="1"/>
  <c r="IX153" i="1"/>
  <c r="JH63" i="1"/>
  <c r="JD92" i="1"/>
  <c r="JE92" i="1" s="1" a="1"/>
  <c r="JE92" i="1" s="1"/>
  <c r="JH156" i="1"/>
  <c r="JD186" i="1"/>
  <c r="JE186" i="1" s="1" a="1"/>
  <c r="JE186" i="1" s="1"/>
  <c r="JD197" i="1"/>
  <c r="JE197" i="1" s="1" a="1"/>
  <c r="JE197" i="1" s="1"/>
  <c r="JH268" i="1"/>
  <c r="JI268" i="1" s="1"/>
  <c r="JJ268" i="1" s="1"/>
  <c r="JR165" i="1"/>
  <c r="JR259" i="1"/>
  <c r="JS259" i="1" s="1"/>
  <c r="JT259" i="1" s="1"/>
  <c r="JR291" i="1"/>
  <c r="IN11" i="1"/>
  <c r="IN19" i="1"/>
  <c r="IN27" i="1"/>
  <c r="IN35" i="1"/>
  <c r="IN43" i="1"/>
  <c r="IN51" i="1"/>
  <c r="IN59" i="1"/>
  <c r="IN67" i="1"/>
  <c r="IN75" i="1"/>
  <c r="IN83" i="1"/>
  <c r="IN91" i="1"/>
  <c r="IN99" i="1"/>
  <c r="IN107" i="1"/>
  <c r="IN115" i="1"/>
  <c r="IN123" i="1"/>
  <c r="IN131" i="1"/>
  <c r="IN139" i="1"/>
  <c r="IN147" i="1"/>
  <c r="IN155" i="1"/>
  <c r="IN163" i="1"/>
  <c r="IN171" i="1"/>
  <c r="IN179" i="1"/>
  <c r="IN187" i="1"/>
  <c r="IN195" i="1"/>
  <c r="IJ203" i="1"/>
  <c r="IK203" i="1" s="1" a="1"/>
  <c r="IK203" i="1" s="1"/>
  <c r="IN211" i="1"/>
  <c r="IN219" i="1"/>
  <c r="IN227" i="1"/>
  <c r="IN235" i="1"/>
  <c r="IN243" i="1"/>
  <c r="IN251" i="1"/>
  <c r="IN259" i="1"/>
  <c r="IN267" i="1"/>
  <c r="IN275" i="1"/>
  <c r="IN283" i="1"/>
  <c r="IN291" i="1"/>
  <c r="IN299" i="1"/>
  <c r="IX18" i="1"/>
  <c r="IT106" i="1"/>
  <c r="IU106" i="1" s="1" a="1"/>
  <c r="IU106" i="1" s="1"/>
  <c r="IX114" i="1"/>
  <c r="IT122" i="1"/>
  <c r="IU122" i="1" s="1" a="1"/>
  <c r="IU122" i="1" s="1"/>
  <c r="IX130" i="1"/>
  <c r="IX138" i="1"/>
  <c r="IT146" i="1"/>
  <c r="IU146" i="1" s="1" a="1"/>
  <c r="IU146" i="1" s="1"/>
  <c r="IX154" i="1"/>
  <c r="IT162" i="1"/>
  <c r="IU162" i="1" s="1" a="1"/>
  <c r="IU162" i="1" s="1"/>
  <c r="JD52" i="1"/>
  <c r="JE52" i="1" s="1" a="1"/>
  <c r="JE52" i="1" s="1"/>
  <c r="JH148" i="1"/>
  <c r="JD164" i="1"/>
  <c r="JH174" i="1"/>
  <c r="JI174" i="1" s="1"/>
  <c r="JJ174" i="1" s="1"/>
  <c r="JH180" i="1"/>
  <c r="JI180" i="1" s="1"/>
  <c r="JJ180" i="1" s="1"/>
  <c r="JD226" i="1"/>
  <c r="JE226" i="1" s="1" a="1"/>
  <c r="JE226" i="1" s="1"/>
  <c r="JH234" i="1"/>
  <c r="JH276" i="1"/>
  <c r="JD284" i="1"/>
  <c r="JE284" i="1" s="1" a="1"/>
  <c r="JE284" i="1" s="1"/>
  <c r="JH292" i="1"/>
  <c r="JD12" i="1"/>
  <c r="JE12" i="1" s="1" a="1"/>
  <c r="JE12" i="1" s="1"/>
  <c r="JH20" i="1"/>
  <c r="JN85" i="1"/>
  <c r="JO85" i="1" s="1" a="1"/>
  <c r="JO85" i="1" s="1"/>
  <c r="JR275" i="1"/>
  <c r="JR25" i="1"/>
  <c r="IT11" i="1"/>
  <c r="IU11" i="1" s="1" a="1"/>
  <c r="IU11" i="1" s="1"/>
  <c r="IT27" i="1"/>
  <c r="IU27" i="1" s="1" a="1"/>
  <c r="IU27" i="1" s="1"/>
  <c r="IT67" i="1"/>
  <c r="IU67" i="1" s="1" a="1"/>
  <c r="IU67" i="1" s="1"/>
  <c r="IT75" i="1"/>
  <c r="IU75" i="1" s="1" a="1"/>
  <c r="IU75" i="1" s="1"/>
  <c r="IT91" i="1"/>
  <c r="IU91" i="1" s="1" a="1"/>
  <c r="IU91" i="1" s="1"/>
  <c r="IT99" i="1"/>
  <c r="IU99" i="1" s="1" a="1"/>
  <c r="IU99" i="1" s="1"/>
  <c r="IT115" i="1"/>
  <c r="IU115" i="1" s="1" a="1"/>
  <c r="IU115" i="1" s="1"/>
  <c r="JD68" i="1"/>
  <c r="JE68" i="1" s="1" a="1"/>
  <c r="JE68" i="1" s="1"/>
  <c r="JD108" i="1"/>
  <c r="JE108" i="1" s="1" a="1"/>
  <c r="JE108" i="1" s="1"/>
  <c r="JH140" i="1"/>
  <c r="JN218" i="1"/>
  <c r="JO218" i="1" s="1" a="1"/>
  <c r="JO218" i="1" s="1"/>
  <c r="JR218" i="1"/>
  <c r="JR226" i="1"/>
  <c r="JN226" i="1"/>
  <c r="JO226" i="1" s="1" a="1"/>
  <c r="JO226" i="1" s="1"/>
  <c r="JN250" i="1"/>
  <c r="JO250" i="1" s="1" a="1"/>
  <c r="JO250" i="1" s="1"/>
  <c r="JR250" i="1"/>
  <c r="JR290" i="1"/>
  <c r="JN290" i="1"/>
  <c r="JO290" i="1" s="1" a="1"/>
  <c r="JO290" i="1" s="1"/>
  <c r="JN298" i="1"/>
  <c r="JO298" i="1" s="1" a="1"/>
  <c r="JO298" i="1" s="1"/>
  <c r="JR298" i="1"/>
  <c r="JR37" i="1"/>
  <c r="JN37" i="1"/>
  <c r="JO37" i="1" s="1" a="1"/>
  <c r="JO37" i="1" s="1"/>
  <c r="JR45" i="1"/>
  <c r="JN45" i="1"/>
  <c r="JO45" i="1" s="1" a="1"/>
  <c r="JO45" i="1" s="1"/>
  <c r="JR53" i="1"/>
  <c r="JN53" i="1"/>
  <c r="JR61" i="1"/>
  <c r="JN61" i="1"/>
  <c r="JO61" i="1" s="1" a="1"/>
  <c r="JO61" i="1" s="1"/>
  <c r="JR69" i="1"/>
  <c r="JN69" i="1"/>
  <c r="JO69" i="1" s="1" a="1"/>
  <c r="JO69" i="1" s="1"/>
  <c r="JR101" i="1"/>
  <c r="JS101" i="1" s="1"/>
  <c r="JT101" i="1" s="1"/>
  <c r="JN101" i="1"/>
  <c r="JO101" i="1" s="1" a="1"/>
  <c r="JO101" i="1" s="1"/>
  <c r="JR109" i="1"/>
  <c r="JN109" i="1"/>
  <c r="JO109" i="1" s="1" a="1"/>
  <c r="JO109" i="1" s="1"/>
  <c r="JN173" i="1"/>
  <c r="JO173" i="1" s="1" a="1"/>
  <c r="JO173" i="1" s="1"/>
  <c r="JR173" i="1"/>
  <c r="JN181" i="1"/>
  <c r="JO181" i="1" s="1" a="1"/>
  <c r="JO181" i="1" s="1"/>
  <c r="JR181" i="1"/>
  <c r="JN189" i="1"/>
  <c r="JO189" i="1" s="1" a="1"/>
  <c r="JO189" i="1" s="1"/>
  <c r="JR189" i="1"/>
  <c r="JN245" i="1"/>
  <c r="JO245" i="1" s="1" a="1"/>
  <c r="JO245" i="1" s="1"/>
  <c r="JR245" i="1"/>
  <c r="JN253" i="1"/>
  <c r="JO253" i="1" s="1" a="1"/>
  <c r="JO253" i="1" s="1"/>
  <c r="JR253" i="1"/>
  <c r="JN261" i="1"/>
  <c r="JO261" i="1" s="1" a="1"/>
  <c r="JO261" i="1" s="1"/>
  <c r="JR261" i="1"/>
  <c r="JN269" i="1"/>
  <c r="JO269" i="1" s="1" a="1"/>
  <c r="JO269" i="1" s="1"/>
  <c r="JR269" i="1"/>
  <c r="JN277" i="1"/>
  <c r="JO277" i="1" s="1" a="1"/>
  <c r="JO277" i="1" s="1"/>
  <c r="JR277" i="1"/>
  <c r="JN285" i="1"/>
  <c r="JO285" i="1" s="1" a="1"/>
  <c r="JO285" i="1" s="1"/>
  <c r="JR285" i="1"/>
  <c r="JN293" i="1"/>
  <c r="JO293" i="1" s="1" a="1"/>
  <c r="JO293" i="1" s="1"/>
  <c r="JR293" i="1"/>
  <c r="JN301" i="1"/>
  <c r="JO301" i="1" s="1" a="1"/>
  <c r="JO301" i="1" s="1"/>
  <c r="JR301" i="1"/>
  <c r="JR131" i="1"/>
  <c r="JN131" i="1"/>
  <c r="JO131" i="1" s="1" a="1"/>
  <c r="JO131" i="1" s="1"/>
  <c r="JR139" i="1"/>
  <c r="JN139" i="1"/>
  <c r="JO139" i="1" s="1" a="1"/>
  <c r="JO139" i="1" s="1"/>
  <c r="JR147" i="1"/>
  <c r="JN147" i="1"/>
  <c r="JO147" i="1" s="1" a="1"/>
  <c r="JO147" i="1" s="1"/>
  <c r="JR155" i="1"/>
  <c r="JN155" i="1"/>
  <c r="JO155" i="1" s="1" a="1"/>
  <c r="JO155" i="1" s="1"/>
  <c r="JR163" i="1"/>
  <c r="JN163" i="1"/>
  <c r="JO163" i="1" s="1" a="1"/>
  <c r="JO163" i="1" s="1"/>
  <c r="JR171" i="1"/>
  <c r="JN171" i="1"/>
  <c r="JO171" i="1" s="1" a="1"/>
  <c r="JO171" i="1" s="1"/>
  <c r="JR179" i="1"/>
  <c r="JN179" i="1"/>
  <c r="JO179" i="1" s="1" a="1"/>
  <c r="JO179" i="1" s="1"/>
  <c r="JR187" i="1"/>
  <c r="JN187" i="1"/>
  <c r="JO187" i="1" s="1" a="1"/>
  <c r="JO187" i="1" s="1"/>
  <c r="JR203" i="1"/>
  <c r="JN203" i="1"/>
  <c r="JO203" i="1" s="1" a="1"/>
  <c r="JO203" i="1" s="1"/>
  <c r="JR211" i="1"/>
  <c r="JN211" i="1"/>
  <c r="JO211" i="1" s="1" a="1"/>
  <c r="JO211" i="1" s="1"/>
  <c r="JR219" i="1"/>
  <c r="JN219" i="1"/>
  <c r="JO219" i="1" s="1" a="1"/>
  <c r="JO219" i="1" s="1"/>
  <c r="JR227" i="1"/>
  <c r="JN227" i="1"/>
  <c r="JO227" i="1" s="1" a="1"/>
  <c r="JO227" i="1" s="1"/>
  <c r="JR235" i="1"/>
  <c r="JN235" i="1"/>
  <c r="JO235" i="1" s="1" a="1"/>
  <c r="JO235" i="1" s="1"/>
  <c r="JR243" i="1"/>
  <c r="JN243" i="1"/>
  <c r="JO243" i="1" s="1" a="1"/>
  <c r="JO243" i="1" s="1"/>
  <c r="JN267" i="1"/>
  <c r="JO267" i="1" s="1" a="1"/>
  <c r="JO267" i="1" s="1"/>
  <c r="JR267" i="1"/>
  <c r="JN102" i="1"/>
  <c r="JO102" i="1" s="1" a="1"/>
  <c r="JO102" i="1" s="1"/>
  <c r="JR102" i="1"/>
  <c r="JN110" i="1"/>
  <c r="JO110" i="1" s="1" a="1"/>
  <c r="JO110" i="1" s="1"/>
  <c r="JR110" i="1"/>
  <c r="JN158" i="1"/>
  <c r="JO158" i="1" s="1" a="1"/>
  <c r="JO158" i="1" s="1"/>
  <c r="JR158" i="1"/>
  <c r="JN166" i="1"/>
  <c r="JO166" i="1" s="1" a="1"/>
  <c r="JO166" i="1" s="1"/>
  <c r="JR166" i="1"/>
  <c r="JN174" i="1"/>
  <c r="JO174" i="1" s="1" a="1"/>
  <c r="JO174" i="1" s="1"/>
  <c r="JR174" i="1"/>
  <c r="JN182" i="1"/>
  <c r="JO182" i="1" s="1" a="1"/>
  <c r="JO182" i="1" s="1"/>
  <c r="JR182" i="1"/>
  <c r="JN190" i="1"/>
  <c r="JO190" i="1" s="1" a="1"/>
  <c r="JO190" i="1" s="1"/>
  <c r="JR190" i="1"/>
  <c r="JN206" i="1"/>
  <c r="JO206" i="1" s="1" a="1"/>
  <c r="JO206" i="1" s="1"/>
  <c r="JR206" i="1"/>
  <c r="JN214" i="1"/>
  <c r="JO214" i="1" s="1" a="1"/>
  <c r="JO214" i="1" s="1"/>
  <c r="JR214" i="1"/>
  <c r="JN238" i="1"/>
  <c r="JO238" i="1" s="1" a="1"/>
  <c r="JO238" i="1" s="1"/>
  <c r="JR238" i="1"/>
  <c r="JS238" i="1" s="1"/>
  <c r="JT238" i="1" s="1"/>
  <c r="JN246" i="1"/>
  <c r="JO246" i="1" s="1" a="1"/>
  <c r="JO246" i="1" s="1"/>
  <c r="JR246" i="1"/>
  <c r="JR209" i="1"/>
  <c r="JN209" i="1"/>
  <c r="JO209" i="1" s="1" a="1"/>
  <c r="JO209" i="1" s="1"/>
  <c r="JN15" i="1"/>
  <c r="JO15" i="1" s="1" a="1"/>
  <c r="JO15" i="1" s="1"/>
  <c r="JR13" i="1"/>
  <c r="JN17" i="1"/>
  <c r="JO17" i="1" s="1" a="1"/>
  <c r="JO17" i="1" s="1"/>
  <c r="JH27" i="1"/>
  <c r="JH123" i="1"/>
  <c r="JH131" i="1"/>
  <c r="JH139" i="1"/>
  <c r="JI139" i="1" s="1"/>
  <c r="JJ139" i="1" s="1"/>
  <c r="JD147" i="1"/>
  <c r="JE147" i="1" s="1" a="1"/>
  <c r="JE147" i="1" s="1"/>
  <c r="JH155" i="1"/>
  <c r="JD171" i="1"/>
  <c r="JE171" i="1" s="1" a="1"/>
  <c r="JE171" i="1" s="1"/>
  <c r="JN21" i="1"/>
  <c r="JO21" i="1" s="1" a="1"/>
  <c r="JO21" i="1" s="1"/>
  <c r="JN29" i="1"/>
  <c r="JS29" i="1" s="1"/>
  <c r="JT29" i="1" s="1"/>
  <c r="JN96" i="1"/>
  <c r="JO96" i="1" s="1" a="1"/>
  <c r="JO96" i="1" s="1"/>
  <c r="JD14" i="1"/>
  <c r="JE14" i="1" s="1" a="1"/>
  <c r="JE14" i="1" s="1"/>
  <c r="JD30" i="1"/>
  <c r="JE30" i="1" s="1" a="1"/>
  <c r="JE30" i="1" s="1"/>
  <c r="JH38" i="1"/>
  <c r="JH46" i="1"/>
  <c r="JI46" i="1" s="1"/>
  <c r="JJ46" i="1" s="1"/>
  <c r="JH54" i="1"/>
  <c r="JI54" i="1" s="1"/>
  <c r="JJ54" i="1" s="1"/>
  <c r="JH62" i="1"/>
  <c r="JH70" i="1"/>
  <c r="JH78" i="1"/>
  <c r="JH86" i="1"/>
  <c r="JH94" i="1"/>
  <c r="JH102" i="1"/>
  <c r="JI102" i="1" s="1"/>
  <c r="JJ102" i="1" s="1"/>
  <c r="JH110" i="1"/>
  <c r="JH118" i="1"/>
  <c r="JH126" i="1"/>
  <c r="JN54" i="1"/>
  <c r="JO54" i="1" s="1" a="1"/>
  <c r="JO54" i="1" s="1"/>
  <c r="JR62" i="1"/>
  <c r="JN70" i="1"/>
  <c r="JN78" i="1"/>
  <c r="JD21" i="1"/>
  <c r="JH29" i="1"/>
  <c r="JI29" i="1" s="1"/>
  <c r="JJ29" i="1" s="1"/>
  <c r="JD37" i="1"/>
  <c r="JE37" i="1" s="1" a="1"/>
  <c r="JE37" i="1" s="1"/>
  <c r="JD45" i="1"/>
  <c r="JH53" i="1"/>
  <c r="JH61" i="1"/>
  <c r="JH69" i="1"/>
  <c r="JH77" i="1"/>
  <c r="JH85" i="1"/>
  <c r="JH93" i="1"/>
  <c r="JH101" i="1"/>
  <c r="JH109" i="1"/>
  <c r="JH133" i="1"/>
  <c r="JH149" i="1"/>
  <c r="JH165" i="1"/>
  <c r="JH173" i="1"/>
  <c r="JI173" i="1" s="1"/>
  <c r="JJ173" i="1" s="1"/>
  <c r="JD15" i="1"/>
  <c r="JE15" i="1" s="1" a="1"/>
  <c r="JE15" i="1" s="1"/>
  <c r="JH39" i="1"/>
  <c r="JD55" i="1"/>
  <c r="JH80" i="1"/>
  <c r="JD200" i="1"/>
  <c r="JE200" i="1" s="1" a="1"/>
  <c r="JE200" i="1" s="1"/>
  <c r="JR12" i="1"/>
  <c r="JR11" i="1"/>
  <c r="JN19" i="1"/>
  <c r="JO19" i="1" s="1" a="1"/>
  <c r="JO19" i="1" s="1"/>
  <c r="JR33" i="1"/>
  <c r="IX67" i="1"/>
  <c r="JH18" i="1"/>
  <c r="JH26" i="1"/>
  <c r="JH25" i="1"/>
  <c r="JR19" i="1"/>
  <c r="JN35" i="1"/>
  <c r="JN43" i="1"/>
  <c r="JO43" i="1" s="1" a="1"/>
  <c r="JO43" i="1" s="1"/>
  <c r="JN38" i="1"/>
  <c r="JR46" i="1"/>
  <c r="JR22" i="1"/>
  <c r="JN46" i="1"/>
  <c r="JO46" i="1" s="1" a="1"/>
  <c r="JO46" i="1" s="1"/>
  <c r="JN16" i="1"/>
  <c r="JO16" i="1" s="1" a="1"/>
  <c r="JO16" i="1" s="1"/>
  <c r="JN40" i="1"/>
  <c r="JO40" i="1" s="1" a="1"/>
  <c r="JO40" i="1" s="1"/>
  <c r="JN48" i="1"/>
  <c r="JO48" i="1" s="1" a="1"/>
  <c r="JO48" i="1" s="1"/>
  <c r="JN56" i="1"/>
  <c r="JO56" i="1" s="1" a="1"/>
  <c r="JO56" i="1" s="1"/>
  <c r="JN64" i="1"/>
  <c r="JO64" i="1" s="1" a="1"/>
  <c r="JO64" i="1" s="1"/>
  <c r="JN72" i="1"/>
  <c r="JO72" i="1" s="1" a="1"/>
  <c r="JO72" i="1" s="1"/>
  <c r="JN80" i="1"/>
  <c r="JO80" i="1" s="1" a="1"/>
  <c r="JO80" i="1" s="1"/>
  <c r="JN88" i="1"/>
  <c r="JO88" i="1" s="1" a="1"/>
  <c r="JO88" i="1" s="1"/>
  <c r="JR96" i="1"/>
  <c r="JN104" i="1"/>
  <c r="JO104" i="1" s="1" a="1"/>
  <c r="JO104" i="1" s="1"/>
  <c r="JR112" i="1"/>
  <c r="JR152" i="1"/>
  <c r="JR160" i="1"/>
  <c r="JR184" i="1"/>
  <c r="JR192" i="1"/>
  <c r="JS268" i="1"/>
  <c r="JT268" i="1" s="1"/>
  <c r="JN62" i="1"/>
  <c r="JR14" i="1"/>
  <c r="JR78" i="1"/>
  <c r="JS126" i="1"/>
  <c r="JT126" i="1" s="1"/>
  <c r="JN23" i="1"/>
  <c r="JN11" i="1"/>
  <c r="JO11" i="1" s="1" a="1"/>
  <c r="JO11" i="1" s="1"/>
  <c r="JR64" i="1"/>
  <c r="JR88" i="1"/>
  <c r="JN25" i="1"/>
  <c r="JR54" i="1"/>
  <c r="JR72" i="1"/>
  <c r="JS84" i="1"/>
  <c r="JT84" i="1" s="1"/>
  <c r="JR104" i="1"/>
  <c r="JN24" i="1"/>
  <c r="JO24" i="1" s="1" a="1"/>
  <c r="JO24" i="1" s="1"/>
  <c r="JR40" i="1"/>
  <c r="JR30" i="1"/>
  <c r="JR70" i="1"/>
  <c r="JS52" i="1"/>
  <c r="JT52" i="1" s="1"/>
  <c r="JS283" i="1"/>
  <c r="JT283" i="1" s="1"/>
  <c r="JN242" i="1"/>
  <c r="JR26" i="1"/>
  <c r="JS26" i="1" s="1"/>
  <c r="JT26" i="1" s="1"/>
  <c r="JR138" i="1"/>
  <c r="JR114" i="1"/>
  <c r="JS114" i="1" s="1"/>
  <c r="JT114" i="1" s="1"/>
  <c r="JN210" i="1"/>
  <c r="JR258" i="1"/>
  <c r="JS258" i="1" s="1"/>
  <c r="JT258" i="1" s="1"/>
  <c r="JR274" i="1"/>
  <c r="JS274" i="1" s="1"/>
  <c r="JT274" i="1" s="1"/>
  <c r="JN18" i="1"/>
  <c r="JS103" i="1"/>
  <c r="JT103" i="1" s="1"/>
  <c r="JR130" i="1"/>
  <c r="JN282" i="1"/>
  <c r="JO282" i="1" s="1" a="1"/>
  <c r="JO282" i="1" s="1"/>
  <c r="JR24" i="1"/>
  <c r="JR154" i="1"/>
  <c r="JN202" i="1"/>
  <c r="JS202" i="1" s="1"/>
  <c r="JT202" i="1" s="1"/>
  <c r="JR17" i="1"/>
  <c r="JN32" i="1"/>
  <c r="JR146" i="1"/>
  <c r="JR162" i="1"/>
  <c r="JR186" i="1"/>
  <c r="JR194" i="1"/>
  <c r="JN234" i="1"/>
  <c r="JN266" i="1"/>
  <c r="JR122" i="1"/>
  <c r="JR178" i="1"/>
  <c r="JR10" i="1"/>
  <c r="JN10" i="1"/>
  <c r="JR16" i="1"/>
  <c r="JR48" i="1"/>
  <c r="JR50" i="1"/>
  <c r="JR56" i="1"/>
  <c r="JR58" i="1"/>
  <c r="JR67" i="1"/>
  <c r="JN67" i="1"/>
  <c r="JO67" i="1" s="1" a="1"/>
  <c r="JO67" i="1" s="1"/>
  <c r="JR99" i="1"/>
  <c r="JN99" i="1"/>
  <c r="JO99" i="1" s="1" a="1"/>
  <c r="JO99" i="1" s="1"/>
  <c r="JR106" i="1"/>
  <c r="JN20" i="1"/>
  <c r="JO20" i="1" s="1" a="1"/>
  <c r="JO20" i="1" s="1"/>
  <c r="JR43" i="1"/>
  <c r="JS71" i="1"/>
  <c r="JT71" i="1" s="1"/>
  <c r="JR89" i="1"/>
  <c r="JR120" i="1"/>
  <c r="JN13" i="1"/>
  <c r="JO13" i="1" s="1" a="1"/>
  <c r="JO13" i="1" s="1"/>
  <c r="JN22" i="1"/>
  <c r="JO22" i="1" s="1" a="1"/>
  <c r="JO22" i="1" s="1"/>
  <c r="JR83" i="1"/>
  <c r="JN83" i="1"/>
  <c r="JO83" i="1" s="1" a="1"/>
  <c r="JO83" i="1" s="1"/>
  <c r="JN14" i="1"/>
  <c r="JO14" i="1" s="1" a="1"/>
  <c r="JO14" i="1" s="1"/>
  <c r="JN30" i="1"/>
  <c r="JO30" i="1" s="1" a="1"/>
  <c r="JO30" i="1" s="1"/>
  <c r="JR107" i="1"/>
  <c r="JN107" i="1"/>
  <c r="JO107" i="1" s="1" a="1"/>
  <c r="JO107" i="1" s="1"/>
  <c r="JR134" i="1"/>
  <c r="JN134" i="1"/>
  <c r="JO134" i="1" s="1" a="1"/>
  <c r="JO134" i="1" s="1"/>
  <c r="JR49" i="1"/>
  <c r="JN49" i="1"/>
  <c r="JO49" i="1" s="1" a="1"/>
  <c r="JO49" i="1" s="1"/>
  <c r="JR57" i="1"/>
  <c r="JN57" i="1"/>
  <c r="JO57" i="1" s="1" a="1"/>
  <c r="JO57" i="1" s="1"/>
  <c r="JS63" i="1"/>
  <c r="JT63" i="1" s="1"/>
  <c r="JR90" i="1"/>
  <c r="JS95" i="1"/>
  <c r="JT95" i="1" s="1"/>
  <c r="JR123" i="1"/>
  <c r="JN123" i="1"/>
  <c r="JO123" i="1" s="1" a="1"/>
  <c r="JO123" i="1" s="1"/>
  <c r="JR32" i="1"/>
  <c r="JN33" i="1"/>
  <c r="JO33" i="1" s="1" a="1"/>
  <c r="JO33" i="1" s="1"/>
  <c r="JR39" i="1"/>
  <c r="JS39" i="1" s="1"/>
  <c r="JT39" i="1" s="1"/>
  <c r="JR75" i="1"/>
  <c r="JN75" i="1"/>
  <c r="JO75" i="1" s="1" a="1"/>
  <c r="JO75" i="1" s="1"/>
  <c r="JR105" i="1"/>
  <c r="JR119" i="1"/>
  <c r="JR128" i="1"/>
  <c r="JN128" i="1"/>
  <c r="JO128" i="1" s="1" a="1"/>
  <c r="JO128" i="1" s="1"/>
  <c r="JR41" i="1"/>
  <c r="JN41" i="1"/>
  <c r="JO41" i="1" s="1" a="1"/>
  <c r="JO41" i="1" s="1"/>
  <c r="JS47" i="1"/>
  <c r="JT47" i="1" s="1"/>
  <c r="JS55" i="1"/>
  <c r="JT55" i="1" s="1"/>
  <c r="JS79" i="1"/>
  <c r="JT79" i="1" s="1"/>
  <c r="JN119" i="1"/>
  <c r="JO119" i="1" s="1" a="1"/>
  <c r="JO119" i="1" s="1"/>
  <c r="JR34" i="1"/>
  <c r="JN34" i="1"/>
  <c r="JO34" i="1" s="1" a="1"/>
  <c r="JO34" i="1" s="1"/>
  <c r="JR35" i="1"/>
  <c r="JR51" i="1"/>
  <c r="JR59" i="1"/>
  <c r="JS59" i="1" s="1"/>
  <c r="JT59" i="1" s="1"/>
  <c r="JR91" i="1"/>
  <c r="JN91" i="1"/>
  <c r="JO91" i="1" s="1" a="1"/>
  <c r="JO91" i="1" s="1"/>
  <c r="JR145" i="1"/>
  <c r="JN145" i="1"/>
  <c r="JO145" i="1" s="1" a="1"/>
  <c r="JO145" i="1" s="1"/>
  <c r="JN65" i="1"/>
  <c r="JO65" i="1" s="1" a="1"/>
  <c r="JO65" i="1" s="1"/>
  <c r="JN73" i="1"/>
  <c r="JO73" i="1" s="1" a="1"/>
  <c r="JO73" i="1" s="1"/>
  <c r="JN81" i="1"/>
  <c r="JO81" i="1" s="1" a="1"/>
  <c r="JO81" i="1" s="1"/>
  <c r="JN89" i="1"/>
  <c r="JO89" i="1" s="1" a="1"/>
  <c r="JO89" i="1" s="1"/>
  <c r="JN97" i="1"/>
  <c r="JO97" i="1" s="1" a="1"/>
  <c r="JO97" i="1" s="1"/>
  <c r="JN105" i="1"/>
  <c r="JO105" i="1" s="1" a="1"/>
  <c r="JO105" i="1" s="1"/>
  <c r="JN115" i="1"/>
  <c r="JO115" i="1" s="1" a="1"/>
  <c r="JO115" i="1" s="1"/>
  <c r="JN116" i="1"/>
  <c r="JO116" i="1" s="1" a="1"/>
  <c r="JO116" i="1" s="1"/>
  <c r="JN118" i="1"/>
  <c r="JO118" i="1" s="1" a="1"/>
  <c r="JO118" i="1" s="1"/>
  <c r="JR137" i="1"/>
  <c r="JN137" i="1"/>
  <c r="JO137" i="1" s="1" a="1"/>
  <c r="JO137" i="1" s="1"/>
  <c r="JR151" i="1"/>
  <c r="JR176" i="1"/>
  <c r="JN42" i="1"/>
  <c r="JO42" i="1" s="1" a="1"/>
  <c r="JO42" i="1" s="1"/>
  <c r="JN50" i="1"/>
  <c r="JO50" i="1" s="1" a="1"/>
  <c r="JO50" i="1" s="1"/>
  <c r="JN58" i="1"/>
  <c r="JO58" i="1" s="1" a="1"/>
  <c r="JO58" i="1" s="1"/>
  <c r="JN66" i="1"/>
  <c r="JO66" i="1" s="1" a="1"/>
  <c r="JO66" i="1" s="1"/>
  <c r="JN74" i="1"/>
  <c r="JO74" i="1" s="1" a="1"/>
  <c r="JO74" i="1" s="1"/>
  <c r="JN82" i="1"/>
  <c r="JO82" i="1" s="1" a="1"/>
  <c r="JO82" i="1" s="1"/>
  <c r="JN90" i="1"/>
  <c r="JO90" i="1" s="1" a="1"/>
  <c r="JO90" i="1" s="1"/>
  <c r="JN98" i="1"/>
  <c r="JO98" i="1" s="1" a="1"/>
  <c r="JO98" i="1" s="1"/>
  <c r="JN106" i="1"/>
  <c r="JO106" i="1" s="1" a="1"/>
  <c r="JO106" i="1" s="1"/>
  <c r="JS111" i="1"/>
  <c r="JT111" i="1" s="1"/>
  <c r="JN122" i="1"/>
  <c r="JO122" i="1" s="1" a="1"/>
  <c r="JO122" i="1" s="1"/>
  <c r="JN127" i="1"/>
  <c r="JO127" i="1" s="1" a="1"/>
  <c r="JO127" i="1" s="1"/>
  <c r="JN129" i="1"/>
  <c r="JO129" i="1" s="1" a="1"/>
  <c r="JO129" i="1" s="1"/>
  <c r="JN130" i="1"/>
  <c r="JO130" i="1" s="1" a="1"/>
  <c r="JO130" i="1" s="1"/>
  <c r="JR133" i="1"/>
  <c r="JR143" i="1"/>
  <c r="JR168" i="1"/>
  <c r="JR195" i="1"/>
  <c r="JN195" i="1"/>
  <c r="JO195" i="1" s="1" a="1"/>
  <c r="JO195" i="1" s="1"/>
  <c r="JR185" i="1"/>
  <c r="JN185" i="1"/>
  <c r="JO185" i="1" s="1" a="1"/>
  <c r="JO185" i="1" s="1"/>
  <c r="JR208" i="1"/>
  <c r="JN208" i="1"/>
  <c r="JO208" i="1" s="1" a="1"/>
  <c r="JO208" i="1" s="1"/>
  <c r="JR232" i="1"/>
  <c r="JN232" i="1"/>
  <c r="JO232" i="1" s="1" a="1"/>
  <c r="JO232" i="1" s="1"/>
  <c r="JR272" i="1"/>
  <c r="JN272" i="1"/>
  <c r="JO272" i="1" s="1" a="1"/>
  <c r="JO272" i="1" s="1"/>
  <c r="JN112" i="1"/>
  <c r="JO112" i="1" s="1" a="1"/>
  <c r="JO112" i="1" s="1"/>
  <c r="JR177" i="1"/>
  <c r="JN177" i="1"/>
  <c r="JO177" i="1" s="1" a="1"/>
  <c r="JO177" i="1" s="1"/>
  <c r="JN217" i="1"/>
  <c r="JO217" i="1" s="1" a="1"/>
  <c r="JO217" i="1" s="1"/>
  <c r="JR217" i="1"/>
  <c r="JN222" i="1"/>
  <c r="JO222" i="1" s="1" a="1"/>
  <c r="JO222" i="1" s="1"/>
  <c r="JR125" i="1"/>
  <c r="JR144" i="1"/>
  <c r="JR169" i="1"/>
  <c r="JN169" i="1"/>
  <c r="JO169" i="1" s="1" a="1"/>
  <c r="JO169" i="1" s="1"/>
  <c r="JR183" i="1"/>
  <c r="JR117" i="1"/>
  <c r="JS117" i="1" s="1"/>
  <c r="JT117" i="1" s="1"/>
  <c r="JN120" i="1"/>
  <c r="JO120" i="1" s="1" a="1"/>
  <c r="JO120" i="1" s="1"/>
  <c r="JR124" i="1"/>
  <c r="JR127" i="1"/>
  <c r="JR136" i="1"/>
  <c r="JR161" i="1"/>
  <c r="JN161" i="1"/>
  <c r="JO161" i="1" s="1" a="1"/>
  <c r="JO161" i="1" s="1"/>
  <c r="JR175" i="1"/>
  <c r="JR199" i="1"/>
  <c r="JS132" i="1"/>
  <c r="JT132" i="1" s="1"/>
  <c r="JR153" i="1"/>
  <c r="JN153" i="1"/>
  <c r="JO153" i="1" s="1" a="1"/>
  <c r="JO153" i="1" s="1"/>
  <c r="JR167" i="1"/>
  <c r="JR288" i="1"/>
  <c r="JN288" i="1"/>
  <c r="JO288" i="1" s="1" a="1"/>
  <c r="JO288" i="1" s="1"/>
  <c r="JN135" i="1"/>
  <c r="JO135" i="1" s="1" a="1"/>
  <c r="JO135" i="1" s="1"/>
  <c r="JN143" i="1"/>
  <c r="JO143" i="1" s="1" a="1"/>
  <c r="JO143" i="1" s="1"/>
  <c r="JN151" i="1"/>
  <c r="JO151" i="1" s="1" a="1"/>
  <c r="JO151" i="1" s="1"/>
  <c r="JN159" i="1"/>
  <c r="JO159" i="1" s="1" a="1"/>
  <c r="JO159" i="1" s="1"/>
  <c r="JN167" i="1"/>
  <c r="JO167" i="1" s="1" a="1"/>
  <c r="JO167" i="1" s="1"/>
  <c r="JN175" i="1"/>
  <c r="JO175" i="1" s="1" a="1"/>
  <c r="JO175" i="1" s="1"/>
  <c r="JN183" i="1"/>
  <c r="JO183" i="1" s="1" a="1"/>
  <c r="JO183" i="1" s="1"/>
  <c r="JN191" i="1"/>
  <c r="JO191" i="1" s="1" a="1"/>
  <c r="JO191" i="1" s="1"/>
  <c r="JN192" i="1"/>
  <c r="JO192" i="1" s="1" a="1"/>
  <c r="JO192" i="1" s="1"/>
  <c r="JN194" i="1"/>
  <c r="JO194" i="1" s="1" a="1"/>
  <c r="JO194" i="1" s="1"/>
  <c r="JR198" i="1"/>
  <c r="JR221" i="1"/>
  <c r="JR230" i="1"/>
  <c r="JR240" i="1"/>
  <c r="JN240" i="1"/>
  <c r="JO240" i="1" s="1" a="1"/>
  <c r="JO240" i="1" s="1"/>
  <c r="JR262" i="1"/>
  <c r="JR279" i="1"/>
  <c r="JR294" i="1"/>
  <c r="JN136" i="1"/>
  <c r="JO136" i="1" s="1" a="1"/>
  <c r="JO136" i="1" s="1"/>
  <c r="JN144" i="1"/>
  <c r="JO144" i="1" s="1" a="1"/>
  <c r="JO144" i="1" s="1"/>
  <c r="JN152" i="1"/>
  <c r="JO152" i="1" s="1" a="1"/>
  <c r="JO152" i="1" s="1"/>
  <c r="JN160" i="1"/>
  <c r="JO160" i="1" s="1" a="1"/>
  <c r="JO160" i="1" s="1"/>
  <c r="JN168" i="1"/>
  <c r="JO168" i="1" s="1" a="1"/>
  <c r="JO168" i="1" s="1"/>
  <c r="JN176" i="1"/>
  <c r="JO176" i="1" s="1" a="1"/>
  <c r="JO176" i="1" s="1"/>
  <c r="JN184" i="1"/>
  <c r="JO184" i="1" s="1" a="1"/>
  <c r="JO184" i="1" s="1"/>
  <c r="JR223" i="1"/>
  <c r="JN223" i="1"/>
  <c r="JO223" i="1" s="1" a="1"/>
  <c r="JO223" i="1" s="1"/>
  <c r="JS244" i="1"/>
  <c r="JT244" i="1" s="1"/>
  <c r="JR270" i="1"/>
  <c r="JR286" i="1"/>
  <c r="JR302" i="1"/>
  <c r="JR200" i="1"/>
  <c r="JN200" i="1"/>
  <c r="JO200" i="1" s="1" a="1"/>
  <c r="JO200" i="1" s="1"/>
  <c r="JR216" i="1"/>
  <c r="JN216" i="1"/>
  <c r="JO216" i="1" s="1" a="1"/>
  <c r="JO216" i="1" s="1"/>
  <c r="JR247" i="1"/>
  <c r="JR256" i="1"/>
  <c r="JN256" i="1"/>
  <c r="JO256" i="1" s="1" a="1"/>
  <c r="JO256" i="1" s="1"/>
  <c r="JN138" i="1"/>
  <c r="JO138" i="1" s="1" a="1"/>
  <c r="JO138" i="1" s="1"/>
  <c r="JN146" i="1"/>
  <c r="JO146" i="1" s="1" a="1"/>
  <c r="JO146" i="1" s="1"/>
  <c r="JN154" i="1"/>
  <c r="JO154" i="1" s="1" a="1"/>
  <c r="JO154" i="1" s="1"/>
  <c r="JN162" i="1"/>
  <c r="JO162" i="1" s="1" a="1"/>
  <c r="JO162" i="1" s="1"/>
  <c r="JN170" i="1"/>
  <c r="JO170" i="1" s="1" a="1"/>
  <c r="JO170" i="1" s="1"/>
  <c r="JN178" i="1"/>
  <c r="JO178" i="1" s="1" a="1"/>
  <c r="JO178" i="1" s="1"/>
  <c r="JN186" i="1"/>
  <c r="JO186" i="1" s="1" a="1"/>
  <c r="JO186" i="1" s="1"/>
  <c r="JR207" i="1"/>
  <c r="JN207" i="1"/>
  <c r="JO207" i="1" s="1" a="1"/>
  <c r="JO207" i="1" s="1"/>
  <c r="JR280" i="1"/>
  <c r="JN280" i="1"/>
  <c r="JO280" i="1" s="1" a="1"/>
  <c r="JO280" i="1" s="1"/>
  <c r="JR295" i="1"/>
  <c r="JR201" i="1"/>
  <c r="JR231" i="1"/>
  <c r="JR254" i="1"/>
  <c r="JR271" i="1"/>
  <c r="JR287" i="1"/>
  <c r="JR303" i="1"/>
  <c r="JN193" i="1"/>
  <c r="JO193" i="1" s="1" a="1"/>
  <c r="JO193" i="1" s="1"/>
  <c r="JR196" i="1"/>
  <c r="JS196" i="1" s="1"/>
  <c r="JT196" i="1" s="1"/>
  <c r="JN197" i="1"/>
  <c r="JO197" i="1" s="1" a="1"/>
  <c r="JO197" i="1" s="1"/>
  <c r="JN199" i="1"/>
  <c r="JO199" i="1" s="1" a="1"/>
  <c r="JO199" i="1" s="1"/>
  <c r="JR213" i="1"/>
  <c r="JR222" i="1"/>
  <c r="JR224" i="1"/>
  <c r="JN224" i="1"/>
  <c r="JO224" i="1" s="1" a="1"/>
  <c r="JO224" i="1" s="1"/>
  <c r="JR225" i="1"/>
  <c r="JR239" i="1"/>
  <c r="JR248" i="1"/>
  <c r="JN248" i="1"/>
  <c r="JO248" i="1" s="1" a="1"/>
  <c r="JO248" i="1" s="1"/>
  <c r="JR278" i="1"/>
  <c r="JR215" i="1"/>
  <c r="JN215" i="1"/>
  <c r="JO215" i="1" s="1" a="1"/>
  <c r="JO215" i="1" s="1"/>
  <c r="JS252" i="1"/>
  <c r="JT252" i="1" s="1"/>
  <c r="JR264" i="1"/>
  <c r="JN264" i="1"/>
  <c r="JO264" i="1" s="1" a="1"/>
  <c r="JO264" i="1" s="1"/>
  <c r="JR296" i="1"/>
  <c r="JN296" i="1"/>
  <c r="JO296" i="1" s="1" a="1"/>
  <c r="JO296" i="1" s="1"/>
  <c r="JN262" i="1"/>
  <c r="JO262" i="1" s="1" a="1"/>
  <c r="JO262" i="1" s="1"/>
  <c r="JN270" i="1"/>
  <c r="JO270" i="1" s="1" a="1"/>
  <c r="JO270" i="1" s="1"/>
  <c r="JN278" i="1"/>
  <c r="JO278" i="1" s="1" a="1"/>
  <c r="JO278" i="1" s="1"/>
  <c r="JN286" i="1"/>
  <c r="JO286" i="1" s="1" a="1"/>
  <c r="JO286" i="1" s="1"/>
  <c r="JN294" i="1"/>
  <c r="JO294" i="1" s="1" a="1"/>
  <c r="JO294" i="1" s="1"/>
  <c r="JN302" i="1"/>
  <c r="JO302" i="1" s="1" a="1"/>
  <c r="JO302" i="1" s="1"/>
  <c r="JN231" i="1"/>
  <c r="JO231" i="1" s="1" a="1"/>
  <c r="JO231" i="1" s="1"/>
  <c r="JN239" i="1"/>
  <c r="JO239" i="1" s="1" a="1"/>
  <c r="JO239" i="1" s="1"/>
  <c r="JN247" i="1"/>
  <c r="JO247" i="1" s="1" a="1"/>
  <c r="JO247" i="1" s="1"/>
  <c r="JN255" i="1"/>
  <c r="JO255" i="1" s="1" a="1"/>
  <c r="JO255" i="1" s="1"/>
  <c r="JN263" i="1"/>
  <c r="JO263" i="1" s="1" a="1"/>
  <c r="JO263" i="1" s="1"/>
  <c r="JN271" i="1"/>
  <c r="JO271" i="1" s="1" a="1"/>
  <c r="JO271" i="1" s="1"/>
  <c r="JN279" i="1"/>
  <c r="JO279" i="1" s="1" a="1"/>
  <c r="JO279" i="1" s="1"/>
  <c r="JN287" i="1"/>
  <c r="JO287" i="1" s="1" a="1"/>
  <c r="JO287" i="1" s="1"/>
  <c r="JN295" i="1"/>
  <c r="JO295" i="1" s="1" a="1"/>
  <c r="JO295" i="1" s="1"/>
  <c r="JN303" i="1"/>
  <c r="JO303" i="1" s="1" a="1"/>
  <c r="JO303" i="1" s="1"/>
  <c r="JN233" i="1"/>
  <c r="JO233" i="1" s="1" a="1"/>
  <c r="JO233" i="1" s="1"/>
  <c r="JN241" i="1"/>
  <c r="JO241" i="1" s="1" a="1"/>
  <c r="JO241" i="1" s="1"/>
  <c r="JN249" i="1"/>
  <c r="JO249" i="1" s="1" a="1"/>
  <c r="JO249" i="1" s="1"/>
  <c r="JN257" i="1"/>
  <c r="JO257" i="1" s="1" a="1"/>
  <c r="JO257" i="1" s="1"/>
  <c r="JN273" i="1"/>
  <c r="JO273" i="1" s="1" a="1"/>
  <c r="JO273" i="1" s="1"/>
  <c r="JN281" i="1"/>
  <c r="JO281" i="1" s="1" a="1"/>
  <c r="JO281" i="1" s="1"/>
  <c r="JN289" i="1"/>
  <c r="JO289" i="1" s="1" a="1"/>
  <c r="JO289" i="1" s="1"/>
  <c r="JN297" i="1"/>
  <c r="JO297" i="1" s="1" a="1"/>
  <c r="JO297" i="1" s="1"/>
  <c r="JD38" i="1"/>
  <c r="JD94" i="1"/>
  <c r="JD110" i="1"/>
  <c r="JE110" i="1" s="1" a="1"/>
  <c r="JE110" i="1" s="1"/>
  <c r="JH23" i="1"/>
  <c r="JD31" i="1"/>
  <c r="JE31" i="1" s="1" a="1"/>
  <c r="JE31" i="1" s="1"/>
  <c r="JD18" i="1"/>
  <c r="JE18" i="1" s="1" a="1"/>
  <c r="JE18" i="1" s="1"/>
  <c r="JD86" i="1"/>
  <c r="JE86" i="1" s="1" a="1"/>
  <c r="JE86" i="1" s="1"/>
  <c r="JD78" i="1"/>
  <c r="JD70" i="1"/>
  <c r="JD62" i="1"/>
  <c r="JD16" i="1"/>
  <c r="JE16" i="1" s="1" a="1"/>
  <c r="JE16" i="1" s="1"/>
  <c r="JD24" i="1"/>
  <c r="JE24" i="1" s="1" a="1"/>
  <c r="JE24" i="1" s="1"/>
  <c r="JH32" i="1"/>
  <c r="JD48" i="1"/>
  <c r="JE48" i="1" s="1" a="1"/>
  <c r="JE48" i="1" s="1"/>
  <c r="JH56" i="1"/>
  <c r="JD64" i="1"/>
  <c r="JE64" i="1" s="1" a="1"/>
  <c r="JE64" i="1" s="1"/>
  <c r="JH72" i="1"/>
  <c r="JD80" i="1"/>
  <c r="JE80" i="1" s="1" a="1"/>
  <c r="JE80" i="1" s="1"/>
  <c r="JD88" i="1"/>
  <c r="JE88" i="1" s="1" a="1"/>
  <c r="JE88" i="1" s="1"/>
  <c r="JH96" i="1"/>
  <c r="JD104" i="1"/>
  <c r="JE104" i="1" s="1" a="1"/>
  <c r="JE104" i="1" s="1"/>
  <c r="JD112" i="1"/>
  <c r="JE112" i="1" s="1" a="1"/>
  <c r="JE112" i="1" s="1"/>
  <c r="JH136" i="1"/>
  <c r="JH144" i="1"/>
  <c r="JH176" i="1"/>
  <c r="JH184" i="1"/>
  <c r="JH192" i="1"/>
  <c r="JH208" i="1"/>
  <c r="JH216" i="1"/>
  <c r="JH21" i="1"/>
  <c r="JH37" i="1"/>
  <c r="JI37" i="1" s="1"/>
  <c r="JJ37" i="1" s="1"/>
  <c r="JD53" i="1"/>
  <c r="JE53" i="1" s="1" a="1"/>
  <c r="JE53" i="1" s="1"/>
  <c r="JD61" i="1"/>
  <c r="JE61" i="1" s="1" a="1"/>
  <c r="JE61" i="1" s="1"/>
  <c r="JD69" i="1"/>
  <c r="JE69" i="1" s="1" a="1"/>
  <c r="JE69" i="1" s="1"/>
  <c r="JD77" i="1"/>
  <c r="JD85" i="1"/>
  <c r="JE85" i="1" s="1" a="1"/>
  <c r="JE85" i="1" s="1"/>
  <c r="JD93" i="1"/>
  <c r="JD101" i="1"/>
  <c r="JE101" i="1" s="1" a="1"/>
  <c r="JE101" i="1" s="1"/>
  <c r="JH147" i="1"/>
  <c r="JD155" i="1"/>
  <c r="JE155" i="1" s="1" a="1"/>
  <c r="JE155" i="1" s="1"/>
  <c r="JD157" i="1"/>
  <c r="JH171" i="1"/>
  <c r="JD109" i="1"/>
  <c r="JD165" i="1"/>
  <c r="JH15" i="1"/>
  <c r="JD141" i="1"/>
  <c r="JE141" i="1" s="1" a="1"/>
  <c r="JE141" i="1" s="1"/>
  <c r="JH17" i="1"/>
  <c r="JD47" i="1"/>
  <c r="JE47" i="1" s="1" a="1"/>
  <c r="JE47" i="1" s="1"/>
  <c r="JD11" i="1"/>
  <c r="JE11" i="1" s="1" a="1"/>
  <c r="JE11" i="1" s="1"/>
  <c r="JH35" i="1"/>
  <c r="JH112" i="1"/>
  <c r="JH19" i="1"/>
  <c r="JD56" i="1"/>
  <c r="JH11" i="1"/>
  <c r="JH64" i="1"/>
  <c r="JD96" i="1"/>
  <c r="JE96" i="1" s="1" a="1"/>
  <c r="JE96" i="1" s="1"/>
  <c r="JH88" i="1"/>
  <c r="JH104" i="1"/>
  <c r="JD40" i="1"/>
  <c r="JH13" i="1"/>
  <c r="JI111" i="1"/>
  <c r="JJ111" i="1" s="1"/>
  <c r="JD10" i="1"/>
  <c r="JH10" i="1"/>
  <c r="JH22" i="1"/>
  <c r="JI22" i="1" s="1"/>
  <c r="JJ22" i="1" s="1"/>
  <c r="JH30" i="1"/>
  <c r="JD99" i="1"/>
  <c r="JE99" i="1" s="1" a="1"/>
  <c r="JE99" i="1" s="1"/>
  <c r="JH99" i="1"/>
  <c r="JD26" i="1"/>
  <c r="JE26" i="1" s="1" a="1"/>
  <c r="JE26" i="1" s="1"/>
  <c r="JH33" i="1"/>
  <c r="JH34" i="1"/>
  <c r="JI34" i="1" s="1"/>
  <c r="JJ34" i="1" s="1"/>
  <c r="JD39" i="1"/>
  <c r="JE39" i="1" s="1" a="1"/>
  <c r="JE39" i="1" s="1"/>
  <c r="JH48" i="1"/>
  <c r="JD51" i="1"/>
  <c r="JE51" i="1" s="1" a="1"/>
  <c r="JE51" i="1" s="1"/>
  <c r="JH51" i="1"/>
  <c r="JD57" i="1"/>
  <c r="JE57" i="1" s="1" a="1"/>
  <c r="JE57" i="1" s="1"/>
  <c r="JH82" i="1"/>
  <c r="JD89" i="1"/>
  <c r="JE89" i="1" s="1" a="1"/>
  <c r="JE89" i="1" s="1"/>
  <c r="JD113" i="1"/>
  <c r="JE113" i="1" s="1" a="1"/>
  <c r="JE113" i="1" s="1"/>
  <c r="JH116" i="1"/>
  <c r="JD116" i="1"/>
  <c r="JE116" i="1" s="1" a="1"/>
  <c r="JE116" i="1" s="1"/>
  <c r="JD67" i="1"/>
  <c r="JE67" i="1" s="1" a="1"/>
  <c r="JE67" i="1" s="1"/>
  <c r="JH67" i="1"/>
  <c r="JH16" i="1"/>
  <c r="JD19" i="1"/>
  <c r="JE19" i="1" s="1" a="1"/>
  <c r="JE19" i="1" s="1"/>
  <c r="JH24" i="1"/>
  <c r="JD27" i="1"/>
  <c r="JE27" i="1" s="1" a="1"/>
  <c r="JE27" i="1" s="1"/>
  <c r="JH36" i="1"/>
  <c r="JH65" i="1"/>
  <c r="JD75" i="1"/>
  <c r="JE75" i="1" s="1" a="1"/>
  <c r="JE75" i="1" s="1"/>
  <c r="JH75" i="1"/>
  <c r="JH97" i="1"/>
  <c r="JH14" i="1"/>
  <c r="JD17" i="1"/>
  <c r="JE17" i="1" s="1" a="1"/>
  <c r="JE17" i="1" s="1"/>
  <c r="JD28" i="1"/>
  <c r="JE28" i="1" s="1" a="1"/>
  <c r="JE28" i="1" s="1"/>
  <c r="JD43" i="1"/>
  <c r="JE43" i="1" s="1" a="1"/>
  <c r="JE43" i="1" s="1"/>
  <c r="JH58" i="1"/>
  <c r="JD65" i="1"/>
  <c r="JE65" i="1" s="1" a="1"/>
  <c r="JE65" i="1" s="1"/>
  <c r="JH90" i="1"/>
  <c r="JD97" i="1"/>
  <c r="JE97" i="1" s="1" a="1"/>
  <c r="JE97" i="1" s="1"/>
  <c r="JD107" i="1"/>
  <c r="JE107" i="1" s="1" a="1"/>
  <c r="JE107" i="1" s="1"/>
  <c r="JH107" i="1"/>
  <c r="JH114" i="1"/>
  <c r="JH134" i="1"/>
  <c r="JD35" i="1"/>
  <c r="JE35" i="1" s="1" a="1"/>
  <c r="JE35" i="1" s="1"/>
  <c r="JH50" i="1"/>
  <c r="JH73" i="1"/>
  <c r="JD83" i="1"/>
  <c r="JE83" i="1" s="1" a="1"/>
  <c r="JE83" i="1" s="1"/>
  <c r="JH83" i="1"/>
  <c r="JH117" i="1"/>
  <c r="JD117" i="1"/>
  <c r="JE117" i="1" s="1" a="1"/>
  <c r="JE117" i="1" s="1"/>
  <c r="JH122" i="1"/>
  <c r="JD44" i="1"/>
  <c r="JE44" i="1" s="1" a="1"/>
  <c r="JE44" i="1" s="1"/>
  <c r="JH66" i="1"/>
  <c r="JD73" i="1"/>
  <c r="JE73" i="1" s="1" a="1"/>
  <c r="JE73" i="1" s="1"/>
  <c r="JH98" i="1"/>
  <c r="JH105" i="1"/>
  <c r="JH40" i="1"/>
  <c r="JD59" i="1"/>
  <c r="JE59" i="1" s="1" a="1"/>
  <c r="JE59" i="1" s="1"/>
  <c r="JH59" i="1"/>
  <c r="JH81" i="1"/>
  <c r="JD91" i="1"/>
  <c r="JE91" i="1" s="1" a="1"/>
  <c r="JE91" i="1" s="1"/>
  <c r="JH91" i="1"/>
  <c r="JD105" i="1"/>
  <c r="JE105" i="1" s="1" a="1"/>
  <c r="JE105" i="1" s="1"/>
  <c r="JD115" i="1"/>
  <c r="JE115" i="1" s="1" a="1"/>
  <c r="JE115" i="1" s="1"/>
  <c r="JH115" i="1"/>
  <c r="JD32" i="1"/>
  <c r="JE32" i="1" s="1" a="1"/>
  <c r="JE32" i="1" s="1"/>
  <c r="JD42" i="1"/>
  <c r="JE42" i="1" s="1" a="1"/>
  <c r="JE42" i="1" s="1"/>
  <c r="JH43" i="1"/>
  <c r="JH45" i="1"/>
  <c r="JH49" i="1"/>
  <c r="JD50" i="1"/>
  <c r="JE50" i="1" s="1" a="1"/>
  <c r="JE50" i="1" s="1"/>
  <c r="JH74" i="1"/>
  <c r="JD81" i="1"/>
  <c r="JE81" i="1" s="1" a="1"/>
  <c r="JE81" i="1" s="1"/>
  <c r="JH120" i="1"/>
  <c r="JH142" i="1"/>
  <c r="JI142" i="1" s="1"/>
  <c r="JJ142" i="1" s="1"/>
  <c r="JH153" i="1"/>
  <c r="JD153" i="1"/>
  <c r="JE153" i="1" s="1" a="1"/>
  <c r="JE153" i="1" s="1"/>
  <c r="JD119" i="1"/>
  <c r="JE119" i="1" s="1" a="1"/>
  <c r="JE119" i="1" s="1"/>
  <c r="JD127" i="1"/>
  <c r="JE127" i="1" s="1" a="1"/>
  <c r="JE127" i="1" s="1"/>
  <c r="JD129" i="1"/>
  <c r="JE129" i="1" s="1" a="1"/>
  <c r="JE129" i="1" s="1"/>
  <c r="JH161" i="1"/>
  <c r="JD161" i="1"/>
  <c r="JE161" i="1" s="1" a="1"/>
  <c r="JE161" i="1" s="1"/>
  <c r="JI179" i="1"/>
  <c r="JJ179" i="1" s="1"/>
  <c r="JD120" i="1"/>
  <c r="JE120" i="1" s="1" a="1"/>
  <c r="JE120" i="1" s="1"/>
  <c r="JD121" i="1"/>
  <c r="JE121" i="1" s="1" a="1"/>
  <c r="JE121" i="1" s="1"/>
  <c r="JD122" i="1"/>
  <c r="JE122" i="1" s="1" a="1"/>
  <c r="JE122" i="1" s="1"/>
  <c r="JD134" i="1"/>
  <c r="JE134" i="1" s="1" a="1"/>
  <c r="JE134" i="1" s="1"/>
  <c r="JI166" i="1"/>
  <c r="JJ166" i="1" s="1"/>
  <c r="JD58" i="1"/>
  <c r="JE58" i="1" s="1" a="1"/>
  <c r="JE58" i="1" s="1"/>
  <c r="JD66" i="1"/>
  <c r="JE66" i="1" s="1" a="1"/>
  <c r="JE66" i="1" s="1"/>
  <c r="JD74" i="1"/>
  <c r="JE74" i="1" s="1" a="1"/>
  <c r="JE74" i="1" s="1"/>
  <c r="JD82" i="1"/>
  <c r="JE82" i="1" s="1" a="1"/>
  <c r="JE82" i="1" s="1"/>
  <c r="JD90" i="1"/>
  <c r="JE90" i="1" s="1" a="1"/>
  <c r="JE90" i="1" s="1"/>
  <c r="JD98" i="1"/>
  <c r="JE98" i="1" s="1" a="1"/>
  <c r="JE98" i="1" s="1"/>
  <c r="JD106" i="1"/>
  <c r="JE106" i="1" s="1" a="1"/>
  <c r="JE106" i="1" s="1"/>
  <c r="JD114" i="1"/>
  <c r="JE114" i="1" s="1" a="1"/>
  <c r="JE114" i="1" s="1"/>
  <c r="JH143" i="1"/>
  <c r="JD143" i="1"/>
  <c r="JE143" i="1" s="1" a="1"/>
  <c r="JE143" i="1" s="1"/>
  <c r="JH167" i="1"/>
  <c r="JD118" i="1"/>
  <c r="JE118" i="1" s="1" a="1"/>
  <c r="JE118" i="1" s="1"/>
  <c r="JH124" i="1"/>
  <c r="JH127" i="1"/>
  <c r="JD131" i="1"/>
  <c r="JE131" i="1" s="1" a="1"/>
  <c r="JE131" i="1" s="1"/>
  <c r="JH135" i="1"/>
  <c r="JD135" i="1"/>
  <c r="JE135" i="1" s="1" a="1"/>
  <c r="JE135" i="1" s="1"/>
  <c r="JH152" i="1"/>
  <c r="JH119" i="1"/>
  <c r="JD126" i="1"/>
  <c r="JE126" i="1" s="1" a="1"/>
  <c r="JE126" i="1" s="1"/>
  <c r="JD132" i="1"/>
  <c r="JE132" i="1" s="1" a="1"/>
  <c r="JE132" i="1" s="1"/>
  <c r="JH160" i="1"/>
  <c r="JD123" i="1"/>
  <c r="JE123" i="1" s="1" a="1"/>
  <c r="JE123" i="1" s="1"/>
  <c r="JD125" i="1"/>
  <c r="JE125" i="1" s="1" a="1"/>
  <c r="JE125" i="1" s="1"/>
  <c r="JH128" i="1"/>
  <c r="JD128" i="1"/>
  <c r="JE128" i="1" s="1" a="1"/>
  <c r="JE128" i="1" s="1"/>
  <c r="JH138" i="1"/>
  <c r="JD138" i="1"/>
  <c r="JE138" i="1" s="1" a="1"/>
  <c r="JE138" i="1" s="1"/>
  <c r="JH145" i="1"/>
  <c r="JH168" i="1"/>
  <c r="JI182" i="1"/>
  <c r="JJ182" i="1" s="1"/>
  <c r="JH248" i="1"/>
  <c r="JD248" i="1"/>
  <c r="JE248" i="1" s="1" a="1"/>
  <c r="JE248" i="1" s="1"/>
  <c r="JH288" i="1"/>
  <c r="JD288" i="1"/>
  <c r="JE288" i="1" s="1" a="1"/>
  <c r="JE288" i="1" s="1"/>
  <c r="JD151" i="1"/>
  <c r="JE151" i="1" s="1" a="1"/>
  <c r="JE151" i="1" s="1"/>
  <c r="JD159" i="1"/>
  <c r="JE159" i="1" s="1" a="1"/>
  <c r="JE159" i="1" s="1"/>
  <c r="JD167" i="1"/>
  <c r="JE167" i="1" s="1" a="1"/>
  <c r="JE167" i="1" s="1"/>
  <c r="JD175" i="1"/>
  <c r="JE175" i="1" s="1" a="1"/>
  <c r="JE175" i="1" s="1"/>
  <c r="JD183" i="1"/>
  <c r="JE183" i="1" s="1" a="1"/>
  <c r="JE183" i="1" s="1"/>
  <c r="JD192" i="1"/>
  <c r="JE192" i="1" s="1" a="1"/>
  <c r="JE192" i="1" s="1"/>
  <c r="JH200" i="1"/>
  <c r="JH204" i="1"/>
  <c r="JH207" i="1"/>
  <c r="JD208" i="1"/>
  <c r="JE208" i="1" s="1" a="1"/>
  <c r="JE208" i="1" s="1"/>
  <c r="JD211" i="1"/>
  <c r="JE211" i="1" s="1" a="1"/>
  <c r="JE211" i="1" s="1"/>
  <c r="JH240" i="1"/>
  <c r="JD240" i="1"/>
  <c r="JE240" i="1" s="1" a="1"/>
  <c r="JE240" i="1" s="1"/>
  <c r="JI245" i="1"/>
  <c r="JJ245" i="1" s="1"/>
  <c r="JH254" i="1"/>
  <c r="JD262" i="1"/>
  <c r="JE262" i="1" s="1" a="1"/>
  <c r="JE262" i="1" s="1"/>
  <c r="JH278" i="1"/>
  <c r="JH294" i="1"/>
  <c r="JD136" i="1"/>
  <c r="JE136" i="1" s="1" a="1"/>
  <c r="JE136" i="1" s="1"/>
  <c r="JD144" i="1"/>
  <c r="JE144" i="1" s="1" a="1"/>
  <c r="JE144" i="1" s="1"/>
  <c r="JD152" i="1"/>
  <c r="JE152" i="1" s="1" a="1"/>
  <c r="JE152" i="1" s="1"/>
  <c r="JD160" i="1"/>
  <c r="JE160" i="1" s="1" a="1"/>
  <c r="JE160" i="1" s="1"/>
  <c r="JD168" i="1"/>
  <c r="JE168" i="1" s="1" a="1"/>
  <c r="JE168" i="1" s="1"/>
  <c r="JD176" i="1"/>
  <c r="JE176" i="1" s="1" a="1"/>
  <c r="JE176" i="1" s="1"/>
  <c r="JD184" i="1"/>
  <c r="JE184" i="1" s="1" a="1"/>
  <c r="JE184" i="1" s="1"/>
  <c r="JD205" i="1"/>
  <c r="JE205" i="1" s="1" a="1"/>
  <c r="JE205" i="1" s="1"/>
  <c r="JH232" i="1"/>
  <c r="JD232" i="1"/>
  <c r="JE232" i="1" s="1" a="1"/>
  <c r="JE232" i="1" s="1"/>
  <c r="JH246" i="1"/>
  <c r="JD254" i="1"/>
  <c r="JE254" i="1" s="1" a="1"/>
  <c r="JE254" i="1" s="1"/>
  <c r="JH286" i="1"/>
  <c r="JH302" i="1"/>
  <c r="JD169" i="1"/>
  <c r="JE169" i="1" s="1" a="1"/>
  <c r="JE169" i="1" s="1"/>
  <c r="JD177" i="1"/>
  <c r="JE177" i="1" s="1" a="1"/>
  <c r="JE177" i="1" s="1"/>
  <c r="JD185" i="1"/>
  <c r="JE185" i="1" s="1" a="1"/>
  <c r="JE185" i="1" s="1"/>
  <c r="JD195" i="1"/>
  <c r="JE195" i="1" s="1" a="1"/>
  <c r="JE195" i="1" s="1"/>
  <c r="JH215" i="1"/>
  <c r="JD216" i="1"/>
  <c r="JE216" i="1" s="1" a="1"/>
  <c r="JE216" i="1" s="1"/>
  <c r="JH224" i="1"/>
  <c r="JD224" i="1"/>
  <c r="JE224" i="1" s="1" a="1"/>
  <c r="JE224" i="1" s="1"/>
  <c r="JI234" i="1"/>
  <c r="JJ234" i="1" s="1"/>
  <c r="JH238" i="1"/>
  <c r="JH263" i="1"/>
  <c r="JH271" i="1"/>
  <c r="JD201" i="1"/>
  <c r="JE201" i="1" s="1" a="1"/>
  <c r="JE201" i="1" s="1"/>
  <c r="JH206" i="1"/>
  <c r="JD206" i="1"/>
  <c r="JE206" i="1" s="1" a="1"/>
  <c r="JE206" i="1" s="1"/>
  <c r="JD209" i="1"/>
  <c r="JE209" i="1" s="1" a="1"/>
  <c r="JE209" i="1" s="1"/>
  <c r="JH212" i="1"/>
  <c r="JI212" i="1" s="1"/>
  <c r="JJ212" i="1" s="1"/>
  <c r="JI221" i="1"/>
  <c r="JJ221" i="1" s="1"/>
  <c r="JH230" i="1"/>
  <c r="JH279" i="1"/>
  <c r="JH295" i="1"/>
  <c r="JD199" i="1"/>
  <c r="JE199" i="1" s="1" a="1"/>
  <c r="JE199" i="1" s="1"/>
  <c r="JD203" i="1"/>
  <c r="JE203" i="1" s="1" a="1"/>
  <c r="JE203" i="1" s="1"/>
  <c r="JH210" i="1"/>
  <c r="JH222" i="1"/>
  <c r="JH247" i="1"/>
  <c r="JH287" i="1"/>
  <c r="JH303" i="1"/>
  <c r="JD191" i="1"/>
  <c r="JE191" i="1" s="1" a="1"/>
  <c r="JE191" i="1" s="1"/>
  <c r="JH198" i="1"/>
  <c r="JI198" i="1" s="1"/>
  <c r="JJ198" i="1" s="1"/>
  <c r="JH214" i="1"/>
  <c r="JD214" i="1"/>
  <c r="JE214" i="1" s="1" a="1"/>
  <c r="JE214" i="1" s="1"/>
  <c r="JD217" i="1"/>
  <c r="JE217" i="1" s="1" a="1"/>
  <c r="JE217" i="1" s="1"/>
  <c r="JH264" i="1"/>
  <c r="JD264" i="1"/>
  <c r="JE264" i="1" s="1" a="1"/>
  <c r="JE264" i="1" s="1"/>
  <c r="JH272" i="1"/>
  <c r="JD272" i="1"/>
  <c r="JE272" i="1" s="1" a="1"/>
  <c r="JE272" i="1" s="1"/>
  <c r="JH218" i="1"/>
  <c r="JH231" i="1"/>
  <c r="JH256" i="1"/>
  <c r="JD256" i="1"/>
  <c r="JE256" i="1" s="1" a="1"/>
  <c r="JE256" i="1" s="1"/>
  <c r="JH280" i="1"/>
  <c r="JD280" i="1"/>
  <c r="JE280" i="1" s="1" a="1"/>
  <c r="JE280" i="1" s="1"/>
  <c r="JH296" i="1"/>
  <c r="JD296" i="1"/>
  <c r="JE296" i="1" s="1" a="1"/>
  <c r="JE296" i="1" s="1"/>
  <c r="JD222" i="1"/>
  <c r="JE222" i="1" s="1" a="1"/>
  <c r="JE222" i="1" s="1"/>
  <c r="JH227" i="1"/>
  <c r="JD230" i="1"/>
  <c r="JE230" i="1" s="1" a="1"/>
  <c r="JE230" i="1" s="1"/>
  <c r="JH235" i="1"/>
  <c r="JD238" i="1"/>
  <c r="JE238" i="1" s="1" a="1"/>
  <c r="JE238" i="1" s="1"/>
  <c r="JD246" i="1"/>
  <c r="JE246" i="1" s="1" a="1"/>
  <c r="JE246" i="1" s="1"/>
  <c r="JD270" i="1"/>
  <c r="JE270" i="1" s="1" a="1"/>
  <c r="JE270" i="1" s="1"/>
  <c r="JD278" i="1"/>
  <c r="JE278" i="1" s="1" a="1"/>
  <c r="JE278" i="1" s="1"/>
  <c r="JD286" i="1"/>
  <c r="JE286" i="1" s="1" a="1"/>
  <c r="JE286" i="1" s="1"/>
  <c r="JD294" i="1"/>
  <c r="JE294" i="1" s="1" a="1"/>
  <c r="JE294" i="1" s="1"/>
  <c r="JD302" i="1"/>
  <c r="JE302" i="1" s="1" a="1"/>
  <c r="JE302" i="1" s="1"/>
  <c r="JD207" i="1"/>
  <c r="JE207" i="1" s="1" a="1"/>
  <c r="JE207" i="1" s="1"/>
  <c r="JD215" i="1"/>
  <c r="JE215" i="1" s="1" a="1"/>
  <c r="JE215" i="1" s="1"/>
  <c r="JD223" i="1"/>
  <c r="JE223" i="1" s="1" a="1"/>
  <c r="JE223" i="1" s="1"/>
  <c r="JD231" i="1"/>
  <c r="JE231" i="1" s="1" a="1"/>
  <c r="JE231" i="1" s="1"/>
  <c r="JD239" i="1"/>
  <c r="JE239" i="1" s="1" a="1"/>
  <c r="JE239" i="1" s="1"/>
  <c r="JD247" i="1"/>
  <c r="JE247" i="1" s="1" a="1"/>
  <c r="JE247" i="1" s="1"/>
  <c r="JD255" i="1"/>
  <c r="JE255" i="1" s="1" a="1"/>
  <c r="JE255" i="1" s="1"/>
  <c r="JI259" i="1"/>
  <c r="JJ259" i="1" s="1"/>
  <c r="JD263" i="1"/>
  <c r="JE263" i="1" s="1" a="1"/>
  <c r="JE263" i="1" s="1"/>
  <c r="JD271" i="1"/>
  <c r="JE271" i="1" s="1" a="1"/>
  <c r="JE271" i="1" s="1"/>
  <c r="JI275" i="1"/>
  <c r="JJ275" i="1" s="1"/>
  <c r="JD279" i="1"/>
  <c r="JE279" i="1" s="1" a="1"/>
  <c r="JE279" i="1" s="1"/>
  <c r="JD287" i="1"/>
  <c r="JE287" i="1" s="1" a="1"/>
  <c r="JE287" i="1" s="1"/>
  <c r="JD295" i="1"/>
  <c r="JE295" i="1" s="1" a="1"/>
  <c r="JE295" i="1" s="1"/>
  <c r="JD303" i="1"/>
  <c r="JE303" i="1" s="1" a="1"/>
  <c r="JE303" i="1" s="1"/>
  <c r="JD265" i="1"/>
  <c r="JE265" i="1" s="1" a="1"/>
  <c r="JE265" i="1" s="1"/>
  <c r="JD273" i="1"/>
  <c r="JE273" i="1" s="1" a="1"/>
  <c r="JE273" i="1" s="1"/>
  <c r="JD281" i="1"/>
  <c r="JE281" i="1" s="1" a="1"/>
  <c r="JE281" i="1" s="1"/>
  <c r="JD289" i="1"/>
  <c r="JE289" i="1" s="1" a="1"/>
  <c r="JE289" i="1" s="1"/>
  <c r="JD297" i="1"/>
  <c r="JE297" i="1" s="1" a="1"/>
  <c r="JE297" i="1" s="1"/>
  <c r="IT154" i="1"/>
  <c r="IY154" i="1" s="1"/>
  <c r="IZ154" i="1" s="1"/>
  <c r="IT130" i="1"/>
  <c r="IU130" i="1" s="1" a="1"/>
  <c r="IU130" i="1" s="1"/>
  <c r="IX146" i="1"/>
  <c r="IT121" i="1"/>
  <c r="IT137" i="1"/>
  <c r="IY298" i="1"/>
  <c r="IZ298" i="1" s="1"/>
  <c r="ID11" i="1"/>
  <c r="ID19" i="1"/>
  <c r="ID27" i="1"/>
  <c r="ID35" i="1"/>
  <c r="ID43" i="1"/>
  <c r="ID51" i="1"/>
  <c r="ID59" i="1"/>
  <c r="ID67" i="1"/>
  <c r="ID75" i="1"/>
  <c r="ID83" i="1"/>
  <c r="ID91" i="1"/>
  <c r="ID99" i="1"/>
  <c r="ID107" i="1"/>
  <c r="ID115" i="1"/>
  <c r="IJ15" i="1"/>
  <c r="IK15" i="1" s="1" a="1"/>
  <c r="IK15" i="1" s="1"/>
  <c r="IJ31" i="1"/>
  <c r="IK31" i="1" s="1" a="1"/>
  <c r="IK31" i="1" s="1"/>
  <c r="IJ47" i="1"/>
  <c r="IK47" i="1" s="1" a="1"/>
  <c r="IK47" i="1" s="1"/>
  <c r="IJ63" i="1"/>
  <c r="IK63" i="1" s="1" a="1"/>
  <c r="IK63" i="1" s="1"/>
  <c r="IJ79" i="1"/>
  <c r="IK79" i="1" s="1" a="1"/>
  <c r="IK79" i="1" s="1"/>
  <c r="IJ95" i="1"/>
  <c r="IK95" i="1" s="1" a="1"/>
  <c r="IK95" i="1" s="1"/>
  <c r="IJ111" i="1"/>
  <c r="IK111" i="1" s="1" a="1"/>
  <c r="IK111" i="1" s="1"/>
  <c r="IJ127" i="1"/>
  <c r="IK127" i="1" s="1" a="1"/>
  <c r="IK127" i="1" s="1"/>
  <c r="IJ143" i="1"/>
  <c r="IK143" i="1" s="1" a="1"/>
  <c r="IK143" i="1" s="1"/>
  <c r="IJ159" i="1"/>
  <c r="IK159" i="1" s="1" a="1"/>
  <c r="IK159" i="1" s="1"/>
  <c r="IJ175" i="1"/>
  <c r="IK175" i="1" s="1" a="1"/>
  <c r="IK175" i="1" s="1"/>
  <c r="IJ191" i="1"/>
  <c r="IK191" i="1" s="1" a="1"/>
  <c r="IK191" i="1" s="1"/>
  <c r="IJ207" i="1"/>
  <c r="IK207" i="1" s="1" a="1"/>
  <c r="IK207" i="1" s="1"/>
  <c r="IJ223" i="1"/>
  <c r="IK223" i="1" s="1" a="1"/>
  <c r="IK223" i="1" s="1"/>
  <c r="IJ239" i="1"/>
  <c r="IK239" i="1" s="1" a="1"/>
  <c r="IK239" i="1" s="1"/>
  <c r="IJ255" i="1"/>
  <c r="IK255" i="1" s="1" a="1"/>
  <c r="IK255" i="1" s="1"/>
  <c r="IJ271" i="1"/>
  <c r="IK271" i="1" s="1" a="1"/>
  <c r="IK271" i="1" s="1"/>
  <c r="IJ287" i="1"/>
  <c r="IK287" i="1" s="1" a="1"/>
  <c r="IK287" i="1" s="1"/>
  <c r="IJ303" i="1"/>
  <c r="IK303" i="1" s="1" a="1"/>
  <c r="IK303" i="1" s="1"/>
  <c r="IN49" i="1"/>
  <c r="IN73" i="1"/>
  <c r="IN105" i="1"/>
  <c r="IN161" i="1"/>
  <c r="IN199" i="1"/>
  <c r="IN234" i="1"/>
  <c r="IJ19" i="1"/>
  <c r="IK19" i="1" s="1" a="1"/>
  <c r="IK19" i="1" s="1"/>
  <c r="IJ35" i="1"/>
  <c r="IK35" i="1" s="1" a="1"/>
  <c r="IK35" i="1" s="1"/>
  <c r="IJ51" i="1"/>
  <c r="IK51" i="1" s="1" a="1"/>
  <c r="IK51" i="1" s="1"/>
  <c r="IJ67" i="1"/>
  <c r="IK67" i="1" s="1" a="1"/>
  <c r="IK67" i="1" s="1"/>
  <c r="IJ83" i="1"/>
  <c r="IK83" i="1" s="1" a="1"/>
  <c r="IK83" i="1" s="1"/>
  <c r="IJ99" i="1"/>
  <c r="IK99" i="1" s="1" a="1"/>
  <c r="IK99" i="1" s="1"/>
  <c r="IJ115" i="1"/>
  <c r="IK115" i="1" s="1" a="1"/>
  <c r="IK115" i="1" s="1"/>
  <c r="IJ131" i="1"/>
  <c r="IK131" i="1" s="1" a="1"/>
  <c r="IK131" i="1" s="1"/>
  <c r="IJ147" i="1"/>
  <c r="IK147" i="1" s="1" a="1"/>
  <c r="IK147" i="1" s="1"/>
  <c r="IJ163" i="1"/>
  <c r="IK163" i="1" s="1" a="1"/>
  <c r="IK163" i="1" s="1"/>
  <c r="IJ179" i="1"/>
  <c r="IK179" i="1" s="1" a="1"/>
  <c r="IK179" i="1" s="1"/>
  <c r="IJ195" i="1"/>
  <c r="IK195" i="1" s="1" a="1"/>
  <c r="IK195" i="1" s="1"/>
  <c r="IJ211" i="1"/>
  <c r="IK211" i="1" s="1" a="1"/>
  <c r="IK211" i="1" s="1"/>
  <c r="IJ227" i="1"/>
  <c r="IK227" i="1" s="1" a="1"/>
  <c r="IK227" i="1" s="1"/>
  <c r="IJ243" i="1"/>
  <c r="IK243" i="1" s="1" a="1"/>
  <c r="IK243" i="1" s="1"/>
  <c r="IJ259" i="1"/>
  <c r="IK259" i="1" s="1" a="1"/>
  <c r="IK259" i="1" s="1"/>
  <c r="IJ275" i="1"/>
  <c r="IK275" i="1" s="1" a="1"/>
  <c r="IK275" i="1" s="1"/>
  <c r="IJ291" i="1"/>
  <c r="IK291" i="1" s="1" a="1"/>
  <c r="IK291" i="1" s="1"/>
  <c r="IN14" i="1"/>
  <c r="IN33" i="1"/>
  <c r="IN54" i="1"/>
  <c r="IO54" i="1" s="1"/>
  <c r="IP54" i="1" s="1"/>
  <c r="IN76" i="1"/>
  <c r="IN201" i="1"/>
  <c r="IN280" i="1"/>
  <c r="IO280" i="1" s="1"/>
  <c r="IP280" i="1" s="1"/>
  <c r="IJ21" i="1"/>
  <c r="IK21" i="1" s="1" a="1"/>
  <c r="IK21" i="1" s="1"/>
  <c r="IJ37" i="1"/>
  <c r="IK37" i="1" s="1" a="1"/>
  <c r="IK37" i="1" s="1"/>
  <c r="IJ53" i="1"/>
  <c r="IK53" i="1" s="1" a="1"/>
  <c r="IK53" i="1" s="1"/>
  <c r="IJ69" i="1"/>
  <c r="IK69" i="1" s="1" a="1"/>
  <c r="IK69" i="1" s="1"/>
  <c r="IJ85" i="1"/>
  <c r="IK85" i="1" s="1" a="1"/>
  <c r="IK85" i="1" s="1"/>
  <c r="IJ101" i="1"/>
  <c r="IK101" i="1" s="1" a="1"/>
  <c r="IK101" i="1" s="1"/>
  <c r="IJ117" i="1"/>
  <c r="IK117" i="1" s="1" a="1"/>
  <c r="IK117" i="1" s="1"/>
  <c r="IJ133" i="1"/>
  <c r="IK133" i="1" s="1" a="1"/>
  <c r="IK133" i="1" s="1"/>
  <c r="IJ149" i="1"/>
  <c r="IK149" i="1" s="1" a="1"/>
  <c r="IK149" i="1" s="1"/>
  <c r="IJ165" i="1"/>
  <c r="IK165" i="1" s="1" a="1"/>
  <c r="IK165" i="1" s="1"/>
  <c r="IJ181" i="1"/>
  <c r="IK181" i="1" s="1" a="1"/>
  <c r="IK181" i="1" s="1"/>
  <c r="IJ197" i="1"/>
  <c r="IK197" i="1" s="1" a="1"/>
  <c r="IK197" i="1" s="1"/>
  <c r="IJ213" i="1"/>
  <c r="IK213" i="1" s="1" a="1"/>
  <c r="IK213" i="1" s="1"/>
  <c r="IJ229" i="1"/>
  <c r="IK229" i="1" s="1" a="1"/>
  <c r="IK229" i="1" s="1"/>
  <c r="IJ245" i="1"/>
  <c r="IK245" i="1" s="1" a="1"/>
  <c r="IK245" i="1" s="1"/>
  <c r="IJ261" i="1"/>
  <c r="IK261" i="1" s="1" a="1"/>
  <c r="IK261" i="1" s="1"/>
  <c r="IJ277" i="1"/>
  <c r="IK277" i="1" s="1" a="1"/>
  <c r="IK277" i="1" s="1"/>
  <c r="IJ293" i="1"/>
  <c r="IK293" i="1" s="1" a="1"/>
  <c r="IK293" i="1" s="1"/>
  <c r="IN82" i="1"/>
  <c r="IN108" i="1"/>
  <c r="IN170" i="1"/>
  <c r="IO170" i="1" s="1"/>
  <c r="IP170" i="1" s="1"/>
  <c r="IN203" i="1"/>
  <c r="IN292" i="1"/>
  <c r="IX31" i="1"/>
  <c r="IJ10" i="1"/>
  <c r="IN10" i="1"/>
  <c r="IN16" i="1"/>
  <c r="IJ16" i="1"/>
  <c r="IN24" i="1"/>
  <c r="IJ24" i="1"/>
  <c r="IN32" i="1"/>
  <c r="IJ32" i="1"/>
  <c r="IN40" i="1"/>
  <c r="IJ40" i="1"/>
  <c r="IN56" i="1"/>
  <c r="IJ56" i="1"/>
  <c r="IN64" i="1"/>
  <c r="IJ64" i="1"/>
  <c r="IN72" i="1"/>
  <c r="IJ72" i="1"/>
  <c r="IN80" i="1"/>
  <c r="IJ80" i="1"/>
  <c r="IN88" i="1"/>
  <c r="IJ88" i="1"/>
  <c r="IN104" i="1"/>
  <c r="IJ104" i="1"/>
  <c r="IN112" i="1"/>
  <c r="IJ112" i="1"/>
  <c r="IN120" i="1"/>
  <c r="IJ120" i="1"/>
  <c r="IN128" i="1"/>
  <c r="IJ128" i="1"/>
  <c r="IN136" i="1"/>
  <c r="IJ136" i="1"/>
  <c r="IN144" i="1"/>
  <c r="IJ144" i="1"/>
  <c r="IN152" i="1"/>
  <c r="IJ152" i="1"/>
  <c r="IN160" i="1"/>
  <c r="IJ160" i="1"/>
  <c r="IN168" i="1"/>
  <c r="IJ168" i="1"/>
  <c r="IN176" i="1"/>
  <c r="IJ176" i="1"/>
  <c r="IN184" i="1"/>
  <c r="IJ184" i="1"/>
  <c r="IN192" i="1"/>
  <c r="IJ192" i="1"/>
  <c r="IN200" i="1"/>
  <c r="IJ200" i="1"/>
  <c r="IN208" i="1"/>
  <c r="IJ208" i="1"/>
  <c r="IN216" i="1"/>
  <c r="IJ216" i="1"/>
  <c r="IN224" i="1"/>
  <c r="IJ224" i="1"/>
  <c r="IN232" i="1"/>
  <c r="IJ232" i="1"/>
  <c r="IN240" i="1"/>
  <c r="IJ240" i="1"/>
  <c r="IN248" i="1"/>
  <c r="IJ248" i="1"/>
  <c r="IN256" i="1"/>
  <c r="IJ256" i="1"/>
  <c r="IN272" i="1"/>
  <c r="IJ272" i="1"/>
  <c r="IN288" i="1"/>
  <c r="IJ288" i="1"/>
  <c r="IN296" i="1"/>
  <c r="IJ296" i="1"/>
  <c r="IJ22" i="1"/>
  <c r="IJ38" i="1"/>
  <c r="IJ70" i="1"/>
  <c r="IJ86" i="1"/>
  <c r="IJ102" i="1"/>
  <c r="IJ118" i="1"/>
  <c r="IJ134" i="1"/>
  <c r="IJ150" i="1"/>
  <c r="IJ166" i="1"/>
  <c r="IJ182" i="1"/>
  <c r="IJ198" i="1"/>
  <c r="IJ214" i="1"/>
  <c r="IJ230" i="1"/>
  <c r="IJ246" i="1"/>
  <c r="IJ262" i="1"/>
  <c r="IJ278" i="1"/>
  <c r="IJ294" i="1"/>
  <c r="IN20" i="1"/>
  <c r="IO20" i="1" s="1"/>
  <c r="IP20" i="1" s="1"/>
  <c r="IN58" i="1"/>
  <c r="IN84" i="1"/>
  <c r="IN116" i="1"/>
  <c r="IN140" i="1"/>
  <c r="IN172" i="1"/>
  <c r="IN249" i="1"/>
  <c r="IO249" i="1" s="1"/>
  <c r="IP249" i="1" s="1"/>
  <c r="IN17" i="1"/>
  <c r="IJ17" i="1"/>
  <c r="IN57" i="1"/>
  <c r="IJ57" i="1"/>
  <c r="IN81" i="1"/>
  <c r="IJ81" i="1"/>
  <c r="IJ89" i="1"/>
  <c r="IN89" i="1"/>
  <c r="IN97" i="1"/>
  <c r="IJ97" i="1"/>
  <c r="IN113" i="1"/>
  <c r="IJ113" i="1"/>
  <c r="IK113" i="1" s="1" a="1"/>
  <c r="IK113" i="1" s="1"/>
  <c r="IN121" i="1"/>
  <c r="IJ121" i="1"/>
  <c r="IK121" i="1" s="1" a="1"/>
  <c r="IK121" i="1" s="1"/>
  <c r="IN137" i="1"/>
  <c r="IJ137" i="1"/>
  <c r="IK137" i="1" s="1" a="1"/>
  <c r="IK137" i="1" s="1"/>
  <c r="IN145" i="1"/>
  <c r="IJ145" i="1"/>
  <c r="IK145" i="1" s="1" a="1"/>
  <c r="IK145" i="1" s="1"/>
  <c r="IN153" i="1"/>
  <c r="IJ153" i="1"/>
  <c r="IK153" i="1" s="1" a="1"/>
  <c r="IK153" i="1" s="1"/>
  <c r="IN169" i="1"/>
  <c r="IJ169" i="1"/>
  <c r="IJ177" i="1"/>
  <c r="IN177" i="1"/>
  <c r="IN185" i="1"/>
  <c r="IJ185" i="1"/>
  <c r="IJ193" i="1"/>
  <c r="IN193" i="1"/>
  <c r="IN209" i="1"/>
  <c r="IJ209" i="1"/>
  <c r="IN225" i="1"/>
  <c r="IJ225" i="1"/>
  <c r="IN241" i="1"/>
  <c r="IJ241" i="1"/>
  <c r="IN257" i="1"/>
  <c r="IJ257" i="1"/>
  <c r="IN265" i="1"/>
  <c r="IJ265" i="1"/>
  <c r="IN273" i="1"/>
  <c r="IJ273" i="1"/>
  <c r="IN281" i="1"/>
  <c r="IJ281" i="1"/>
  <c r="IN289" i="1"/>
  <c r="IJ289" i="1"/>
  <c r="IN297" i="1"/>
  <c r="IJ297" i="1"/>
  <c r="IJ23" i="1"/>
  <c r="IK23" i="1" s="1" a="1"/>
  <c r="IK23" i="1" s="1"/>
  <c r="IJ39" i="1"/>
  <c r="IK39" i="1" s="1" a="1"/>
  <c r="IK39" i="1" s="1"/>
  <c r="IJ55" i="1"/>
  <c r="IK55" i="1" s="1" a="1"/>
  <c r="IK55" i="1" s="1"/>
  <c r="IJ71" i="1"/>
  <c r="IK71" i="1" s="1" a="1"/>
  <c r="IK71" i="1" s="1"/>
  <c r="IJ87" i="1"/>
  <c r="IK87" i="1" s="1" a="1"/>
  <c r="IK87" i="1" s="1"/>
  <c r="IJ103" i="1"/>
  <c r="IK103" i="1" s="1" a="1"/>
  <c r="IK103" i="1" s="1"/>
  <c r="IJ119" i="1"/>
  <c r="IK119" i="1" s="1" a="1"/>
  <c r="IK119" i="1" s="1"/>
  <c r="IJ135" i="1"/>
  <c r="IK135" i="1" s="1" a="1"/>
  <c r="IK135" i="1" s="1"/>
  <c r="IJ151" i="1"/>
  <c r="IK151" i="1" s="1" a="1"/>
  <c r="IK151" i="1" s="1"/>
  <c r="IJ167" i="1"/>
  <c r="IK167" i="1" s="1" a="1"/>
  <c r="IK167" i="1" s="1"/>
  <c r="IJ183" i="1"/>
  <c r="IK183" i="1" s="1" a="1"/>
  <c r="IK183" i="1" s="1"/>
  <c r="IJ215" i="1"/>
  <c r="IK215" i="1" s="1" a="1"/>
  <c r="IK215" i="1" s="1"/>
  <c r="IJ231" i="1"/>
  <c r="IK231" i="1" s="1" a="1"/>
  <c r="IK231" i="1" s="1"/>
  <c r="IJ247" i="1"/>
  <c r="IK247" i="1" s="1" a="1"/>
  <c r="IK247" i="1" s="1"/>
  <c r="IJ263" i="1"/>
  <c r="IK263" i="1" s="1" a="1"/>
  <c r="IK263" i="1" s="1"/>
  <c r="IJ279" i="1"/>
  <c r="IK279" i="1" s="1" a="1"/>
  <c r="IK279" i="1" s="1"/>
  <c r="IJ295" i="1"/>
  <c r="IK295" i="1" s="1" a="1"/>
  <c r="IK295" i="1" s="1"/>
  <c r="IN41" i="1"/>
  <c r="IN148" i="1"/>
  <c r="IO148" i="1" s="1"/>
  <c r="IP148" i="1" s="1"/>
  <c r="IN173" i="1"/>
  <c r="IO173" i="1" s="1"/>
  <c r="IP173" i="1" s="1"/>
  <c r="IN217" i="1"/>
  <c r="IN18" i="1"/>
  <c r="IJ18" i="1"/>
  <c r="IN26" i="1"/>
  <c r="IJ26" i="1"/>
  <c r="IN34" i="1"/>
  <c r="IJ34" i="1"/>
  <c r="IJ50" i="1"/>
  <c r="IN50" i="1"/>
  <c r="IN74" i="1"/>
  <c r="IJ74" i="1"/>
  <c r="IJ90" i="1"/>
  <c r="IN90" i="1"/>
  <c r="IN98" i="1"/>
  <c r="IJ98" i="1"/>
  <c r="IN106" i="1"/>
  <c r="IJ106" i="1"/>
  <c r="IN114" i="1"/>
  <c r="IJ114" i="1"/>
  <c r="IN122" i="1"/>
  <c r="IJ122" i="1"/>
  <c r="IN130" i="1"/>
  <c r="IJ130" i="1"/>
  <c r="IN138" i="1"/>
  <c r="IJ138" i="1"/>
  <c r="IN146" i="1"/>
  <c r="IJ146" i="1"/>
  <c r="IN154" i="1"/>
  <c r="IJ154" i="1"/>
  <c r="IN162" i="1"/>
  <c r="IJ162" i="1"/>
  <c r="IJ178" i="1"/>
  <c r="IN178" i="1"/>
  <c r="IN186" i="1"/>
  <c r="IJ186" i="1"/>
  <c r="IJ194" i="1"/>
  <c r="IN194" i="1"/>
  <c r="IN202" i="1"/>
  <c r="IJ202" i="1"/>
  <c r="IJ210" i="1"/>
  <c r="IN210" i="1"/>
  <c r="IN226" i="1"/>
  <c r="IJ226" i="1"/>
  <c r="IN242" i="1"/>
  <c r="IJ242" i="1"/>
  <c r="IN250" i="1"/>
  <c r="IJ250" i="1"/>
  <c r="IN258" i="1"/>
  <c r="IJ258" i="1"/>
  <c r="IN266" i="1"/>
  <c r="IJ266" i="1"/>
  <c r="IN274" i="1"/>
  <c r="IJ274" i="1"/>
  <c r="IN282" i="1"/>
  <c r="IJ282" i="1"/>
  <c r="IN290" i="1"/>
  <c r="IJ290" i="1"/>
  <c r="IN298" i="1"/>
  <c r="IJ298" i="1"/>
  <c r="IJ11" i="1"/>
  <c r="IK11" i="1" s="1" a="1"/>
  <c r="IK11" i="1" s="1"/>
  <c r="IJ27" i="1"/>
  <c r="IK27" i="1" s="1" a="1"/>
  <c r="IK27" i="1" s="1"/>
  <c r="IJ43" i="1"/>
  <c r="IK43" i="1" s="1" a="1"/>
  <c r="IK43" i="1" s="1"/>
  <c r="IJ59" i="1"/>
  <c r="IK59" i="1" s="1" a="1"/>
  <c r="IK59" i="1" s="1"/>
  <c r="IJ75" i="1"/>
  <c r="IK75" i="1" s="1" a="1"/>
  <c r="IK75" i="1" s="1"/>
  <c r="IJ91" i="1"/>
  <c r="IK91" i="1" s="1" a="1"/>
  <c r="IK91" i="1" s="1"/>
  <c r="IJ107" i="1"/>
  <c r="IK107" i="1" s="1" a="1"/>
  <c r="IK107" i="1" s="1"/>
  <c r="IJ123" i="1"/>
  <c r="IK123" i="1" s="1" a="1"/>
  <c r="IK123" i="1" s="1"/>
  <c r="IJ139" i="1"/>
  <c r="IK139" i="1" s="1" a="1"/>
  <c r="IK139" i="1" s="1"/>
  <c r="IJ155" i="1"/>
  <c r="IK155" i="1" s="1" a="1"/>
  <c r="IK155" i="1" s="1"/>
  <c r="IJ171" i="1"/>
  <c r="IK171" i="1" s="1" a="1"/>
  <c r="IK171" i="1" s="1"/>
  <c r="IJ187" i="1"/>
  <c r="IK187" i="1" s="1" a="1"/>
  <c r="IK187" i="1" s="1"/>
  <c r="IJ219" i="1"/>
  <c r="IK219" i="1" s="1" a="1"/>
  <c r="IK219" i="1" s="1"/>
  <c r="IJ235" i="1"/>
  <c r="IK235" i="1" s="1" a="1"/>
  <c r="IK235" i="1" s="1"/>
  <c r="IJ251" i="1"/>
  <c r="IK251" i="1" s="1" a="1"/>
  <c r="IK251" i="1" s="1"/>
  <c r="IJ267" i="1"/>
  <c r="IK267" i="1" s="1" a="1"/>
  <c r="IK267" i="1" s="1"/>
  <c r="IJ283" i="1"/>
  <c r="IK283" i="1" s="1" a="1"/>
  <c r="IK283" i="1" s="1"/>
  <c r="IJ299" i="1"/>
  <c r="IK299" i="1" s="1" a="1"/>
  <c r="IK299" i="1" s="1"/>
  <c r="IN25" i="1"/>
  <c r="IN42" i="1"/>
  <c r="IO42" i="1" s="1"/>
  <c r="IP42" i="1" s="1"/>
  <c r="IN65" i="1"/>
  <c r="IO65" i="1" s="1"/>
  <c r="IP65" i="1" s="1"/>
  <c r="IN218" i="1"/>
  <c r="IT39" i="1"/>
  <c r="IX39" i="1"/>
  <c r="IX47" i="1"/>
  <c r="IT47" i="1"/>
  <c r="IU47" i="1" s="1" a="1"/>
  <c r="IU47" i="1" s="1"/>
  <c r="IT55" i="1"/>
  <c r="IU55" i="1" s="1" a="1"/>
  <c r="IU55" i="1" s="1"/>
  <c r="IX55" i="1"/>
  <c r="IT63" i="1"/>
  <c r="IX63" i="1"/>
  <c r="IT71" i="1"/>
  <c r="IX71" i="1"/>
  <c r="IX87" i="1"/>
  <c r="IT87" i="1"/>
  <c r="IU87" i="1" s="1" a="1"/>
  <c r="IU87" i="1" s="1"/>
  <c r="IX95" i="1"/>
  <c r="IT95" i="1"/>
  <c r="IU95" i="1" s="1" a="1"/>
  <c r="IU95" i="1" s="1"/>
  <c r="IX103" i="1"/>
  <c r="IT103" i="1"/>
  <c r="IU103" i="1" s="1" a="1"/>
  <c r="IU103" i="1" s="1"/>
  <c r="IX111" i="1"/>
  <c r="IT111" i="1"/>
  <c r="IU111" i="1" s="1" a="1"/>
  <c r="IU111" i="1" s="1"/>
  <c r="IJ13" i="1"/>
  <c r="IK13" i="1" s="1" a="1"/>
  <c r="IK13" i="1" s="1"/>
  <c r="IJ29" i="1"/>
  <c r="IK29" i="1" s="1" a="1"/>
  <c r="IK29" i="1" s="1"/>
  <c r="IJ45" i="1"/>
  <c r="IK45" i="1" s="1" a="1"/>
  <c r="IK45" i="1" s="1"/>
  <c r="IJ61" i="1"/>
  <c r="IK61" i="1" s="1" a="1"/>
  <c r="IK61" i="1" s="1"/>
  <c r="IJ77" i="1"/>
  <c r="IK77" i="1" s="1" a="1"/>
  <c r="IK77" i="1" s="1"/>
  <c r="IJ93" i="1"/>
  <c r="IK93" i="1" s="1" a="1"/>
  <c r="IK93" i="1" s="1"/>
  <c r="IJ109" i="1"/>
  <c r="IK109" i="1" s="1" a="1"/>
  <c r="IK109" i="1" s="1"/>
  <c r="IJ125" i="1"/>
  <c r="IK125" i="1" s="1" a="1"/>
  <c r="IK125" i="1" s="1"/>
  <c r="IJ141" i="1"/>
  <c r="IK141" i="1" s="1" a="1"/>
  <c r="IK141" i="1" s="1"/>
  <c r="IJ157" i="1"/>
  <c r="IK157" i="1" s="1" a="1"/>
  <c r="IK157" i="1" s="1"/>
  <c r="IJ189" i="1"/>
  <c r="IK189" i="1" s="1" a="1"/>
  <c r="IK189" i="1" s="1"/>
  <c r="IJ205" i="1"/>
  <c r="IK205" i="1" s="1" a="1"/>
  <c r="IK205" i="1" s="1"/>
  <c r="IJ221" i="1"/>
  <c r="IK221" i="1" s="1" a="1"/>
  <c r="IK221" i="1" s="1"/>
  <c r="IJ237" i="1"/>
  <c r="IK237" i="1" s="1" a="1"/>
  <c r="IK237" i="1" s="1"/>
  <c r="IJ253" i="1"/>
  <c r="IK253" i="1" s="1" a="1"/>
  <c r="IK253" i="1" s="1"/>
  <c r="IJ269" i="1"/>
  <c r="IK269" i="1" s="1" a="1"/>
  <c r="IK269" i="1" s="1"/>
  <c r="IJ285" i="1"/>
  <c r="IK285" i="1" s="1" a="1"/>
  <c r="IK285" i="1" s="1"/>
  <c r="IJ301" i="1"/>
  <c r="IK301" i="1" s="1" a="1"/>
  <c r="IK301" i="1" s="1"/>
  <c r="IN66" i="1"/>
  <c r="IN264" i="1"/>
  <c r="IN28" i="1"/>
  <c r="IJ28" i="1"/>
  <c r="IJ36" i="1"/>
  <c r="IN36" i="1"/>
  <c r="IJ44" i="1"/>
  <c r="IN44" i="1"/>
  <c r="IJ52" i="1"/>
  <c r="IN52" i="1"/>
  <c r="IJ60" i="1"/>
  <c r="IN60" i="1"/>
  <c r="IN68" i="1"/>
  <c r="IJ68" i="1"/>
  <c r="IN92" i="1"/>
  <c r="IJ92" i="1"/>
  <c r="IN100" i="1"/>
  <c r="IJ100" i="1"/>
  <c r="IJ124" i="1"/>
  <c r="IN124" i="1"/>
  <c r="IJ132" i="1"/>
  <c r="IN132" i="1"/>
  <c r="IJ156" i="1"/>
  <c r="IN156" i="1"/>
  <c r="IJ164" i="1"/>
  <c r="IN164" i="1"/>
  <c r="IN180" i="1"/>
  <c r="IJ180" i="1"/>
  <c r="IN188" i="1"/>
  <c r="IJ188" i="1"/>
  <c r="IN196" i="1"/>
  <c r="IJ196" i="1"/>
  <c r="IN204" i="1"/>
  <c r="IJ204" i="1"/>
  <c r="IN212" i="1"/>
  <c r="IJ212" i="1"/>
  <c r="IN220" i="1"/>
  <c r="IJ220" i="1"/>
  <c r="IN228" i="1"/>
  <c r="IJ228" i="1"/>
  <c r="IN236" i="1"/>
  <c r="IJ236" i="1"/>
  <c r="IN244" i="1"/>
  <c r="IJ244" i="1"/>
  <c r="IN252" i="1"/>
  <c r="IJ252" i="1"/>
  <c r="IN260" i="1"/>
  <c r="IJ260" i="1"/>
  <c r="IN268" i="1"/>
  <c r="IJ268" i="1"/>
  <c r="IJ284" i="1"/>
  <c r="IN284" i="1"/>
  <c r="IN300" i="1"/>
  <c r="IJ300" i="1"/>
  <c r="IJ30" i="1"/>
  <c r="IJ46" i="1"/>
  <c r="IJ62" i="1"/>
  <c r="IJ78" i="1"/>
  <c r="IJ94" i="1"/>
  <c r="IJ110" i="1"/>
  <c r="IJ126" i="1"/>
  <c r="IJ142" i="1"/>
  <c r="IJ158" i="1"/>
  <c r="IJ174" i="1"/>
  <c r="IJ190" i="1"/>
  <c r="IJ206" i="1"/>
  <c r="IJ222" i="1"/>
  <c r="IJ238" i="1"/>
  <c r="IJ254" i="1"/>
  <c r="IJ270" i="1"/>
  <c r="IJ286" i="1"/>
  <c r="IJ302" i="1"/>
  <c r="IN12" i="1"/>
  <c r="IN48" i="1"/>
  <c r="IO48" i="1" s="1"/>
  <c r="IP48" i="1" s="1"/>
  <c r="IN96" i="1"/>
  <c r="IN129" i="1"/>
  <c r="IN233" i="1"/>
  <c r="IN276" i="1"/>
  <c r="IO276" i="1" s="1"/>
  <c r="IP276" i="1" s="1"/>
  <c r="IX80" i="1"/>
  <c r="IX160" i="1"/>
  <c r="IX184" i="1"/>
  <c r="IX26" i="1"/>
  <c r="IT33" i="1"/>
  <c r="IX49" i="1"/>
  <c r="IX57" i="1"/>
  <c r="IX11" i="1"/>
  <c r="IY11" i="1" s="1"/>
  <c r="IZ11" i="1" s="1"/>
  <c r="IT19" i="1"/>
  <c r="IX27" i="1"/>
  <c r="IT20" i="1"/>
  <c r="IU20" i="1" s="1" a="1"/>
  <c r="IU20" i="1" s="1"/>
  <c r="IT36" i="1"/>
  <c r="IX32" i="1"/>
  <c r="IX48" i="1"/>
  <c r="IT64" i="1"/>
  <c r="IU64" i="1" s="1" a="1"/>
  <c r="IU64" i="1" s="1"/>
  <c r="IT112" i="1"/>
  <c r="IU112" i="1" s="1" a="1"/>
  <c r="IU112" i="1" s="1"/>
  <c r="IX120" i="1"/>
  <c r="IX128" i="1"/>
  <c r="IX144" i="1"/>
  <c r="IX152" i="1"/>
  <c r="IX168" i="1"/>
  <c r="IX176" i="1"/>
  <c r="IX192" i="1"/>
  <c r="IT200" i="1"/>
  <c r="IU200" i="1" s="1" a="1"/>
  <c r="IU200" i="1" s="1"/>
  <c r="IT208" i="1"/>
  <c r="IU208" i="1" s="1" a="1"/>
  <c r="IU208" i="1" s="1"/>
  <c r="IT14" i="1"/>
  <c r="IX22" i="1"/>
  <c r="IT17" i="1"/>
  <c r="IT152" i="1"/>
  <c r="IU152" i="1" s="1" a="1"/>
  <c r="IU152" i="1" s="1"/>
  <c r="IT176" i="1"/>
  <c r="IU176" i="1" s="1" a="1"/>
  <c r="IU176" i="1" s="1"/>
  <c r="IX16" i="1"/>
  <c r="IX64" i="1"/>
  <c r="IT120" i="1"/>
  <c r="IU120" i="1" s="1" a="1"/>
  <c r="IU120" i="1" s="1"/>
  <c r="IT128" i="1"/>
  <c r="IT168" i="1"/>
  <c r="IX25" i="1"/>
  <c r="IX112" i="1"/>
  <c r="IX72" i="1"/>
  <c r="IX104" i="1"/>
  <c r="IT144" i="1"/>
  <c r="IX20" i="1"/>
  <c r="IX88" i="1"/>
  <c r="IT136" i="1"/>
  <c r="IY136" i="1" s="1"/>
  <c r="IZ136" i="1" s="1"/>
  <c r="IT160" i="1"/>
  <c r="IT184" i="1"/>
  <c r="IX12" i="1"/>
  <c r="IX28" i="1"/>
  <c r="IT44" i="1"/>
  <c r="IX30" i="1"/>
  <c r="IT46" i="1"/>
  <c r="IX78" i="1"/>
  <c r="IT38" i="1"/>
  <c r="IT62" i="1"/>
  <c r="IU62" i="1" s="1" a="1"/>
  <c r="IU62" i="1" s="1"/>
  <c r="IT54" i="1"/>
  <c r="IY148" i="1"/>
  <c r="IZ148" i="1" s="1"/>
  <c r="IX10" i="1"/>
  <c r="IT74" i="1"/>
  <c r="IU74" i="1" s="1" a="1"/>
  <c r="IU74" i="1" s="1"/>
  <c r="IX74" i="1"/>
  <c r="IT82" i="1"/>
  <c r="IU82" i="1" s="1" a="1"/>
  <c r="IU82" i="1" s="1"/>
  <c r="IX82" i="1"/>
  <c r="IY108" i="1"/>
  <c r="IZ108" i="1" s="1"/>
  <c r="IX19" i="1"/>
  <c r="IT12" i="1"/>
  <c r="IU12" i="1" s="1" a="1"/>
  <c r="IU12" i="1" s="1"/>
  <c r="IX14" i="1"/>
  <c r="IX15" i="1"/>
  <c r="IY15" i="1" s="1"/>
  <c r="IZ15" i="1" s="1"/>
  <c r="IX17" i="1"/>
  <c r="IX21" i="1"/>
  <c r="IT21" i="1"/>
  <c r="IU21" i="1" s="1" a="1"/>
  <c r="IU21" i="1" s="1"/>
  <c r="IT24" i="1"/>
  <c r="IU24" i="1" s="1" a="1"/>
  <c r="IU24" i="1" s="1"/>
  <c r="IT28" i="1"/>
  <c r="IU28" i="1" s="1" a="1"/>
  <c r="IU28" i="1" s="1"/>
  <c r="IX36" i="1"/>
  <c r="IT41" i="1"/>
  <c r="IU41" i="1" s="1" a="1"/>
  <c r="IU41" i="1" s="1"/>
  <c r="IX52" i="1"/>
  <c r="IT57" i="1"/>
  <c r="IU57" i="1" s="1" a="1"/>
  <c r="IU57" i="1" s="1"/>
  <c r="IT66" i="1"/>
  <c r="IU66" i="1" s="1" a="1"/>
  <c r="IU66" i="1" s="1"/>
  <c r="IX66" i="1"/>
  <c r="IT10" i="1"/>
  <c r="IU10" i="1" s="1" a="1"/>
  <c r="IU10" i="1" s="1"/>
  <c r="IT25" i="1"/>
  <c r="IU25" i="1" s="1" a="1"/>
  <c r="IU25" i="1" s="1"/>
  <c r="IT26" i="1"/>
  <c r="IU26" i="1" s="1" a="1"/>
  <c r="IU26" i="1" s="1"/>
  <c r="IX33" i="1"/>
  <c r="IT42" i="1"/>
  <c r="IU42" i="1" s="1" a="1"/>
  <c r="IU42" i="1" s="1"/>
  <c r="IX42" i="1"/>
  <c r="IT58" i="1"/>
  <c r="IU58" i="1" s="1" a="1"/>
  <c r="IU58" i="1" s="1"/>
  <c r="IX58" i="1"/>
  <c r="IT88" i="1"/>
  <c r="IU88" i="1" s="1" a="1"/>
  <c r="IU88" i="1" s="1"/>
  <c r="IX96" i="1"/>
  <c r="IT96" i="1"/>
  <c r="IU96" i="1" s="1" a="1"/>
  <c r="IU96" i="1" s="1"/>
  <c r="IT22" i="1"/>
  <c r="IU22" i="1" s="1" a="1"/>
  <c r="IU22" i="1" s="1"/>
  <c r="IT23" i="1"/>
  <c r="IU23" i="1" s="1" a="1"/>
  <c r="IU23" i="1" s="1"/>
  <c r="IT35" i="1"/>
  <c r="IU35" i="1" s="1" a="1"/>
  <c r="IU35" i="1" s="1"/>
  <c r="IX35" i="1"/>
  <c r="IX40" i="1"/>
  <c r="IT51" i="1"/>
  <c r="IU51" i="1" s="1" a="1"/>
  <c r="IU51" i="1" s="1"/>
  <c r="IX51" i="1"/>
  <c r="IX56" i="1"/>
  <c r="IT72" i="1"/>
  <c r="IU72" i="1" s="1" a="1"/>
  <c r="IU72" i="1" s="1"/>
  <c r="IT80" i="1"/>
  <c r="IU80" i="1" s="1" a="1"/>
  <c r="IU80" i="1" s="1"/>
  <c r="IT97" i="1"/>
  <c r="IU97" i="1" s="1" a="1"/>
  <c r="IU97" i="1" s="1"/>
  <c r="IX97" i="1"/>
  <c r="IX13" i="1"/>
  <c r="IT13" i="1"/>
  <c r="IU13" i="1" s="1" a="1"/>
  <c r="IU13" i="1" s="1"/>
  <c r="IT16" i="1"/>
  <c r="IU16" i="1" s="1" a="1"/>
  <c r="IU16" i="1" s="1"/>
  <c r="IX24" i="1"/>
  <c r="IX29" i="1"/>
  <c r="IX44" i="1"/>
  <c r="IT49" i="1"/>
  <c r="IU49" i="1" s="1" a="1"/>
  <c r="IU49" i="1" s="1"/>
  <c r="IT89" i="1"/>
  <c r="IU89" i="1" s="1" a="1"/>
  <c r="IU89" i="1" s="1"/>
  <c r="IX89" i="1"/>
  <c r="IT18" i="1"/>
  <c r="IU18" i="1" s="1" a="1"/>
  <c r="IU18" i="1" s="1"/>
  <c r="IT34" i="1"/>
  <c r="IU34" i="1" s="1" a="1"/>
  <c r="IU34" i="1" s="1"/>
  <c r="IX34" i="1"/>
  <c r="IT50" i="1"/>
  <c r="IU50" i="1" s="1" a="1"/>
  <c r="IU50" i="1" s="1"/>
  <c r="IX50" i="1"/>
  <c r="IT73" i="1"/>
  <c r="IU73" i="1" s="1" a="1"/>
  <c r="IU73" i="1" s="1"/>
  <c r="IX73" i="1"/>
  <c r="IT81" i="1"/>
  <c r="IU81" i="1" s="1" a="1"/>
  <c r="IU81" i="1" s="1"/>
  <c r="IX81" i="1"/>
  <c r="IT43" i="1"/>
  <c r="IU43" i="1" s="1" a="1"/>
  <c r="IU43" i="1" s="1"/>
  <c r="IX43" i="1"/>
  <c r="IT59" i="1"/>
  <c r="IU59" i="1" s="1" a="1"/>
  <c r="IU59" i="1" s="1"/>
  <c r="IX59" i="1"/>
  <c r="IT65" i="1"/>
  <c r="IU65" i="1" s="1" a="1"/>
  <c r="IU65" i="1" s="1"/>
  <c r="IX65" i="1"/>
  <c r="IT90" i="1"/>
  <c r="IU90" i="1" s="1" a="1"/>
  <c r="IU90" i="1" s="1"/>
  <c r="IX90" i="1"/>
  <c r="IX105" i="1"/>
  <c r="IX127" i="1"/>
  <c r="IT127" i="1"/>
  <c r="IU127" i="1" s="1" a="1"/>
  <c r="IU127" i="1" s="1"/>
  <c r="IT29" i="1"/>
  <c r="IU29" i="1" s="1" a="1"/>
  <c r="IU29" i="1" s="1"/>
  <c r="IT37" i="1"/>
  <c r="IU37" i="1" s="1" a="1"/>
  <c r="IU37" i="1" s="1"/>
  <c r="IT45" i="1"/>
  <c r="IU45" i="1" s="1" a="1"/>
  <c r="IU45" i="1" s="1"/>
  <c r="IT53" i="1"/>
  <c r="IU53" i="1" s="1" a="1"/>
  <c r="IU53" i="1" s="1"/>
  <c r="IT61" i="1"/>
  <c r="IU61" i="1" s="1" a="1"/>
  <c r="IU61" i="1" s="1"/>
  <c r="IT69" i="1"/>
  <c r="IU69" i="1" s="1" a="1"/>
  <c r="IU69" i="1" s="1"/>
  <c r="IT77" i="1"/>
  <c r="IU77" i="1" s="1" a="1"/>
  <c r="IU77" i="1" s="1"/>
  <c r="IT85" i="1"/>
  <c r="IU85" i="1" s="1" a="1"/>
  <c r="IU85" i="1" s="1"/>
  <c r="IT93" i="1"/>
  <c r="IU93" i="1" s="1" a="1"/>
  <c r="IU93" i="1" s="1"/>
  <c r="IX98" i="1"/>
  <c r="IY98" i="1" s="1"/>
  <c r="IZ98" i="1" s="1"/>
  <c r="IT101" i="1"/>
  <c r="IU101" i="1" s="1" a="1"/>
  <c r="IU101" i="1" s="1"/>
  <c r="IX106" i="1"/>
  <c r="IY106" i="1" s="1"/>
  <c r="IZ106" i="1" s="1"/>
  <c r="IT109" i="1"/>
  <c r="IU109" i="1" s="1" a="1"/>
  <c r="IU109" i="1" s="1"/>
  <c r="IT110" i="1"/>
  <c r="IU110" i="1" s="1" a="1"/>
  <c r="IU110" i="1" s="1"/>
  <c r="IY145" i="1"/>
  <c r="IZ145" i="1" s="1"/>
  <c r="IT86" i="1"/>
  <c r="IU86" i="1" s="1" a="1"/>
  <c r="IU86" i="1" s="1"/>
  <c r="IT94" i="1"/>
  <c r="IU94" i="1" s="1" a="1"/>
  <c r="IU94" i="1" s="1"/>
  <c r="IT102" i="1"/>
  <c r="IU102" i="1" s="1" a="1"/>
  <c r="IU102" i="1" s="1"/>
  <c r="IX118" i="1"/>
  <c r="IT118" i="1"/>
  <c r="IU118" i="1" s="1" a="1"/>
  <c r="IU118" i="1" s="1"/>
  <c r="IX125" i="1"/>
  <c r="IT116" i="1"/>
  <c r="IU116" i="1" s="1" a="1"/>
  <c r="IU116" i="1" s="1"/>
  <c r="IT119" i="1"/>
  <c r="IU119" i="1" s="1" a="1"/>
  <c r="IU119" i="1" s="1"/>
  <c r="IT32" i="1"/>
  <c r="IU32" i="1" s="1" a="1"/>
  <c r="IU32" i="1" s="1"/>
  <c r="IT40" i="1"/>
  <c r="IU40" i="1" s="1" a="1"/>
  <c r="IU40" i="1" s="1"/>
  <c r="IT48" i="1"/>
  <c r="IU48" i="1" s="1" a="1"/>
  <c r="IU48" i="1" s="1"/>
  <c r="IT56" i="1"/>
  <c r="IU56" i="1" s="1" a="1"/>
  <c r="IU56" i="1" s="1"/>
  <c r="IT104" i="1"/>
  <c r="IU104" i="1" s="1" a="1"/>
  <c r="IU104" i="1" s="1"/>
  <c r="IX133" i="1"/>
  <c r="IT113" i="1"/>
  <c r="IU113" i="1" s="1" a="1"/>
  <c r="IU113" i="1" s="1"/>
  <c r="IX117" i="1"/>
  <c r="IT117" i="1"/>
  <c r="IU117" i="1" s="1" a="1"/>
  <c r="IU117" i="1" s="1"/>
  <c r="IX126" i="1"/>
  <c r="IY194" i="1"/>
  <c r="IZ194" i="1" s="1"/>
  <c r="IT114" i="1"/>
  <c r="IU114" i="1" s="1" a="1"/>
  <c r="IU114" i="1" s="1"/>
  <c r="IY163" i="1"/>
  <c r="IZ163" i="1" s="1"/>
  <c r="IY171" i="1"/>
  <c r="IZ171" i="1" s="1"/>
  <c r="IX124" i="1"/>
  <c r="IY124" i="1" s="1"/>
  <c r="IZ124" i="1" s="1"/>
  <c r="IX224" i="1"/>
  <c r="IT224" i="1"/>
  <c r="IU224" i="1" s="1" a="1"/>
  <c r="IU224" i="1" s="1"/>
  <c r="IX240" i="1"/>
  <c r="IT240" i="1"/>
  <c r="IU240" i="1" s="1" a="1"/>
  <c r="IU240" i="1" s="1"/>
  <c r="IX288" i="1"/>
  <c r="IT288" i="1"/>
  <c r="IU288" i="1" s="1" a="1"/>
  <c r="IU288" i="1" s="1"/>
  <c r="IT125" i="1"/>
  <c r="IU125" i="1" s="1" a="1"/>
  <c r="IU125" i="1" s="1"/>
  <c r="IT133" i="1"/>
  <c r="IU133" i="1" s="1" a="1"/>
  <c r="IU133" i="1" s="1"/>
  <c r="IT141" i="1"/>
  <c r="IU141" i="1" s="1" a="1"/>
  <c r="IU141" i="1" s="1"/>
  <c r="IT149" i="1"/>
  <c r="IU149" i="1" s="1" a="1"/>
  <c r="IU149" i="1" s="1"/>
  <c r="IT157" i="1"/>
  <c r="IU157" i="1" s="1" a="1"/>
  <c r="IU157" i="1" s="1"/>
  <c r="IT165" i="1"/>
  <c r="IU165" i="1" s="1" a="1"/>
  <c r="IU165" i="1" s="1"/>
  <c r="IT173" i="1"/>
  <c r="IU173" i="1" s="1" a="1"/>
  <c r="IU173" i="1" s="1"/>
  <c r="IT181" i="1"/>
  <c r="IU181" i="1" s="1" a="1"/>
  <c r="IU181" i="1" s="1"/>
  <c r="IT189" i="1"/>
  <c r="IU189" i="1" s="1" a="1"/>
  <c r="IU189" i="1" s="1"/>
  <c r="IX195" i="1"/>
  <c r="IX208" i="1"/>
  <c r="IX231" i="1"/>
  <c r="IX248" i="1"/>
  <c r="IT248" i="1"/>
  <c r="IU248" i="1" s="1" a="1"/>
  <c r="IU248" i="1" s="1"/>
  <c r="IX263" i="1"/>
  <c r="IY268" i="1"/>
  <c r="IZ268" i="1" s="1"/>
  <c r="IX278" i="1"/>
  <c r="IX294" i="1"/>
  <c r="IT126" i="1"/>
  <c r="IU126" i="1" s="1" a="1"/>
  <c r="IU126" i="1" s="1"/>
  <c r="IT134" i="1"/>
  <c r="IU134" i="1" s="1" a="1"/>
  <c r="IU134" i="1" s="1"/>
  <c r="IT142" i="1"/>
  <c r="IU142" i="1" s="1" a="1"/>
  <c r="IU142" i="1" s="1"/>
  <c r="IT150" i="1"/>
  <c r="IU150" i="1" s="1" a="1"/>
  <c r="IU150" i="1" s="1"/>
  <c r="IT158" i="1"/>
  <c r="IU158" i="1" s="1" a="1"/>
  <c r="IU158" i="1" s="1"/>
  <c r="IT166" i="1"/>
  <c r="IU166" i="1" s="1" a="1"/>
  <c r="IU166" i="1" s="1"/>
  <c r="IT174" i="1"/>
  <c r="IU174" i="1" s="1" a="1"/>
  <c r="IU174" i="1" s="1"/>
  <c r="IT182" i="1"/>
  <c r="IU182" i="1" s="1" a="1"/>
  <c r="IU182" i="1" s="1"/>
  <c r="IT190" i="1"/>
  <c r="IU190" i="1" s="1" a="1"/>
  <c r="IU190" i="1" s="1"/>
  <c r="IX200" i="1"/>
  <c r="IX205" i="1"/>
  <c r="IY205" i="1" s="1"/>
  <c r="IZ205" i="1" s="1"/>
  <c r="IT207" i="1"/>
  <c r="IU207" i="1" s="1" a="1"/>
  <c r="IU207" i="1" s="1"/>
  <c r="IY218" i="1"/>
  <c r="IZ218" i="1" s="1"/>
  <c r="IX222" i="1"/>
  <c r="IX238" i="1"/>
  <c r="IX256" i="1"/>
  <c r="IT256" i="1"/>
  <c r="IU256" i="1" s="1" a="1"/>
  <c r="IU256" i="1" s="1"/>
  <c r="IX271" i="1"/>
  <c r="IY282" i="1"/>
  <c r="IZ282" i="1" s="1"/>
  <c r="IX286" i="1"/>
  <c r="IT135" i="1"/>
  <c r="IU135" i="1" s="1" a="1"/>
  <c r="IU135" i="1" s="1"/>
  <c r="IT143" i="1"/>
  <c r="IU143" i="1" s="1" a="1"/>
  <c r="IU143" i="1" s="1"/>
  <c r="IT151" i="1"/>
  <c r="IU151" i="1" s="1" a="1"/>
  <c r="IU151" i="1" s="1"/>
  <c r="IT159" i="1"/>
  <c r="IU159" i="1" s="1" a="1"/>
  <c r="IU159" i="1" s="1"/>
  <c r="IT167" i="1"/>
  <c r="IU167" i="1" s="1" a="1"/>
  <c r="IU167" i="1" s="1"/>
  <c r="IT175" i="1"/>
  <c r="IU175" i="1" s="1" a="1"/>
  <c r="IU175" i="1" s="1"/>
  <c r="IT183" i="1"/>
  <c r="IU183" i="1" s="1" a="1"/>
  <c r="IU183" i="1" s="1"/>
  <c r="IT192" i="1"/>
  <c r="IU192" i="1" s="1" a="1"/>
  <c r="IU192" i="1" s="1"/>
  <c r="IX197" i="1"/>
  <c r="IY197" i="1" s="1"/>
  <c r="IZ197" i="1" s="1"/>
  <c r="IX216" i="1"/>
  <c r="IT216" i="1"/>
  <c r="IU216" i="1" s="1" a="1"/>
  <c r="IU216" i="1" s="1"/>
  <c r="IY242" i="1"/>
  <c r="IZ242" i="1" s="1"/>
  <c r="IX246" i="1"/>
  <c r="IX232" i="1"/>
  <c r="IT232" i="1"/>
  <c r="IU232" i="1" s="1" a="1"/>
  <c r="IU232" i="1" s="1"/>
  <c r="IX264" i="1"/>
  <c r="IT264" i="1"/>
  <c r="IU264" i="1" s="1" a="1"/>
  <c r="IU264" i="1" s="1"/>
  <c r="IX279" i="1"/>
  <c r="IX295" i="1"/>
  <c r="IX191" i="1"/>
  <c r="IY210" i="1"/>
  <c r="IZ210" i="1" s="1"/>
  <c r="IX212" i="1"/>
  <c r="IX214" i="1"/>
  <c r="IX223" i="1"/>
  <c r="IX239" i="1"/>
  <c r="IX272" i="1"/>
  <c r="IT272" i="1"/>
  <c r="IU272" i="1" s="1" a="1"/>
  <c r="IU272" i="1" s="1"/>
  <c r="IX287" i="1"/>
  <c r="IX303" i="1"/>
  <c r="IX196" i="1"/>
  <c r="IX204" i="1"/>
  <c r="IX206" i="1"/>
  <c r="IT206" i="1"/>
  <c r="IU206" i="1" s="1" a="1"/>
  <c r="IU206" i="1" s="1"/>
  <c r="IT212" i="1"/>
  <c r="IU212" i="1" s="1" a="1"/>
  <c r="IU212" i="1" s="1"/>
  <c r="IX230" i="1"/>
  <c r="IX247" i="1"/>
  <c r="IX262" i="1"/>
  <c r="IX198" i="1"/>
  <c r="IT198" i="1"/>
  <c r="IU198" i="1" s="1" a="1"/>
  <c r="IU198" i="1" s="1"/>
  <c r="IT204" i="1"/>
  <c r="IU204" i="1" s="1" a="1"/>
  <c r="IU204" i="1" s="1"/>
  <c r="IX255" i="1"/>
  <c r="IX280" i="1"/>
  <c r="IT280" i="1"/>
  <c r="IU280" i="1" s="1" a="1"/>
  <c r="IU280" i="1" s="1"/>
  <c r="IX296" i="1"/>
  <c r="IT296" i="1"/>
  <c r="IU296" i="1" s="1" a="1"/>
  <c r="IU296" i="1" s="1"/>
  <c r="IT214" i="1"/>
  <c r="IU214" i="1" s="1" a="1"/>
  <c r="IU214" i="1" s="1"/>
  <c r="IT222" i="1"/>
  <c r="IU222" i="1" s="1" a="1"/>
  <c r="IU222" i="1" s="1"/>
  <c r="IT230" i="1"/>
  <c r="IU230" i="1" s="1" a="1"/>
  <c r="IU230" i="1" s="1"/>
  <c r="IT238" i="1"/>
  <c r="IU238" i="1" s="1" a="1"/>
  <c r="IU238" i="1" s="1"/>
  <c r="IT246" i="1"/>
  <c r="IU246" i="1" s="1" a="1"/>
  <c r="IU246" i="1" s="1"/>
  <c r="IT254" i="1"/>
  <c r="IU254" i="1" s="1" a="1"/>
  <c r="IU254" i="1" s="1"/>
  <c r="IT262" i="1"/>
  <c r="IU262" i="1" s="1" a="1"/>
  <c r="IU262" i="1" s="1"/>
  <c r="IT270" i="1"/>
  <c r="IU270" i="1" s="1" a="1"/>
  <c r="IU270" i="1" s="1"/>
  <c r="IT278" i="1"/>
  <c r="IU278" i="1" s="1" a="1"/>
  <c r="IU278" i="1" s="1"/>
  <c r="IT286" i="1"/>
  <c r="IU286" i="1" s="1" a="1"/>
  <c r="IU286" i="1" s="1"/>
  <c r="IT294" i="1"/>
  <c r="IU294" i="1" s="1" a="1"/>
  <c r="IU294" i="1" s="1"/>
  <c r="IT302" i="1"/>
  <c r="IU302" i="1" s="1" a="1"/>
  <c r="IU302" i="1" s="1"/>
  <c r="IT199" i="1"/>
  <c r="IU199" i="1" s="1" a="1"/>
  <c r="IU199" i="1" s="1"/>
  <c r="IT215" i="1"/>
  <c r="IU215" i="1" s="1" a="1"/>
  <c r="IU215" i="1" s="1"/>
  <c r="IT223" i="1"/>
  <c r="IU223" i="1" s="1" a="1"/>
  <c r="IU223" i="1" s="1"/>
  <c r="IT231" i="1"/>
  <c r="IU231" i="1" s="1" a="1"/>
  <c r="IU231" i="1" s="1"/>
  <c r="IT239" i="1"/>
  <c r="IU239" i="1" s="1" a="1"/>
  <c r="IU239" i="1" s="1"/>
  <c r="IT247" i="1"/>
  <c r="IU247" i="1" s="1" a="1"/>
  <c r="IU247" i="1" s="1"/>
  <c r="IT255" i="1"/>
  <c r="IU255" i="1" s="1" a="1"/>
  <c r="IU255" i="1" s="1"/>
  <c r="IT263" i="1"/>
  <c r="IU263" i="1" s="1" a="1"/>
  <c r="IU263" i="1" s="1"/>
  <c r="IT271" i="1"/>
  <c r="IU271" i="1" s="1" a="1"/>
  <c r="IU271" i="1" s="1"/>
  <c r="IT279" i="1"/>
  <c r="IU279" i="1" s="1" a="1"/>
  <c r="IU279" i="1" s="1"/>
  <c r="IT287" i="1"/>
  <c r="IU287" i="1" s="1" a="1"/>
  <c r="IU287" i="1" s="1"/>
  <c r="IT295" i="1"/>
  <c r="IU295" i="1" s="1" a="1"/>
  <c r="IU295" i="1" s="1"/>
  <c r="IT303" i="1"/>
  <c r="IU303" i="1" s="1" a="1"/>
  <c r="IU303" i="1" s="1"/>
  <c r="IT241" i="1"/>
  <c r="IU241" i="1" s="1" a="1"/>
  <c r="IU241" i="1" s="1"/>
  <c r="IT249" i="1"/>
  <c r="IU249" i="1" s="1" a="1"/>
  <c r="IU249" i="1" s="1"/>
  <c r="IT281" i="1"/>
  <c r="IU281" i="1" s="1" a="1"/>
  <c r="IU281" i="1" s="1"/>
  <c r="IT289" i="1"/>
  <c r="IU289" i="1" s="1" a="1"/>
  <c r="IU289" i="1" s="1"/>
  <c r="IT297" i="1"/>
  <c r="IU297" i="1" s="1" a="1"/>
  <c r="IU297" i="1" s="1"/>
  <c r="HT134" i="1"/>
  <c r="HT166" i="1"/>
  <c r="HT214" i="1"/>
  <c r="HP222" i="1"/>
  <c r="HT230" i="1"/>
  <c r="HT246" i="1"/>
  <c r="HT254" i="1"/>
  <c r="HT262" i="1"/>
  <c r="HP270" i="1"/>
  <c r="HT278" i="1"/>
  <c r="HT294" i="1"/>
  <c r="HT302" i="1"/>
  <c r="HP14" i="1"/>
  <c r="HP22" i="1"/>
  <c r="HT38" i="1"/>
  <c r="HT46" i="1"/>
  <c r="HT54" i="1"/>
  <c r="HT62" i="1"/>
  <c r="HT70" i="1"/>
  <c r="HT78" i="1"/>
  <c r="HT86" i="1"/>
  <c r="HT94" i="1"/>
  <c r="HT102" i="1"/>
  <c r="HT110" i="1"/>
  <c r="HT118" i="1"/>
  <c r="HT142" i="1"/>
  <c r="HT150" i="1"/>
  <c r="HT158" i="1"/>
  <c r="HT174" i="1"/>
  <c r="HT182" i="1"/>
  <c r="HT190" i="1"/>
  <c r="HT198" i="1"/>
  <c r="HT206" i="1"/>
  <c r="ID17" i="1"/>
  <c r="ID25" i="1"/>
  <c r="ID33" i="1"/>
  <c r="ID41" i="1"/>
  <c r="ID49" i="1"/>
  <c r="ID57" i="1"/>
  <c r="ID65" i="1"/>
  <c r="ID12" i="1"/>
  <c r="ID20" i="1"/>
  <c r="ID28" i="1"/>
  <c r="ID36" i="1"/>
  <c r="ID44" i="1"/>
  <c r="HT30" i="1"/>
  <c r="HP18" i="1"/>
  <c r="HT26" i="1"/>
  <c r="HT34" i="1"/>
  <c r="HT42" i="1"/>
  <c r="HT50" i="1"/>
  <c r="HT58" i="1"/>
  <c r="ID14" i="1"/>
  <c r="ID22" i="1"/>
  <c r="ID30" i="1"/>
  <c r="ID38" i="1"/>
  <c r="ID46" i="1"/>
  <c r="ID54" i="1"/>
  <c r="ID62" i="1"/>
  <c r="ID10" i="1"/>
  <c r="HZ128" i="1"/>
  <c r="IA128" i="1" s="1" a="1"/>
  <c r="IA128" i="1" s="1"/>
  <c r="ID128" i="1"/>
  <c r="HZ136" i="1"/>
  <c r="IA136" i="1" s="1" a="1"/>
  <c r="IA136" i="1" s="1"/>
  <c r="ID136" i="1"/>
  <c r="HZ144" i="1"/>
  <c r="IA144" i="1" s="1" a="1"/>
  <c r="IA144" i="1" s="1"/>
  <c r="ID144" i="1"/>
  <c r="HZ152" i="1"/>
  <c r="IA152" i="1" s="1" a="1"/>
  <c r="IA152" i="1" s="1"/>
  <c r="ID152" i="1"/>
  <c r="HZ160" i="1"/>
  <c r="IA160" i="1" s="1" a="1"/>
  <c r="IA160" i="1" s="1"/>
  <c r="ID160" i="1"/>
  <c r="HZ168" i="1"/>
  <c r="IA168" i="1" s="1" a="1"/>
  <c r="IA168" i="1" s="1"/>
  <c r="ID168" i="1"/>
  <c r="HZ176" i="1"/>
  <c r="IA176" i="1" s="1" a="1"/>
  <c r="IA176" i="1" s="1"/>
  <c r="ID176" i="1"/>
  <c r="HZ184" i="1"/>
  <c r="IA184" i="1" s="1" a="1"/>
  <c r="IA184" i="1" s="1"/>
  <c r="ID184" i="1"/>
  <c r="HZ192" i="1"/>
  <c r="IA192" i="1" s="1" a="1"/>
  <c r="IA192" i="1" s="1"/>
  <c r="ID192" i="1"/>
  <c r="HZ200" i="1"/>
  <c r="IA200" i="1" s="1" a="1"/>
  <c r="IA200" i="1" s="1"/>
  <c r="ID200" i="1"/>
  <c r="HZ208" i="1"/>
  <c r="IA208" i="1" s="1" a="1"/>
  <c r="IA208" i="1" s="1"/>
  <c r="ID208" i="1"/>
  <c r="HZ216" i="1"/>
  <c r="IA216" i="1" s="1" a="1"/>
  <c r="IA216" i="1" s="1"/>
  <c r="ID216" i="1"/>
  <c r="HZ224" i="1"/>
  <c r="IA224" i="1" s="1" a="1"/>
  <c r="IA224" i="1" s="1"/>
  <c r="ID224" i="1"/>
  <c r="HZ232" i="1"/>
  <c r="IA232" i="1" s="1" a="1"/>
  <c r="IA232" i="1" s="1"/>
  <c r="ID232" i="1"/>
  <c r="HZ240" i="1"/>
  <c r="IA240" i="1" s="1" a="1"/>
  <c r="IA240" i="1" s="1"/>
  <c r="ID240" i="1"/>
  <c r="HZ248" i="1"/>
  <c r="IA248" i="1" s="1" a="1"/>
  <c r="IA248" i="1" s="1"/>
  <c r="ID248" i="1"/>
  <c r="HZ256" i="1"/>
  <c r="IA256" i="1" s="1" a="1"/>
  <c r="IA256" i="1" s="1"/>
  <c r="ID256" i="1"/>
  <c r="HZ264" i="1"/>
  <c r="IA264" i="1" s="1" a="1"/>
  <c r="IA264" i="1" s="1"/>
  <c r="ID264" i="1"/>
  <c r="HZ272" i="1"/>
  <c r="IA272" i="1" s="1" a="1"/>
  <c r="IA272" i="1" s="1"/>
  <c r="ID272" i="1"/>
  <c r="HZ280" i="1"/>
  <c r="IA280" i="1" s="1" a="1"/>
  <c r="IA280" i="1" s="1"/>
  <c r="ID280" i="1"/>
  <c r="HZ288" i="1"/>
  <c r="IA288" i="1" s="1" a="1"/>
  <c r="IA288" i="1" s="1"/>
  <c r="ID288" i="1"/>
  <c r="HZ296" i="1"/>
  <c r="IA296" i="1" s="1" a="1"/>
  <c r="IA296" i="1" s="1"/>
  <c r="ID296" i="1"/>
  <c r="HZ14" i="1"/>
  <c r="IA14" i="1" s="1" a="1"/>
  <c r="IA14" i="1" s="1"/>
  <c r="HZ25" i="1"/>
  <c r="IA25" i="1" s="1" a="1"/>
  <c r="IA25" i="1" s="1"/>
  <c r="HZ35" i="1"/>
  <c r="IA35" i="1" s="1" a="1"/>
  <c r="IA35" i="1" s="1"/>
  <c r="HZ40" i="1"/>
  <c r="IA40" i="1" s="1" a="1"/>
  <c r="IA40" i="1" s="1"/>
  <c r="HZ59" i="1"/>
  <c r="IA59" i="1" s="1" a="1"/>
  <c r="IA59" i="1" s="1"/>
  <c r="HZ66" i="1"/>
  <c r="IA66" i="1" s="1" a="1"/>
  <c r="IA66" i="1" s="1"/>
  <c r="HZ75" i="1"/>
  <c r="IA75" i="1" s="1" a="1"/>
  <c r="IA75" i="1" s="1"/>
  <c r="HZ96" i="1"/>
  <c r="IA96" i="1" s="1" a="1"/>
  <c r="IA96" i="1" s="1"/>
  <c r="HZ107" i="1"/>
  <c r="IA107" i="1" s="1" a="1"/>
  <c r="IA107" i="1" s="1"/>
  <c r="HZ157" i="1"/>
  <c r="IA157" i="1" s="1" a="1"/>
  <c r="IA157" i="1" s="1"/>
  <c r="HZ178" i="1"/>
  <c r="IA178" i="1" s="1" a="1"/>
  <c r="IA178" i="1" s="1"/>
  <c r="ID73" i="1"/>
  <c r="HZ73" i="1"/>
  <c r="IA73" i="1" s="1" a="1"/>
  <c r="IA73" i="1" s="1"/>
  <c r="HZ81" i="1"/>
  <c r="IA81" i="1" s="1" a="1"/>
  <c r="IA81" i="1" s="1"/>
  <c r="ID81" i="1"/>
  <c r="ID89" i="1"/>
  <c r="HZ89" i="1"/>
  <c r="IA89" i="1" s="1" a="1"/>
  <c r="IA89" i="1" s="1"/>
  <c r="HZ97" i="1"/>
  <c r="IA97" i="1" s="1" a="1"/>
  <c r="IA97" i="1" s="1"/>
  <c r="ID97" i="1"/>
  <c r="ID105" i="1"/>
  <c r="HZ105" i="1"/>
  <c r="IA105" i="1" s="1" a="1"/>
  <c r="IA105" i="1" s="1"/>
  <c r="HZ113" i="1"/>
  <c r="IA113" i="1" s="1" a="1"/>
  <c r="IA113" i="1" s="1"/>
  <c r="ID113" i="1"/>
  <c r="ID121" i="1"/>
  <c r="HZ121" i="1"/>
  <c r="IA121" i="1" s="1" a="1"/>
  <c r="IA121" i="1" s="1"/>
  <c r="HZ129" i="1"/>
  <c r="IA129" i="1" s="1" a="1"/>
  <c r="IA129" i="1" s="1"/>
  <c r="ID129" i="1"/>
  <c r="ID137" i="1"/>
  <c r="HZ137" i="1"/>
  <c r="IA137" i="1" s="1" a="1"/>
  <c r="IA137" i="1" s="1"/>
  <c r="HZ145" i="1"/>
  <c r="IA145" i="1" s="1" a="1"/>
  <c r="IA145" i="1" s="1"/>
  <c r="ID145" i="1"/>
  <c r="ID153" i="1"/>
  <c r="HZ153" i="1"/>
  <c r="IA153" i="1" s="1" a="1"/>
  <c r="IA153" i="1" s="1"/>
  <c r="HZ161" i="1"/>
  <c r="IA161" i="1" s="1" a="1"/>
  <c r="IA161" i="1" s="1"/>
  <c r="ID161" i="1"/>
  <c r="ID169" i="1"/>
  <c r="HZ169" i="1"/>
  <c r="IA169" i="1" s="1" a="1"/>
  <c r="IA169" i="1" s="1"/>
  <c r="HZ177" i="1"/>
  <c r="IA177" i="1" s="1" a="1"/>
  <c r="IA177" i="1" s="1"/>
  <c r="ID177" i="1"/>
  <c r="ID185" i="1"/>
  <c r="HZ185" i="1"/>
  <c r="IA185" i="1" s="1" a="1"/>
  <c r="IA185" i="1" s="1"/>
  <c r="HZ193" i="1"/>
  <c r="IA193" i="1" s="1" a="1"/>
  <c r="IA193" i="1" s="1"/>
  <c r="ID193" i="1"/>
  <c r="ID201" i="1"/>
  <c r="HZ201" i="1"/>
  <c r="IA201" i="1" s="1" a="1"/>
  <c r="IA201" i="1" s="1"/>
  <c r="HZ209" i="1"/>
  <c r="IA209" i="1" s="1" a="1"/>
  <c r="IA209" i="1" s="1"/>
  <c r="ID209" i="1"/>
  <c r="ID217" i="1"/>
  <c r="HZ217" i="1"/>
  <c r="IA217" i="1" s="1" a="1"/>
  <c r="IA217" i="1" s="1"/>
  <c r="HZ225" i="1"/>
  <c r="IA225" i="1" s="1" a="1"/>
  <c r="IA225" i="1" s="1"/>
  <c r="ID225" i="1"/>
  <c r="ID233" i="1"/>
  <c r="HZ233" i="1"/>
  <c r="IA233" i="1" s="1" a="1"/>
  <c r="IA233" i="1" s="1"/>
  <c r="HZ241" i="1"/>
  <c r="IA241" i="1" s="1" a="1"/>
  <c r="IA241" i="1" s="1"/>
  <c r="ID241" i="1"/>
  <c r="ID249" i="1"/>
  <c r="HZ249" i="1"/>
  <c r="IA249" i="1" s="1" a="1"/>
  <c r="IA249" i="1" s="1"/>
  <c r="HZ257" i="1"/>
  <c r="IA257" i="1" s="1" a="1"/>
  <c r="IA257" i="1" s="1"/>
  <c r="ID257" i="1"/>
  <c r="ID265" i="1"/>
  <c r="HZ265" i="1"/>
  <c r="IA265" i="1" s="1" a="1"/>
  <c r="IA265" i="1" s="1"/>
  <c r="HZ273" i="1"/>
  <c r="IA273" i="1" s="1" a="1"/>
  <c r="IA273" i="1" s="1"/>
  <c r="ID273" i="1"/>
  <c r="ID281" i="1"/>
  <c r="HZ281" i="1"/>
  <c r="IA281" i="1" s="1" a="1"/>
  <c r="IA281" i="1" s="1"/>
  <c r="HZ289" i="1"/>
  <c r="IA289" i="1" s="1" a="1"/>
  <c r="IA289" i="1" s="1"/>
  <c r="ID289" i="1"/>
  <c r="ID297" i="1"/>
  <c r="HZ297" i="1"/>
  <c r="IA297" i="1" s="1" a="1"/>
  <c r="IA297" i="1" s="1"/>
  <c r="HZ15" i="1"/>
  <c r="IA15" i="1" s="1" a="1"/>
  <c r="IA15" i="1" s="1"/>
  <c r="HZ20" i="1"/>
  <c r="IA20" i="1" s="1" a="1"/>
  <c r="IA20" i="1" s="1"/>
  <c r="HZ30" i="1"/>
  <c r="IA30" i="1" s="1" a="1"/>
  <c r="IA30" i="1" s="1"/>
  <c r="HZ41" i="1"/>
  <c r="IA41" i="1" s="1" a="1"/>
  <c r="IA41" i="1" s="1"/>
  <c r="HZ46" i="1"/>
  <c r="IA46" i="1" s="1" a="1"/>
  <c r="IA46" i="1" s="1"/>
  <c r="HZ53" i="1"/>
  <c r="IA53" i="1" s="1" a="1"/>
  <c r="IA53" i="1" s="1"/>
  <c r="HZ67" i="1"/>
  <c r="IA67" i="1" s="1" a="1"/>
  <c r="IA67" i="1" s="1"/>
  <c r="HZ77" i="1"/>
  <c r="IA77" i="1" s="1" a="1"/>
  <c r="IA77" i="1" s="1"/>
  <c r="HZ98" i="1"/>
  <c r="IA98" i="1" s="1" a="1"/>
  <c r="IA98" i="1" s="1"/>
  <c r="HZ109" i="1"/>
  <c r="IA109" i="1" s="1" a="1"/>
  <c r="IA109" i="1" s="1"/>
  <c r="HZ120" i="1"/>
  <c r="IA120" i="1" s="1" a="1"/>
  <c r="IA120" i="1" s="1"/>
  <c r="HZ138" i="1"/>
  <c r="IA138" i="1" s="1" a="1"/>
  <c r="IA138" i="1" s="1"/>
  <c r="HZ181" i="1"/>
  <c r="IA181" i="1" s="1" a="1"/>
  <c r="IA181" i="1" s="1"/>
  <c r="ID202" i="1"/>
  <c r="HZ202" i="1"/>
  <c r="IA202" i="1" s="1" a="1"/>
  <c r="IA202" i="1" s="1"/>
  <c r="HZ210" i="1"/>
  <c r="IA210" i="1" s="1" a="1"/>
  <c r="IA210" i="1" s="1"/>
  <c r="ID210" i="1"/>
  <c r="ID218" i="1"/>
  <c r="HZ218" i="1"/>
  <c r="IA218" i="1" s="1" a="1"/>
  <c r="IA218" i="1" s="1"/>
  <c r="HZ226" i="1"/>
  <c r="IA226" i="1" s="1" a="1"/>
  <c r="IA226" i="1" s="1"/>
  <c r="ID226" i="1"/>
  <c r="ID234" i="1"/>
  <c r="HZ234" i="1"/>
  <c r="IA234" i="1" s="1" a="1"/>
  <c r="IA234" i="1" s="1"/>
  <c r="HZ242" i="1"/>
  <c r="IA242" i="1" s="1" a="1"/>
  <c r="IA242" i="1" s="1"/>
  <c r="ID242" i="1"/>
  <c r="ID250" i="1"/>
  <c r="HZ250" i="1"/>
  <c r="IA250" i="1" s="1" a="1"/>
  <c r="IA250" i="1" s="1"/>
  <c r="HZ258" i="1"/>
  <c r="IA258" i="1" s="1" a="1"/>
  <c r="IA258" i="1" s="1"/>
  <c r="ID258" i="1"/>
  <c r="ID266" i="1"/>
  <c r="HZ266" i="1"/>
  <c r="IA266" i="1" s="1" a="1"/>
  <c r="IA266" i="1" s="1"/>
  <c r="HZ274" i="1"/>
  <c r="IA274" i="1" s="1" a="1"/>
  <c r="IA274" i="1" s="1"/>
  <c r="ID274" i="1"/>
  <c r="ID282" i="1"/>
  <c r="HZ282" i="1"/>
  <c r="IA282" i="1" s="1" a="1"/>
  <c r="IA282" i="1" s="1"/>
  <c r="HZ290" i="1"/>
  <c r="IA290" i="1" s="1" a="1"/>
  <c r="IA290" i="1" s="1"/>
  <c r="ID290" i="1"/>
  <c r="ID298" i="1"/>
  <c r="HZ298" i="1"/>
  <c r="IA298" i="1" s="1" a="1"/>
  <c r="IA298" i="1" s="1"/>
  <c r="HZ21" i="1"/>
  <c r="IA21" i="1" s="1" a="1"/>
  <c r="IA21" i="1" s="1"/>
  <c r="HZ26" i="1"/>
  <c r="IA26" i="1" s="1" a="1"/>
  <c r="IA26" i="1" s="1"/>
  <c r="HZ31" i="1"/>
  <c r="IA31" i="1" s="1" a="1"/>
  <c r="IA31" i="1" s="1"/>
  <c r="HZ36" i="1"/>
  <c r="IA36" i="1" s="1" a="1"/>
  <c r="IA36" i="1" s="1"/>
  <c r="HZ47" i="1"/>
  <c r="IA47" i="1" s="1" a="1"/>
  <c r="IA47" i="1" s="1"/>
  <c r="HZ61" i="1"/>
  <c r="IA61" i="1" s="1" a="1"/>
  <c r="IA61" i="1" s="1"/>
  <c r="HZ88" i="1"/>
  <c r="IA88" i="1" s="1" a="1"/>
  <c r="IA88" i="1" s="1"/>
  <c r="HZ99" i="1"/>
  <c r="IA99" i="1" s="1" a="1"/>
  <c r="IA99" i="1" s="1"/>
  <c r="HZ122" i="1"/>
  <c r="IA122" i="1" s="1" a="1"/>
  <c r="IA122" i="1" s="1"/>
  <c r="HZ141" i="1"/>
  <c r="IA141" i="1" s="1" a="1"/>
  <c r="IA141" i="1" s="1"/>
  <c r="HZ162" i="1"/>
  <c r="IA162" i="1" s="1" a="1"/>
  <c r="IA162" i="1" s="1"/>
  <c r="ID123" i="1"/>
  <c r="HZ123" i="1"/>
  <c r="IA123" i="1" s="1" a="1"/>
  <c r="IA123" i="1" s="1"/>
  <c r="HZ131" i="1"/>
  <c r="IA131" i="1" s="1" a="1"/>
  <c r="IA131" i="1" s="1"/>
  <c r="ID131" i="1"/>
  <c r="ID139" i="1"/>
  <c r="HZ139" i="1"/>
  <c r="IA139" i="1" s="1" a="1"/>
  <c r="IA139" i="1" s="1"/>
  <c r="HZ147" i="1"/>
  <c r="IA147" i="1" s="1" a="1"/>
  <c r="IA147" i="1" s="1"/>
  <c r="ID147" i="1"/>
  <c r="ID155" i="1"/>
  <c r="HZ155" i="1"/>
  <c r="IA155" i="1" s="1" a="1"/>
  <c r="IA155" i="1" s="1"/>
  <c r="HZ163" i="1"/>
  <c r="IA163" i="1" s="1" a="1"/>
  <c r="IA163" i="1" s="1"/>
  <c r="ID163" i="1"/>
  <c r="ID171" i="1"/>
  <c r="HZ171" i="1"/>
  <c r="IA171" i="1" s="1" a="1"/>
  <c r="IA171" i="1" s="1"/>
  <c r="HZ179" i="1"/>
  <c r="IA179" i="1" s="1" a="1"/>
  <c r="IA179" i="1" s="1"/>
  <c r="ID179" i="1"/>
  <c r="ID187" i="1"/>
  <c r="HZ187" i="1"/>
  <c r="IA187" i="1" s="1" a="1"/>
  <c r="IA187" i="1" s="1"/>
  <c r="HZ195" i="1"/>
  <c r="IA195" i="1" s="1" a="1"/>
  <c r="IA195" i="1" s="1"/>
  <c r="ID195" i="1"/>
  <c r="ID203" i="1"/>
  <c r="HZ203" i="1"/>
  <c r="IA203" i="1" s="1" a="1"/>
  <c r="IA203" i="1" s="1"/>
  <c r="HZ211" i="1"/>
  <c r="IA211" i="1" s="1" a="1"/>
  <c r="IA211" i="1" s="1"/>
  <c r="ID211" i="1"/>
  <c r="ID219" i="1"/>
  <c r="HZ219" i="1"/>
  <c r="IA219" i="1" s="1" a="1"/>
  <c r="IA219" i="1" s="1"/>
  <c r="HZ227" i="1"/>
  <c r="IA227" i="1" s="1" a="1"/>
  <c r="IA227" i="1" s="1"/>
  <c r="ID227" i="1"/>
  <c r="ID235" i="1"/>
  <c r="HZ235" i="1"/>
  <c r="IA235" i="1" s="1" a="1"/>
  <c r="IA235" i="1" s="1"/>
  <c r="HZ243" i="1"/>
  <c r="IA243" i="1" s="1" a="1"/>
  <c r="IA243" i="1" s="1"/>
  <c r="ID243" i="1"/>
  <c r="ID251" i="1"/>
  <c r="HZ251" i="1"/>
  <c r="IA251" i="1" s="1" a="1"/>
  <c r="IA251" i="1" s="1"/>
  <c r="HZ259" i="1"/>
  <c r="IA259" i="1" s="1" a="1"/>
  <c r="IA259" i="1" s="1"/>
  <c r="ID259" i="1"/>
  <c r="ID267" i="1"/>
  <c r="HZ267" i="1"/>
  <c r="IA267" i="1" s="1" a="1"/>
  <c r="IA267" i="1" s="1"/>
  <c r="HZ275" i="1"/>
  <c r="IA275" i="1" s="1" a="1"/>
  <c r="IA275" i="1" s="1"/>
  <c r="ID275" i="1"/>
  <c r="ID283" i="1"/>
  <c r="HZ283" i="1"/>
  <c r="IA283" i="1" s="1" a="1"/>
  <c r="IA283" i="1" s="1"/>
  <c r="HZ291" i="1"/>
  <c r="IA291" i="1" s="1" a="1"/>
  <c r="IA291" i="1" s="1"/>
  <c r="ID291" i="1"/>
  <c r="ID299" i="1"/>
  <c r="HZ299" i="1"/>
  <c r="IA299" i="1" s="1" a="1"/>
  <c r="IA299" i="1" s="1"/>
  <c r="HZ11" i="1"/>
  <c r="IA11" i="1" s="1" a="1"/>
  <c r="IA11" i="1" s="1"/>
  <c r="HZ16" i="1"/>
  <c r="IA16" i="1" s="1" a="1"/>
  <c r="IA16" i="1" s="1"/>
  <c r="HZ37" i="1"/>
  <c r="IA37" i="1" s="1" a="1"/>
  <c r="IA37" i="1" s="1"/>
  <c r="HZ42" i="1"/>
  <c r="IA42" i="1" s="1" a="1"/>
  <c r="IA42" i="1" s="1"/>
  <c r="HZ54" i="1"/>
  <c r="IA54" i="1" s="1" a="1"/>
  <c r="IA54" i="1" s="1"/>
  <c r="HZ69" i="1"/>
  <c r="IA69" i="1" s="1" a="1"/>
  <c r="IA69" i="1" s="1"/>
  <c r="HZ90" i="1"/>
  <c r="IA90" i="1" s="1" a="1"/>
  <c r="IA90" i="1" s="1"/>
  <c r="HZ101" i="1"/>
  <c r="IA101" i="1" s="1" a="1"/>
  <c r="IA101" i="1" s="1"/>
  <c r="HZ125" i="1"/>
  <c r="IA125" i="1" s="1" a="1"/>
  <c r="IA125" i="1" s="1"/>
  <c r="HZ165" i="1"/>
  <c r="IA165" i="1" s="1" a="1"/>
  <c r="IA165" i="1" s="1"/>
  <c r="HZ186" i="1"/>
  <c r="IA186" i="1" s="1" a="1"/>
  <c r="IA186" i="1" s="1"/>
  <c r="ID52" i="1"/>
  <c r="HZ52" i="1"/>
  <c r="IA52" i="1" s="1" a="1"/>
  <c r="IA52" i="1" s="1"/>
  <c r="HZ60" i="1"/>
  <c r="IA60" i="1" s="1" a="1"/>
  <c r="IA60" i="1" s="1"/>
  <c r="ID60" i="1"/>
  <c r="ID68" i="1"/>
  <c r="HZ68" i="1"/>
  <c r="IA68" i="1" s="1" a="1"/>
  <c r="IA68" i="1" s="1"/>
  <c r="HZ76" i="1"/>
  <c r="IA76" i="1" s="1" a="1"/>
  <c r="IA76" i="1" s="1"/>
  <c r="ID76" i="1"/>
  <c r="ID84" i="1"/>
  <c r="HZ84" i="1"/>
  <c r="IA84" i="1" s="1" a="1"/>
  <c r="IA84" i="1" s="1"/>
  <c r="HZ92" i="1"/>
  <c r="IA92" i="1" s="1" a="1"/>
  <c r="IA92" i="1" s="1"/>
  <c r="ID92" i="1"/>
  <c r="ID100" i="1"/>
  <c r="HZ100" i="1"/>
  <c r="IA100" i="1" s="1" a="1"/>
  <c r="IA100" i="1" s="1"/>
  <c r="HZ108" i="1"/>
  <c r="IA108" i="1" s="1" a="1"/>
  <c r="IA108" i="1" s="1"/>
  <c r="ID108" i="1"/>
  <c r="ID116" i="1"/>
  <c r="HZ116" i="1"/>
  <c r="IA116" i="1" s="1" a="1"/>
  <c r="IA116" i="1" s="1"/>
  <c r="HZ124" i="1"/>
  <c r="IA124" i="1" s="1" a="1"/>
  <c r="IA124" i="1" s="1"/>
  <c r="ID124" i="1"/>
  <c r="ID132" i="1"/>
  <c r="HZ132" i="1"/>
  <c r="IA132" i="1" s="1" a="1"/>
  <c r="IA132" i="1" s="1"/>
  <c r="HZ140" i="1"/>
  <c r="IA140" i="1" s="1" a="1"/>
  <c r="IA140" i="1" s="1"/>
  <c r="ID140" i="1"/>
  <c r="ID148" i="1"/>
  <c r="HZ148" i="1"/>
  <c r="IA148" i="1" s="1" a="1"/>
  <c r="IA148" i="1" s="1"/>
  <c r="HZ156" i="1"/>
  <c r="IA156" i="1" s="1" a="1"/>
  <c r="IA156" i="1" s="1"/>
  <c r="ID156" i="1"/>
  <c r="ID164" i="1"/>
  <c r="HZ164" i="1"/>
  <c r="IA164" i="1" s="1" a="1"/>
  <c r="IA164" i="1" s="1"/>
  <c r="HZ172" i="1"/>
  <c r="IA172" i="1" s="1" a="1"/>
  <c r="IA172" i="1" s="1"/>
  <c r="ID172" i="1"/>
  <c r="ID180" i="1"/>
  <c r="HZ180" i="1"/>
  <c r="IA180" i="1" s="1" a="1"/>
  <c r="IA180" i="1" s="1"/>
  <c r="HZ188" i="1"/>
  <c r="IA188" i="1" s="1" a="1"/>
  <c r="IA188" i="1" s="1"/>
  <c r="ID188" i="1"/>
  <c r="ID196" i="1"/>
  <c r="HZ196" i="1"/>
  <c r="IA196" i="1" s="1" a="1"/>
  <c r="IA196" i="1" s="1"/>
  <c r="HZ204" i="1"/>
  <c r="IA204" i="1" s="1" a="1"/>
  <c r="IA204" i="1" s="1"/>
  <c r="ID204" i="1"/>
  <c r="ID212" i="1"/>
  <c r="HZ212" i="1"/>
  <c r="IA212" i="1" s="1" a="1"/>
  <c r="IA212" i="1" s="1"/>
  <c r="HZ220" i="1"/>
  <c r="IA220" i="1" s="1" a="1"/>
  <c r="IA220" i="1" s="1"/>
  <c r="ID220" i="1"/>
  <c r="ID228" i="1"/>
  <c r="HZ228" i="1"/>
  <c r="IA228" i="1" s="1" a="1"/>
  <c r="IA228" i="1" s="1"/>
  <c r="HZ236" i="1"/>
  <c r="IA236" i="1" s="1" a="1"/>
  <c r="IA236" i="1" s="1"/>
  <c r="ID236" i="1"/>
  <c r="ID244" i="1"/>
  <c r="HZ244" i="1"/>
  <c r="IA244" i="1" s="1" a="1"/>
  <c r="IA244" i="1" s="1"/>
  <c r="HZ252" i="1"/>
  <c r="IA252" i="1" s="1" a="1"/>
  <c r="IA252" i="1" s="1"/>
  <c r="ID252" i="1"/>
  <c r="ID260" i="1"/>
  <c r="HZ260" i="1"/>
  <c r="IA260" i="1" s="1" a="1"/>
  <c r="IA260" i="1" s="1"/>
  <c r="HZ268" i="1"/>
  <c r="IA268" i="1" s="1" a="1"/>
  <c r="IA268" i="1" s="1"/>
  <c r="ID268" i="1"/>
  <c r="ID276" i="1"/>
  <c r="HZ276" i="1"/>
  <c r="IA276" i="1" s="1" a="1"/>
  <c r="IA276" i="1" s="1"/>
  <c r="HZ284" i="1"/>
  <c r="IA284" i="1" s="1" a="1"/>
  <c r="IA284" i="1" s="1"/>
  <c r="ID284" i="1"/>
  <c r="ID292" i="1"/>
  <c r="HZ292" i="1"/>
  <c r="IA292" i="1" s="1" a="1"/>
  <c r="IA292" i="1" s="1"/>
  <c r="HZ300" i="1"/>
  <c r="IA300" i="1" s="1" a="1"/>
  <c r="IA300" i="1" s="1"/>
  <c r="ID300" i="1"/>
  <c r="HZ17" i="1"/>
  <c r="IA17" i="1" s="1" a="1"/>
  <c r="IA17" i="1" s="1"/>
  <c r="HZ22" i="1"/>
  <c r="IA22" i="1" s="1" a="1"/>
  <c r="IA22" i="1" s="1"/>
  <c r="HZ27" i="1"/>
  <c r="IA27" i="1" s="1" a="1"/>
  <c r="IA27" i="1" s="1"/>
  <c r="HZ32" i="1"/>
  <c r="IA32" i="1" s="1" a="1"/>
  <c r="IA32" i="1" s="1"/>
  <c r="HZ43" i="1"/>
  <c r="IA43" i="1" s="1" a="1"/>
  <c r="IA43" i="1" s="1"/>
  <c r="HZ48" i="1"/>
  <c r="IA48" i="1" s="1" a="1"/>
  <c r="IA48" i="1" s="1"/>
  <c r="HZ62" i="1"/>
  <c r="IA62" i="1" s="1" a="1"/>
  <c r="IA62" i="1" s="1"/>
  <c r="HZ80" i="1"/>
  <c r="IA80" i="1" s="1" a="1"/>
  <c r="IA80" i="1" s="1"/>
  <c r="HZ91" i="1"/>
  <c r="IA91" i="1" s="1" a="1"/>
  <c r="IA91" i="1" s="1"/>
  <c r="HZ112" i="1"/>
  <c r="IA112" i="1" s="1" a="1"/>
  <c r="IA112" i="1" s="1"/>
  <c r="HZ146" i="1"/>
  <c r="IA146" i="1" s="1" a="1"/>
  <c r="IA146" i="1" s="1"/>
  <c r="HZ189" i="1"/>
  <c r="IA189" i="1" s="1" a="1"/>
  <c r="IA189" i="1" s="1"/>
  <c r="ID197" i="1"/>
  <c r="HZ197" i="1"/>
  <c r="IA197" i="1" s="1" a="1"/>
  <c r="IA197" i="1" s="1"/>
  <c r="ID213" i="1"/>
  <c r="HZ213" i="1"/>
  <c r="IA213" i="1" s="1" a="1"/>
  <c r="IA213" i="1" s="1"/>
  <c r="HZ221" i="1"/>
  <c r="IA221" i="1" s="1" a="1"/>
  <c r="IA221" i="1" s="1"/>
  <c r="ID221" i="1"/>
  <c r="ID229" i="1"/>
  <c r="HZ229" i="1"/>
  <c r="IA229" i="1" s="1" a="1"/>
  <c r="IA229" i="1" s="1"/>
  <c r="HZ237" i="1"/>
  <c r="IA237" i="1" s="1" a="1"/>
  <c r="IA237" i="1" s="1"/>
  <c r="ID237" i="1"/>
  <c r="ID245" i="1"/>
  <c r="HZ245" i="1"/>
  <c r="IA245" i="1" s="1" a="1"/>
  <c r="IA245" i="1" s="1"/>
  <c r="HZ253" i="1"/>
  <c r="IA253" i="1" s="1" a="1"/>
  <c r="IA253" i="1" s="1"/>
  <c r="ID253" i="1"/>
  <c r="ID261" i="1"/>
  <c r="HZ261" i="1"/>
  <c r="IA261" i="1" s="1" a="1"/>
  <c r="IA261" i="1" s="1"/>
  <c r="HZ269" i="1"/>
  <c r="IA269" i="1" s="1" a="1"/>
  <c r="IA269" i="1" s="1"/>
  <c r="ID269" i="1"/>
  <c r="ID277" i="1"/>
  <c r="HZ277" i="1"/>
  <c r="IA277" i="1" s="1" a="1"/>
  <c r="IA277" i="1" s="1"/>
  <c r="HZ285" i="1"/>
  <c r="IA285" i="1" s="1" a="1"/>
  <c r="IA285" i="1" s="1"/>
  <c r="ID285" i="1"/>
  <c r="ID293" i="1"/>
  <c r="HZ293" i="1"/>
  <c r="IA293" i="1" s="1" a="1"/>
  <c r="IA293" i="1" s="1"/>
  <c r="HZ301" i="1"/>
  <c r="IA301" i="1" s="1" a="1"/>
  <c r="IA301" i="1" s="1"/>
  <c r="ID301" i="1"/>
  <c r="HZ12" i="1"/>
  <c r="IA12" i="1" s="1" a="1"/>
  <c r="IA12" i="1" s="1"/>
  <c r="HZ23" i="1"/>
  <c r="IA23" i="1" s="1" a="1"/>
  <c r="IA23" i="1" s="1"/>
  <c r="HZ33" i="1"/>
  <c r="IA33" i="1" s="1" a="1"/>
  <c r="IA33" i="1" s="1"/>
  <c r="HZ38" i="1"/>
  <c r="IA38" i="1" s="1" a="1"/>
  <c r="IA38" i="1" s="1"/>
  <c r="HZ49" i="1"/>
  <c r="IA49" i="1" s="1" a="1"/>
  <c r="IA49" i="1" s="1"/>
  <c r="HZ56" i="1"/>
  <c r="IA56" i="1" s="1" a="1"/>
  <c r="IA56" i="1" s="1"/>
  <c r="HZ82" i="1"/>
  <c r="IA82" i="1" s="1" a="1"/>
  <c r="IA82" i="1" s="1"/>
  <c r="HZ93" i="1"/>
  <c r="IA93" i="1" s="1" a="1"/>
  <c r="IA93" i="1" s="1"/>
  <c r="HZ114" i="1"/>
  <c r="IA114" i="1" s="1" a="1"/>
  <c r="IA114" i="1" s="1"/>
  <c r="HZ149" i="1"/>
  <c r="IA149" i="1" s="1" a="1"/>
  <c r="IA149" i="1" s="1"/>
  <c r="HZ170" i="1"/>
  <c r="IA170" i="1" s="1" a="1"/>
  <c r="IA170" i="1" s="1"/>
  <c r="HZ194" i="1"/>
  <c r="IA194" i="1" s="1" a="1"/>
  <c r="IA194" i="1" s="1"/>
  <c r="ID70" i="1"/>
  <c r="HZ70" i="1"/>
  <c r="IA70" i="1" s="1" a="1"/>
  <c r="IA70" i="1" s="1"/>
  <c r="ID78" i="1"/>
  <c r="HZ78" i="1"/>
  <c r="IA78" i="1" s="1" a="1"/>
  <c r="IA78" i="1" s="1"/>
  <c r="ID86" i="1"/>
  <c r="HZ86" i="1"/>
  <c r="IA86" i="1" s="1" a="1"/>
  <c r="IA86" i="1" s="1"/>
  <c r="ID94" i="1"/>
  <c r="HZ94" i="1"/>
  <c r="IA94" i="1" s="1" a="1"/>
  <c r="IA94" i="1" s="1"/>
  <c r="ID102" i="1"/>
  <c r="HZ102" i="1"/>
  <c r="IA102" i="1" s="1" a="1"/>
  <c r="IA102" i="1" s="1"/>
  <c r="ID110" i="1"/>
  <c r="HZ110" i="1"/>
  <c r="IA110" i="1" s="1" a="1"/>
  <c r="IA110" i="1" s="1"/>
  <c r="ID118" i="1"/>
  <c r="HZ118" i="1"/>
  <c r="IA118" i="1" s="1" a="1"/>
  <c r="IA118" i="1" s="1"/>
  <c r="ID126" i="1"/>
  <c r="HZ126" i="1"/>
  <c r="IA126" i="1" s="1" a="1"/>
  <c r="IA126" i="1" s="1"/>
  <c r="ID134" i="1"/>
  <c r="HZ134" i="1"/>
  <c r="IA134" i="1" s="1" a="1"/>
  <c r="IA134" i="1" s="1"/>
  <c r="ID142" i="1"/>
  <c r="HZ142" i="1"/>
  <c r="IA142" i="1" s="1" a="1"/>
  <c r="IA142" i="1" s="1"/>
  <c r="ID150" i="1"/>
  <c r="HZ150" i="1"/>
  <c r="IA150" i="1" s="1" a="1"/>
  <c r="IA150" i="1" s="1"/>
  <c r="ID158" i="1"/>
  <c r="HZ158" i="1"/>
  <c r="IA158" i="1" s="1" a="1"/>
  <c r="IA158" i="1" s="1"/>
  <c r="ID166" i="1"/>
  <c r="HZ166" i="1"/>
  <c r="IA166" i="1" s="1" a="1"/>
  <c r="IA166" i="1" s="1"/>
  <c r="ID174" i="1"/>
  <c r="HZ174" i="1"/>
  <c r="IA174" i="1" s="1" a="1"/>
  <c r="IA174" i="1" s="1"/>
  <c r="ID182" i="1"/>
  <c r="HZ182" i="1"/>
  <c r="IA182" i="1" s="1" a="1"/>
  <c r="IA182" i="1" s="1"/>
  <c r="ID190" i="1"/>
  <c r="HZ190" i="1"/>
  <c r="IA190" i="1" s="1" a="1"/>
  <c r="IA190" i="1" s="1"/>
  <c r="ID198" i="1"/>
  <c r="HZ198" i="1"/>
  <c r="IA198" i="1" s="1" a="1"/>
  <c r="IA198" i="1" s="1"/>
  <c r="ID206" i="1"/>
  <c r="HZ206" i="1"/>
  <c r="IA206" i="1" s="1" a="1"/>
  <c r="IA206" i="1" s="1"/>
  <c r="ID214" i="1"/>
  <c r="HZ214" i="1"/>
  <c r="IA214" i="1" s="1" a="1"/>
  <c r="IA214" i="1" s="1"/>
  <c r="ID222" i="1"/>
  <c r="HZ222" i="1"/>
  <c r="IA222" i="1" s="1" a="1"/>
  <c r="IA222" i="1" s="1"/>
  <c r="ID230" i="1"/>
  <c r="HZ230" i="1"/>
  <c r="IA230" i="1" s="1" a="1"/>
  <c r="IA230" i="1" s="1"/>
  <c r="ID238" i="1"/>
  <c r="HZ238" i="1"/>
  <c r="IA238" i="1" s="1" a="1"/>
  <c r="IA238" i="1" s="1"/>
  <c r="ID246" i="1"/>
  <c r="HZ246" i="1"/>
  <c r="IA246" i="1" s="1" a="1"/>
  <c r="IA246" i="1" s="1"/>
  <c r="HZ254" i="1"/>
  <c r="ID262" i="1"/>
  <c r="HZ262" i="1"/>
  <c r="IA262" i="1" s="1" a="1"/>
  <c r="IA262" i="1" s="1"/>
  <c r="ID270" i="1"/>
  <c r="HZ270" i="1"/>
  <c r="IA270" i="1" s="1" a="1"/>
  <c r="IA270" i="1" s="1"/>
  <c r="ID278" i="1"/>
  <c r="HZ278" i="1"/>
  <c r="IA278" i="1" s="1" a="1"/>
  <c r="IA278" i="1" s="1"/>
  <c r="ID286" i="1"/>
  <c r="HZ286" i="1"/>
  <c r="IA286" i="1" s="1" a="1"/>
  <c r="IA286" i="1" s="1"/>
  <c r="ID294" i="1"/>
  <c r="HZ294" i="1"/>
  <c r="IA294" i="1" s="1" a="1"/>
  <c r="IA294" i="1" s="1"/>
  <c r="ID302" i="1"/>
  <c r="HZ302" i="1"/>
  <c r="IA302" i="1" s="1" a="1"/>
  <c r="IA302" i="1" s="1"/>
  <c r="HZ13" i="1"/>
  <c r="IA13" i="1" s="1" a="1"/>
  <c r="IA13" i="1" s="1"/>
  <c r="HZ18" i="1"/>
  <c r="IA18" i="1" s="1" a="1"/>
  <c r="IA18" i="1" s="1"/>
  <c r="HZ28" i="1"/>
  <c r="IA28" i="1" s="1" a="1"/>
  <c r="IA28" i="1" s="1"/>
  <c r="HZ39" i="1"/>
  <c r="IA39" i="1" s="1" a="1"/>
  <c r="IA39" i="1" s="1"/>
  <c r="HZ44" i="1"/>
  <c r="IA44" i="1" s="1" a="1"/>
  <c r="IA44" i="1" s="1"/>
  <c r="HZ50" i="1"/>
  <c r="IA50" i="1" s="1" a="1"/>
  <c r="IA50" i="1" s="1"/>
  <c r="HZ57" i="1"/>
  <c r="IA57" i="1" s="1" a="1"/>
  <c r="IA57" i="1" s="1"/>
  <c r="HZ64" i="1"/>
  <c r="IA64" i="1" s="1" a="1"/>
  <c r="IA64" i="1" s="1"/>
  <c r="HZ72" i="1"/>
  <c r="IA72" i="1" s="1" a="1"/>
  <c r="IA72" i="1" s="1"/>
  <c r="HZ83" i="1"/>
  <c r="IA83" i="1" s="1" a="1"/>
  <c r="IA83" i="1" s="1"/>
  <c r="HZ104" i="1"/>
  <c r="IA104" i="1" s="1" a="1"/>
  <c r="IA104" i="1" s="1"/>
  <c r="HZ115" i="1"/>
  <c r="IA115" i="1" s="1" a="1"/>
  <c r="IA115" i="1" s="1"/>
  <c r="HZ130" i="1"/>
  <c r="IA130" i="1" s="1" a="1"/>
  <c r="IA130" i="1" s="1"/>
  <c r="HZ173" i="1"/>
  <c r="IA173" i="1" s="1" a="1"/>
  <c r="IA173" i="1" s="1"/>
  <c r="ID55" i="1"/>
  <c r="HZ55" i="1"/>
  <c r="IA55" i="1" s="1" a="1"/>
  <c r="IA55" i="1" s="1"/>
  <c r="ID63" i="1"/>
  <c r="HZ63" i="1"/>
  <c r="IA63" i="1" s="1" a="1"/>
  <c r="IA63" i="1" s="1"/>
  <c r="ID71" i="1"/>
  <c r="HZ71" i="1"/>
  <c r="IA71" i="1" s="1" a="1"/>
  <c r="IA71" i="1" s="1"/>
  <c r="ID79" i="1"/>
  <c r="HZ79" i="1"/>
  <c r="IA79" i="1" s="1" a="1"/>
  <c r="IA79" i="1" s="1"/>
  <c r="ID87" i="1"/>
  <c r="HZ87" i="1"/>
  <c r="IA87" i="1" s="1" a="1"/>
  <c r="IA87" i="1" s="1"/>
  <c r="ID95" i="1"/>
  <c r="HZ95" i="1"/>
  <c r="IA95" i="1" s="1" a="1"/>
  <c r="IA95" i="1" s="1"/>
  <c r="ID103" i="1"/>
  <c r="HZ103" i="1"/>
  <c r="IA103" i="1" s="1" a="1"/>
  <c r="IA103" i="1" s="1"/>
  <c r="ID111" i="1"/>
  <c r="HZ111" i="1"/>
  <c r="IA111" i="1" s="1" a="1"/>
  <c r="IA111" i="1" s="1"/>
  <c r="ID119" i="1"/>
  <c r="HZ119" i="1"/>
  <c r="IA119" i="1" s="1" a="1"/>
  <c r="IA119" i="1" s="1"/>
  <c r="ID127" i="1"/>
  <c r="HZ127" i="1"/>
  <c r="IA127" i="1" s="1" a="1"/>
  <c r="IA127" i="1" s="1"/>
  <c r="ID135" i="1"/>
  <c r="HZ135" i="1"/>
  <c r="IA135" i="1" s="1" a="1"/>
  <c r="IA135" i="1" s="1"/>
  <c r="ID143" i="1"/>
  <c r="HZ143" i="1"/>
  <c r="IA143" i="1" s="1" a="1"/>
  <c r="IA143" i="1" s="1"/>
  <c r="ID151" i="1"/>
  <c r="HZ151" i="1"/>
  <c r="IA151" i="1" s="1" a="1"/>
  <c r="IA151" i="1" s="1"/>
  <c r="ID159" i="1"/>
  <c r="HZ159" i="1"/>
  <c r="IA159" i="1" s="1" a="1"/>
  <c r="IA159" i="1" s="1"/>
  <c r="ID167" i="1"/>
  <c r="HZ167" i="1"/>
  <c r="IA167" i="1" s="1" a="1"/>
  <c r="IA167" i="1" s="1"/>
  <c r="ID175" i="1"/>
  <c r="HZ175" i="1"/>
  <c r="IA175" i="1" s="1" a="1"/>
  <c r="IA175" i="1" s="1"/>
  <c r="ID183" i="1"/>
  <c r="HZ183" i="1"/>
  <c r="IA183" i="1" s="1" a="1"/>
  <c r="IA183" i="1" s="1"/>
  <c r="ID191" i="1"/>
  <c r="HZ191" i="1"/>
  <c r="IA191" i="1" s="1" a="1"/>
  <c r="IA191" i="1" s="1"/>
  <c r="ID199" i="1"/>
  <c r="HZ199" i="1"/>
  <c r="IA199" i="1" s="1" a="1"/>
  <c r="IA199" i="1" s="1"/>
  <c r="ID207" i="1"/>
  <c r="HZ207" i="1"/>
  <c r="IA207" i="1" s="1" a="1"/>
  <c r="IA207" i="1" s="1"/>
  <c r="ID215" i="1"/>
  <c r="HZ215" i="1"/>
  <c r="IA215" i="1" s="1" a="1"/>
  <c r="IA215" i="1" s="1"/>
  <c r="ID223" i="1"/>
  <c r="HZ223" i="1"/>
  <c r="IA223" i="1" s="1" a="1"/>
  <c r="IA223" i="1" s="1"/>
  <c r="ID231" i="1"/>
  <c r="HZ231" i="1"/>
  <c r="IA231" i="1" s="1" a="1"/>
  <c r="IA231" i="1" s="1"/>
  <c r="ID239" i="1"/>
  <c r="HZ239" i="1"/>
  <c r="IA239" i="1" s="1" a="1"/>
  <c r="IA239" i="1" s="1"/>
  <c r="ID247" i="1"/>
  <c r="HZ247" i="1"/>
  <c r="IA247" i="1" s="1" a="1"/>
  <c r="IA247" i="1" s="1"/>
  <c r="ID255" i="1"/>
  <c r="HZ255" i="1"/>
  <c r="IA255" i="1" s="1" a="1"/>
  <c r="IA255" i="1" s="1"/>
  <c r="ID263" i="1"/>
  <c r="HZ263" i="1"/>
  <c r="IA263" i="1" s="1" a="1"/>
  <c r="IA263" i="1" s="1"/>
  <c r="ID271" i="1"/>
  <c r="HZ271" i="1"/>
  <c r="IA271" i="1" s="1" a="1"/>
  <c r="IA271" i="1" s="1"/>
  <c r="ID279" i="1"/>
  <c r="HZ279" i="1"/>
  <c r="IA279" i="1" s="1" a="1"/>
  <c r="IA279" i="1" s="1"/>
  <c r="ID287" i="1"/>
  <c r="HZ287" i="1"/>
  <c r="IA287" i="1" s="1" a="1"/>
  <c r="IA287" i="1" s="1"/>
  <c r="ID295" i="1"/>
  <c r="HZ295" i="1"/>
  <c r="IA295" i="1" s="1" a="1"/>
  <c r="IA295" i="1" s="1"/>
  <c r="ID303" i="1"/>
  <c r="HZ303" i="1"/>
  <c r="IA303" i="1" s="1" a="1"/>
  <c r="IA303" i="1" s="1"/>
  <c r="HZ19" i="1"/>
  <c r="IA19" i="1" s="1" a="1"/>
  <c r="IA19" i="1" s="1"/>
  <c r="HZ24" i="1"/>
  <c r="IA24" i="1" s="1" a="1"/>
  <c r="IA24" i="1" s="1"/>
  <c r="HZ29" i="1"/>
  <c r="IA29" i="1" s="1" a="1"/>
  <c r="IA29" i="1" s="1"/>
  <c r="HZ34" i="1"/>
  <c r="IA34" i="1" s="1" a="1"/>
  <c r="IA34" i="1" s="1"/>
  <c r="HZ45" i="1"/>
  <c r="IA45" i="1" s="1" a="1"/>
  <c r="IA45" i="1" s="1"/>
  <c r="HZ51" i="1"/>
  <c r="IA51" i="1" s="1" a="1"/>
  <c r="IA51" i="1" s="1"/>
  <c r="HZ58" i="1"/>
  <c r="IA58" i="1" s="1" a="1"/>
  <c r="IA58" i="1" s="1"/>
  <c r="HZ65" i="1"/>
  <c r="IA65" i="1" s="1" a="1"/>
  <c r="IA65" i="1" s="1"/>
  <c r="HZ74" i="1"/>
  <c r="IA74" i="1" s="1" a="1"/>
  <c r="IA74" i="1" s="1"/>
  <c r="HZ85" i="1"/>
  <c r="IA85" i="1" s="1" a="1"/>
  <c r="IA85" i="1" s="1"/>
  <c r="HZ106" i="1"/>
  <c r="IA106" i="1" s="1" a="1"/>
  <c r="IA106" i="1" s="1"/>
  <c r="HZ117" i="1"/>
  <c r="IA117" i="1" s="1" a="1"/>
  <c r="IA117" i="1" s="1"/>
  <c r="HZ133" i="1"/>
  <c r="IA133" i="1" s="1" a="1"/>
  <c r="IA133" i="1" s="1"/>
  <c r="HZ154" i="1"/>
  <c r="IA154" i="1" s="1" a="1"/>
  <c r="IA154" i="1" s="1"/>
  <c r="HZ205" i="1"/>
  <c r="IA205" i="1" s="1" a="1"/>
  <c r="IA205" i="1" s="1"/>
  <c r="HT15" i="1"/>
  <c r="HT23" i="1"/>
  <c r="HT31" i="1"/>
  <c r="HT39" i="1"/>
  <c r="HT47" i="1"/>
  <c r="HT55" i="1"/>
  <c r="HT63" i="1"/>
  <c r="HT71" i="1"/>
  <c r="HT79" i="1"/>
  <c r="HT87" i="1"/>
  <c r="HT95" i="1"/>
  <c r="HT103" i="1"/>
  <c r="HT111" i="1"/>
  <c r="HT119" i="1"/>
  <c r="HT127" i="1"/>
  <c r="HT135" i="1"/>
  <c r="HT143" i="1"/>
  <c r="HT151" i="1"/>
  <c r="HT159" i="1"/>
  <c r="HT167" i="1"/>
  <c r="HT175" i="1"/>
  <c r="HT183" i="1"/>
  <c r="HT191" i="1"/>
  <c r="HT199" i="1"/>
  <c r="HT207" i="1"/>
  <c r="HT215" i="1"/>
  <c r="HT223" i="1"/>
  <c r="HT231" i="1"/>
  <c r="HT239" i="1"/>
  <c r="HT247" i="1"/>
  <c r="HT255" i="1"/>
  <c r="HT263" i="1"/>
  <c r="HT271" i="1"/>
  <c r="HT279" i="1"/>
  <c r="HP16" i="1"/>
  <c r="HP24" i="1"/>
  <c r="HT32" i="1"/>
  <c r="HP40" i="1"/>
  <c r="HT48" i="1"/>
  <c r="HT56" i="1"/>
  <c r="HT64" i="1"/>
  <c r="HT72" i="1"/>
  <c r="HT80" i="1"/>
  <c r="HT88" i="1"/>
  <c r="HT96" i="1"/>
  <c r="HT104" i="1"/>
  <c r="HT112" i="1"/>
  <c r="HT120" i="1"/>
  <c r="HT128" i="1"/>
  <c r="HT136" i="1"/>
  <c r="HT144" i="1"/>
  <c r="HT152" i="1"/>
  <c r="HT160" i="1"/>
  <c r="HT168" i="1"/>
  <c r="HT176" i="1"/>
  <c r="HT184" i="1"/>
  <c r="HT192" i="1"/>
  <c r="HT200" i="1"/>
  <c r="HT208" i="1"/>
  <c r="HT216" i="1"/>
  <c r="HT224" i="1"/>
  <c r="HP232" i="1"/>
  <c r="HT240" i="1"/>
  <c r="HT248" i="1"/>
  <c r="HT256" i="1"/>
  <c r="HT264" i="1"/>
  <c r="HT272" i="1"/>
  <c r="HP280" i="1"/>
  <c r="HT288" i="1"/>
  <c r="HT296" i="1"/>
  <c r="HP10" i="1"/>
  <c r="HP17" i="1"/>
  <c r="HP25" i="1"/>
  <c r="HT33" i="1"/>
  <c r="HP41" i="1"/>
  <c r="HT49" i="1"/>
  <c r="HT57" i="1"/>
  <c r="HT65" i="1"/>
  <c r="HT73" i="1"/>
  <c r="HT81" i="1"/>
  <c r="HT89" i="1"/>
  <c r="HT97" i="1"/>
  <c r="HT105" i="1"/>
  <c r="HT113" i="1"/>
  <c r="HT121" i="1"/>
  <c r="HT129" i="1"/>
  <c r="HT137" i="1"/>
  <c r="HT145" i="1"/>
  <c r="HT153" i="1"/>
  <c r="HT161" i="1"/>
  <c r="HT169" i="1"/>
  <c r="HT177" i="1"/>
  <c r="HT185" i="1"/>
  <c r="HT193" i="1"/>
  <c r="HT201" i="1"/>
  <c r="HT209" i="1"/>
  <c r="HT217" i="1"/>
  <c r="HT225" i="1"/>
  <c r="HT233" i="1"/>
  <c r="HT241" i="1"/>
  <c r="HT249" i="1"/>
  <c r="HT257" i="1"/>
  <c r="HT265" i="1"/>
  <c r="HT273" i="1"/>
  <c r="HT281" i="1"/>
  <c r="HT289" i="1"/>
  <c r="HT297" i="1"/>
  <c r="HP11" i="1"/>
  <c r="HT66" i="1"/>
  <c r="HT74" i="1"/>
  <c r="HT82" i="1"/>
  <c r="HT90" i="1"/>
  <c r="HT98" i="1"/>
  <c r="HT106" i="1"/>
  <c r="HT114" i="1"/>
  <c r="HT122" i="1"/>
  <c r="HT130" i="1"/>
  <c r="HT138" i="1"/>
  <c r="HT146" i="1"/>
  <c r="HT154" i="1"/>
  <c r="HT162" i="1"/>
  <c r="HP19" i="1"/>
  <c r="HP27" i="1"/>
  <c r="HT170" i="1"/>
  <c r="HT178" i="1"/>
  <c r="HT186" i="1"/>
  <c r="HT194" i="1"/>
  <c r="HT202" i="1"/>
  <c r="HT210" i="1"/>
  <c r="HT218" i="1"/>
  <c r="HT226" i="1"/>
  <c r="HP234" i="1"/>
  <c r="HP250" i="1"/>
  <c r="HP298" i="1"/>
  <c r="HP12" i="1"/>
  <c r="HP20" i="1"/>
  <c r="HT28" i="1"/>
  <c r="HT36" i="1"/>
  <c r="HT44" i="1"/>
  <c r="HT52" i="1"/>
  <c r="HT60" i="1"/>
  <c r="HT68" i="1"/>
  <c r="HT76" i="1"/>
  <c r="HT84" i="1"/>
  <c r="HT92" i="1"/>
  <c r="HT100" i="1"/>
  <c r="HT108" i="1"/>
  <c r="HT116" i="1"/>
  <c r="HT124" i="1"/>
  <c r="HT132" i="1"/>
  <c r="HT140" i="1"/>
  <c r="HT148" i="1"/>
  <c r="HT156" i="1"/>
  <c r="HT164" i="1"/>
  <c r="HT172" i="1"/>
  <c r="HT180" i="1"/>
  <c r="HT188" i="1"/>
  <c r="HT196" i="1"/>
  <c r="HT204" i="1"/>
  <c r="HT212" i="1"/>
  <c r="HT220" i="1"/>
  <c r="HT228" i="1"/>
  <c r="HP252" i="1"/>
  <c r="HP268" i="1"/>
  <c r="HP13" i="1"/>
  <c r="HP21" i="1"/>
  <c r="HP29" i="1"/>
  <c r="FY311" i="1"/>
  <c r="GG311" i="1"/>
  <c r="GO311" i="1"/>
  <c r="GW311" i="1"/>
  <c r="DO311" i="1"/>
  <c r="DW311" i="1"/>
  <c r="EE311" i="1"/>
  <c r="EM311" i="1"/>
  <c r="EU311" i="1"/>
  <c r="FC311" i="1"/>
  <c r="FK311" i="1"/>
  <c r="FS311" i="1"/>
  <c r="GA311" i="1"/>
  <c r="GI311" i="1"/>
  <c r="GQ311" i="1"/>
  <c r="GY311" i="1"/>
  <c r="AM311" i="1"/>
  <c r="P311" i="1"/>
  <c r="X311" i="1"/>
  <c r="AF311" i="1"/>
  <c r="AN311" i="1"/>
  <c r="AV311" i="1"/>
  <c r="BD311" i="1"/>
  <c r="BL311" i="1"/>
  <c r="BT311" i="1"/>
  <c r="CB311" i="1"/>
  <c r="CJ311" i="1"/>
  <c r="CR311" i="1"/>
  <c r="CZ311" i="1"/>
  <c r="DH311" i="1"/>
  <c r="DP311" i="1"/>
  <c r="DX311" i="1"/>
  <c r="EF311" i="1"/>
  <c r="EN311" i="1"/>
  <c r="EV311" i="1"/>
  <c r="FD311" i="1"/>
  <c r="FL311" i="1"/>
  <c r="FT311" i="1"/>
  <c r="GB311" i="1"/>
  <c r="GJ311" i="1"/>
  <c r="GR311" i="1"/>
  <c r="GZ311" i="1"/>
  <c r="HT35" i="1"/>
  <c r="HT43" i="1"/>
  <c r="HT51" i="1"/>
  <c r="HT59" i="1"/>
  <c r="HT67" i="1"/>
  <c r="HT75" i="1"/>
  <c r="HT83" i="1"/>
  <c r="HT91" i="1"/>
  <c r="HT99" i="1"/>
  <c r="HT107" i="1"/>
  <c r="HT115" i="1"/>
  <c r="HT123" i="1"/>
  <c r="HT131" i="1"/>
  <c r="HT139" i="1"/>
  <c r="HT147" i="1"/>
  <c r="HT155" i="1"/>
  <c r="HT163" i="1"/>
  <c r="HT171" i="1"/>
  <c r="HT179" i="1"/>
  <c r="HT187" i="1"/>
  <c r="HT195" i="1"/>
  <c r="HT203" i="1"/>
  <c r="HT211" i="1"/>
  <c r="HT219" i="1"/>
  <c r="HT227" i="1"/>
  <c r="HT235" i="1"/>
  <c r="HT243" i="1"/>
  <c r="HT251" i="1"/>
  <c r="HT259" i="1"/>
  <c r="HT267" i="1"/>
  <c r="HT275" i="1"/>
  <c r="HT283" i="1"/>
  <c r="HT291" i="1"/>
  <c r="HT299" i="1"/>
  <c r="HP23" i="1"/>
  <c r="HQ23" i="1" s="1" a="1"/>
  <c r="HQ23" i="1" s="1"/>
  <c r="HP15" i="1"/>
  <c r="HQ15" i="1" s="1" a="1"/>
  <c r="HQ15" i="1" s="1"/>
  <c r="Q311" i="1"/>
  <c r="AO311" i="1"/>
  <c r="BM311" i="1"/>
  <c r="CK311" i="1"/>
  <c r="DI311" i="1"/>
  <c r="EG311" i="1"/>
  <c r="FE311" i="1"/>
  <c r="GC311" i="1"/>
  <c r="HA311" i="1"/>
  <c r="AG311" i="1"/>
  <c r="BE311" i="1"/>
  <c r="CC311" i="1"/>
  <c r="CS311" i="1"/>
  <c r="DQ311" i="1"/>
  <c r="EO311" i="1"/>
  <c r="FM311" i="1"/>
  <c r="GK311" i="1"/>
  <c r="R311" i="1"/>
  <c r="Z311" i="1"/>
  <c r="AH311" i="1"/>
  <c r="AP311" i="1"/>
  <c r="AX311" i="1"/>
  <c r="BF311" i="1"/>
  <c r="BN311" i="1"/>
  <c r="BV311" i="1"/>
  <c r="CD311" i="1"/>
  <c r="CL311" i="1"/>
  <c r="CT311" i="1"/>
  <c r="DB311" i="1"/>
  <c r="DJ311" i="1"/>
  <c r="DR311" i="1"/>
  <c r="DZ311" i="1"/>
  <c r="EH311" i="1"/>
  <c r="EP311" i="1"/>
  <c r="EX311" i="1"/>
  <c r="FF311" i="1"/>
  <c r="FN311" i="1"/>
  <c r="FV311" i="1"/>
  <c r="GD311" i="1"/>
  <c r="GL311" i="1"/>
  <c r="GT311" i="1"/>
  <c r="HB311" i="1"/>
  <c r="Y311" i="1"/>
  <c r="AW311" i="1"/>
  <c r="BU311" i="1"/>
  <c r="DA311" i="1"/>
  <c r="DY311" i="1"/>
  <c r="EW311" i="1"/>
  <c r="FU311" i="1"/>
  <c r="GS311" i="1"/>
  <c r="S311" i="1"/>
  <c r="AA311" i="1"/>
  <c r="AI311" i="1"/>
  <c r="AQ311" i="1"/>
  <c r="AY311" i="1"/>
  <c r="BG311" i="1"/>
  <c r="BO311" i="1"/>
  <c r="BW311" i="1"/>
  <c r="CE311" i="1"/>
  <c r="CM311" i="1"/>
  <c r="CU311" i="1"/>
  <c r="DC311" i="1"/>
  <c r="DK311" i="1"/>
  <c r="DS311" i="1"/>
  <c r="EA311" i="1"/>
  <c r="EI311" i="1"/>
  <c r="EQ311" i="1"/>
  <c r="EY311" i="1"/>
  <c r="FG311" i="1"/>
  <c r="FO311" i="1"/>
  <c r="FW311" i="1"/>
  <c r="GE311" i="1"/>
  <c r="GM311" i="1"/>
  <c r="GU311" i="1"/>
  <c r="HC311" i="1"/>
  <c r="HP28" i="1"/>
  <c r="HQ28" i="1" s="1" a="1"/>
  <c r="HQ28" i="1" s="1"/>
  <c r="HP26" i="1"/>
  <c r="EC311" i="1"/>
  <c r="W311" i="1"/>
  <c r="BS311" i="1"/>
  <c r="CY311" i="1"/>
  <c r="HT16" i="1"/>
  <c r="HT24" i="1"/>
  <c r="HP31" i="1"/>
  <c r="HQ31" i="1" s="1" a="1"/>
  <c r="HQ31" i="1" s="1"/>
  <c r="HP39" i="1"/>
  <c r="HQ39" i="1" s="1" a="1"/>
  <c r="HQ39" i="1" s="1"/>
  <c r="HP47" i="1"/>
  <c r="HQ47" i="1" s="1" a="1"/>
  <c r="HQ47" i="1" s="1"/>
  <c r="HP55" i="1"/>
  <c r="HQ55" i="1" s="1" a="1"/>
  <c r="HQ55" i="1" s="1"/>
  <c r="HP63" i="1"/>
  <c r="HQ63" i="1" s="1" a="1"/>
  <c r="HQ63" i="1" s="1"/>
  <c r="HP71" i="1"/>
  <c r="HQ71" i="1" s="1" a="1"/>
  <c r="HQ71" i="1" s="1"/>
  <c r="HP79" i="1"/>
  <c r="HQ79" i="1" s="1" a="1"/>
  <c r="HQ79" i="1" s="1"/>
  <c r="HP87" i="1"/>
  <c r="HQ87" i="1" s="1" a="1"/>
  <c r="HQ87" i="1" s="1"/>
  <c r="HP95" i="1"/>
  <c r="HQ95" i="1" s="1" a="1"/>
  <c r="HQ95" i="1" s="1"/>
  <c r="HP103" i="1"/>
  <c r="HQ103" i="1" s="1" a="1"/>
  <c r="HQ103" i="1" s="1"/>
  <c r="HP111" i="1"/>
  <c r="HQ111" i="1" s="1" a="1"/>
  <c r="HQ111" i="1" s="1"/>
  <c r="HP119" i="1"/>
  <c r="HQ119" i="1" s="1" a="1"/>
  <c r="HQ119" i="1" s="1"/>
  <c r="HP127" i="1"/>
  <c r="HQ127" i="1" s="1" a="1"/>
  <c r="HQ127" i="1" s="1"/>
  <c r="HP135" i="1"/>
  <c r="HQ135" i="1" s="1" a="1"/>
  <c r="HQ135" i="1" s="1"/>
  <c r="HP143" i="1"/>
  <c r="HQ143" i="1" s="1" a="1"/>
  <c r="HQ143" i="1" s="1"/>
  <c r="HP151" i="1"/>
  <c r="HQ151" i="1" s="1" a="1"/>
  <c r="HQ151" i="1" s="1"/>
  <c r="HP159" i="1"/>
  <c r="HQ159" i="1" s="1" a="1"/>
  <c r="HQ159" i="1" s="1"/>
  <c r="HP167" i="1"/>
  <c r="HQ167" i="1" s="1" a="1"/>
  <c r="HQ167" i="1" s="1"/>
  <c r="HP175" i="1"/>
  <c r="HQ175" i="1" s="1" a="1"/>
  <c r="HQ175" i="1" s="1"/>
  <c r="HP183" i="1"/>
  <c r="HQ183" i="1" s="1" a="1"/>
  <c r="HQ183" i="1" s="1"/>
  <c r="HP191" i="1"/>
  <c r="HQ191" i="1" s="1" a="1"/>
  <c r="HQ191" i="1" s="1"/>
  <c r="HP199" i="1"/>
  <c r="HQ199" i="1" s="1" a="1"/>
  <c r="HQ199" i="1" s="1"/>
  <c r="HP207" i="1"/>
  <c r="HQ207" i="1" s="1" a="1"/>
  <c r="HQ207" i="1" s="1"/>
  <c r="HP215" i="1"/>
  <c r="HQ215" i="1" s="1" a="1"/>
  <c r="HQ215" i="1" s="1"/>
  <c r="HP223" i="1"/>
  <c r="HQ223" i="1" s="1" a="1"/>
  <c r="HQ223" i="1" s="1"/>
  <c r="HP231" i="1"/>
  <c r="HQ231" i="1" s="1" a="1"/>
  <c r="HQ231" i="1" s="1"/>
  <c r="HP241" i="1"/>
  <c r="HQ241" i="1" s="1" a="1"/>
  <c r="HQ241" i="1" s="1"/>
  <c r="HP253" i="1"/>
  <c r="HQ253" i="1" s="1" a="1"/>
  <c r="HQ253" i="1" s="1"/>
  <c r="HP263" i="1"/>
  <c r="HQ263" i="1" s="1" a="1"/>
  <c r="HQ263" i="1" s="1"/>
  <c r="HP273" i="1"/>
  <c r="HQ273" i="1" s="1" a="1"/>
  <c r="HQ273" i="1" s="1"/>
  <c r="HP285" i="1"/>
  <c r="HQ285" i="1" s="1" a="1"/>
  <c r="HQ285" i="1" s="1"/>
  <c r="HP295" i="1"/>
  <c r="HQ295" i="1" s="1" a="1"/>
  <c r="HQ295" i="1" s="1"/>
  <c r="HT27" i="1"/>
  <c r="HT40" i="1"/>
  <c r="HT69" i="1"/>
  <c r="HT101" i="1"/>
  <c r="HT133" i="1"/>
  <c r="HU133" i="1" s="1"/>
  <c r="HT165" i="1"/>
  <c r="HU165" i="1" s="1"/>
  <c r="HT197" i="1"/>
  <c r="HT232" i="1"/>
  <c r="HT268" i="1"/>
  <c r="DU311" i="1"/>
  <c r="AE311" i="1"/>
  <c r="BK311" i="1"/>
  <c r="DG311" i="1"/>
  <c r="HP236" i="1"/>
  <c r="HT236" i="1"/>
  <c r="HP244" i="1"/>
  <c r="HT244" i="1"/>
  <c r="HT260" i="1"/>
  <c r="HP260" i="1"/>
  <c r="HP276" i="1"/>
  <c r="HT276" i="1"/>
  <c r="HP284" i="1"/>
  <c r="HT284" i="1"/>
  <c r="HP292" i="1"/>
  <c r="HQ292" i="1" s="1" a="1"/>
  <c r="HQ292" i="1" s="1"/>
  <c r="HT292" i="1"/>
  <c r="HP300" i="1"/>
  <c r="HQ300" i="1" s="1" a="1"/>
  <c r="HQ300" i="1" s="1"/>
  <c r="HT300" i="1"/>
  <c r="HT17" i="1"/>
  <c r="HT25" i="1"/>
  <c r="HP32" i="1"/>
  <c r="HQ32" i="1" s="1" a="1"/>
  <c r="HQ32" i="1" s="1"/>
  <c r="HP48" i="1"/>
  <c r="HQ48" i="1" s="1" a="1"/>
  <c r="HQ48" i="1" s="1"/>
  <c r="HP56" i="1"/>
  <c r="HQ56" i="1" s="1" a="1"/>
  <c r="HQ56" i="1" s="1"/>
  <c r="HP64" i="1"/>
  <c r="HQ64" i="1" s="1" a="1"/>
  <c r="HQ64" i="1" s="1"/>
  <c r="HP72" i="1"/>
  <c r="HQ72" i="1" s="1" a="1"/>
  <c r="HQ72" i="1" s="1"/>
  <c r="HP80" i="1"/>
  <c r="HQ80" i="1" s="1" a="1"/>
  <c r="HQ80" i="1" s="1"/>
  <c r="HP88" i="1"/>
  <c r="HQ88" i="1" s="1" a="1"/>
  <c r="HQ88" i="1" s="1"/>
  <c r="HP96" i="1"/>
  <c r="HQ96" i="1" s="1" a="1"/>
  <c r="HQ96" i="1" s="1"/>
  <c r="HP104" i="1"/>
  <c r="HQ104" i="1" s="1" a="1"/>
  <c r="HQ104" i="1" s="1"/>
  <c r="HP112" i="1"/>
  <c r="HQ112" i="1" s="1" a="1"/>
  <c r="HQ112" i="1" s="1"/>
  <c r="HP120" i="1"/>
  <c r="HQ120" i="1" s="1" a="1"/>
  <c r="HQ120" i="1" s="1"/>
  <c r="HP128" i="1"/>
  <c r="HQ128" i="1" s="1" a="1"/>
  <c r="HQ128" i="1" s="1"/>
  <c r="HP136" i="1"/>
  <c r="HQ136" i="1" s="1" a="1"/>
  <c r="HQ136" i="1" s="1"/>
  <c r="HP144" i="1"/>
  <c r="HQ144" i="1" s="1" a="1"/>
  <c r="HQ144" i="1" s="1"/>
  <c r="HP152" i="1"/>
  <c r="HQ152" i="1" s="1" a="1"/>
  <c r="HQ152" i="1" s="1"/>
  <c r="HP160" i="1"/>
  <c r="HQ160" i="1" s="1" a="1"/>
  <c r="HQ160" i="1" s="1"/>
  <c r="HP168" i="1"/>
  <c r="HQ168" i="1" s="1" a="1"/>
  <c r="HQ168" i="1" s="1"/>
  <c r="HP176" i="1"/>
  <c r="HQ176" i="1" s="1" a="1"/>
  <c r="HQ176" i="1" s="1"/>
  <c r="HP184" i="1"/>
  <c r="HQ184" i="1" s="1" a="1"/>
  <c r="HQ184" i="1" s="1"/>
  <c r="HP192" i="1"/>
  <c r="HQ192" i="1" s="1" a="1"/>
  <c r="HQ192" i="1" s="1"/>
  <c r="HP200" i="1"/>
  <c r="HQ200" i="1" s="1" a="1"/>
  <c r="HQ200" i="1" s="1"/>
  <c r="HP208" i="1"/>
  <c r="HQ208" i="1" s="1" a="1"/>
  <c r="HQ208" i="1" s="1"/>
  <c r="HP216" i="1"/>
  <c r="HQ216" i="1" s="1" a="1"/>
  <c r="HQ216" i="1" s="1"/>
  <c r="HP224" i="1"/>
  <c r="HQ224" i="1" s="1" a="1"/>
  <c r="HQ224" i="1" s="1"/>
  <c r="HP243" i="1"/>
  <c r="HQ243" i="1" s="1" a="1"/>
  <c r="HQ243" i="1" s="1"/>
  <c r="HP254" i="1"/>
  <c r="HQ254" i="1" s="1" a="1"/>
  <c r="HQ254" i="1" s="1"/>
  <c r="HP264" i="1"/>
  <c r="HQ264" i="1" s="1" a="1"/>
  <c r="HQ264" i="1" s="1"/>
  <c r="HP275" i="1"/>
  <c r="HQ275" i="1" s="1" a="1"/>
  <c r="HQ275" i="1" s="1"/>
  <c r="HP286" i="1"/>
  <c r="HQ286" i="1" s="1" a="1"/>
  <c r="HQ286" i="1" s="1"/>
  <c r="HP296" i="1"/>
  <c r="HQ296" i="1" s="1" a="1"/>
  <c r="HQ296" i="1" s="1"/>
  <c r="HT29" i="1"/>
  <c r="HT41" i="1"/>
  <c r="HT234" i="1"/>
  <c r="HT270" i="1"/>
  <c r="HU270" i="1" s="1"/>
  <c r="ES311" i="1"/>
  <c r="AU311" i="1"/>
  <c r="CI311" i="1"/>
  <c r="HT10" i="1"/>
  <c r="HT18" i="1"/>
  <c r="HP33" i="1"/>
  <c r="HQ33" i="1" s="1" a="1"/>
  <c r="HQ33" i="1" s="1"/>
  <c r="HP49" i="1"/>
  <c r="HQ49" i="1" s="1" a="1"/>
  <c r="HQ49" i="1" s="1"/>
  <c r="HP57" i="1"/>
  <c r="HQ57" i="1" s="1" a="1"/>
  <c r="HQ57" i="1" s="1"/>
  <c r="HP65" i="1"/>
  <c r="HQ65" i="1" s="1" a="1"/>
  <c r="HQ65" i="1" s="1"/>
  <c r="HP73" i="1"/>
  <c r="HQ73" i="1" s="1" a="1"/>
  <c r="HQ73" i="1" s="1"/>
  <c r="HP81" i="1"/>
  <c r="HQ81" i="1" s="1" a="1"/>
  <c r="HQ81" i="1" s="1"/>
  <c r="HP89" i="1"/>
  <c r="HQ89" i="1" s="1" a="1"/>
  <c r="HQ89" i="1" s="1"/>
  <c r="HP97" i="1"/>
  <c r="HQ97" i="1" s="1" a="1"/>
  <c r="HQ97" i="1" s="1"/>
  <c r="HP105" i="1"/>
  <c r="HQ105" i="1" s="1" a="1"/>
  <c r="HQ105" i="1" s="1"/>
  <c r="HP113" i="1"/>
  <c r="HQ113" i="1" s="1" a="1"/>
  <c r="HQ113" i="1" s="1"/>
  <c r="HP121" i="1"/>
  <c r="HQ121" i="1" s="1" a="1"/>
  <c r="HQ121" i="1" s="1"/>
  <c r="HP129" i="1"/>
  <c r="HQ129" i="1" s="1" a="1"/>
  <c r="HQ129" i="1" s="1"/>
  <c r="HP137" i="1"/>
  <c r="HQ137" i="1" s="1" a="1"/>
  <c r="HQ137" i="1" s="1"/>
  <c r="HP145" i="1"/>
  <c r="HQ145" i="1" s="1" a="1"/>
  <c r="HQ145" i="1" s="1"/>
  <c r="HP153" i="1"/>
  <c r="HQ153" i="1" s="1" a="1"/>
  <c r="HQ153" i="1" s="1"/>
  <c r="HP161" i="1"/>
  <c r="HQ161" i="1" s="1" a="1"/>
  <c r="HQ161" i="1" s="1"/>
  <c r="HP169" i="1"/>
  <c r="HQ169" i="1" s="1" a="1"/>
  <c r="HQ169" i="1" s="1"/>
  <c r="HP177" i="1"/>
  <c r="HQ177" i="1" s="1" a="1"/>
  <c r="HQ177" i="1" s="1"/>
  <c r="HP185" i="1"/>
  <c r="HQ185" i="1" s="1" a="1"/>
  <c r="HQ185" i="1" s="1"/>
  <c r="HP193" i="1"/>
  <c r="HQ193" i="1" s="1" a="1"/>
  <c r="HQ193" i="1" s="1"/>
  <c r="HP201" i="1"/>
  <c r="HQ201" i="1" s="1" a="1"/>
  <c r="HQ201" i="1" s="1"/>
  <c r="HP209" i="1"/>
  <c r="HQ209" i="1" s="1" a="1"/>
  <c r="HQ209" i="1" s="1"/>
  <c r="HP217" i="1"/>
  <c r="HQ217" i="1" s="1" a="1"/>
  <c r="HQ217" i="1" s="1"/>
  <c r="HP225" i="1"/>
  <c r="HQ225" i="1" s="1" a="1"/>
  <c r="HQ225" i="1" s="1"/>
  <c r="HP233" i="1"/>
  <c r="HQ233" i="1" s="1" a="1"/>
  <c r="HQ233" i="1" s="1"/>
  <c r="HP245" i="1"/>
  <c r="HQ245" i="1" s="1" a="1"/>
  <c r="HQ245" i="1" s="1"/>
  <c r="HP255" i="1"/>
  <c r="HQ255" i="1" s="1" a="1"/>
  <c r="HQ255" i="1" s="1"/>
  <c r="HP265" i="1"/>
  <c r="HQ265" i="1" s="1" a="1"/>
  <c r="HQ265" i="1" s="1"/>
  <c r="HP277" i="1"/>
  <c r="HQ277" i="1" s="1" a="1"/>
  <c r="HQ277" i="1" s="1"/>
  <c r="HP287" i="1"/>
  <c r="HQ287" i="1" s="1" a="1"/>
  <c r="HQ287" i="1" s="1"/>
  <c r="HP297" i="1"/>
  <c r="HQ297" i="1" s="1" a="1"/>
  <c r="HQ297" i="1" s="1"/>
  <c r="HT45" i="1"/>
  <c r="HU45" i="1" s="1"/>
  <c r="HT77" i="1"/>
  <c r="HU77" i="1" s="1"/>
  <c r="HT109" i="1"/>
  <c r="HU109" i="1" s="1"/>
  <c r="HT141" i="1"/>
  <c r="HU141" i="1" s="1"/>
  <c r="HT173" i="1"/>
  <c r="HU173" i="1" s="1"/>
  <c r="HT205" i="1"/>
  <c r="HU205" i="1" s="1"/>
  <c r="HV205" i="1" s="1"/>
  <c r="DM311" i="1"/>
  <c r="FQ311" i="1"/>
  <c r="CA311" i="1"/>
  <c r="HT11" i="1"/>
  <c r="HT19" i="1"/>
  <c r="HP34" i="1"/>
  <c r="HQ34" i="1" s="1" a="1"/>
  <c r="HQ34" i="1" s="1"/>
  <c r="HP42" i="1"/>
  <c r="HQ42" i="1" s="1" a="1"/>
  <c r="HQ42" i="1" s="1"/>
  <c r="HP50" i="1"/>
  <c r="HQ50" i="1" s="1" a="1"/>
  <c r="HQ50" i="1" s="1"/>
  <c r="HP58" i="1"/>
  <c r="HQ58" i="1" s="1" a="1"/>
  <c r="HQ58" i="1" s="1"/>
  <c r="HP66" i="1"/>
  <c r="HQ66" i="1" s="1" a="1"/>
  <c r="HQ66" i="1" s="1"/>
  <c r="HP74" i="1"/>
  <c r="HQ74" i="1" s="1" a="1"/>
  <c r="HQ74" i="1" s="1"/>
  <c r="HP82" i="1"/>
  <c r="HQ82" i="1" s="1" a="1"/>
  <c r="HQ82" i="1" s="1"/>
  <c r="HP90" i="1"/>
  <c r="HQ90" i="1" s="1" a="1"/>
  <c r="HQ90" i="1" s="1"/>
  <c r="HP98" i="1"/>
  <c r="HQ98" i="1" s="1" a="1"/>
  <c r="HQ98" i="1" s="1"/>
  <c r="HP106" i="1"/>
  <c r="HQ106" i="1" s="1" a="1"/>
  <c r="HQ106" i="1" s="1"/>
  <c r="HP114" i="1"/>
  <c r="HQ114" i="1" s="1" a="1"/>
  <c r="HQ114" i="1" s="1"/>
  <c r="HP122" i="1"/>
  <c r="HQ122" i="1" s="1" a="1"/>
  <c r="HQ122" i="1" s="1"/>
  <c r="HP130" i="1"/>
  <c r="HQ130" i="1" s="1" a="1"/>
  <c r="HQ130" i="1" s="1"/>
  <c r="HP138" i="1"/>
  <c r="HQ138" i="1" s="1" a="1"/>
  <c r="HQ138" i="1" s="1"/>
  <c r="HP146" i="1"/>
  <c r="HQ146" i="1" s="1" a="1"/>
  <c r="HQ146" i="1" s="1"/>
  <c r="HP154" i="1"/>
  <c r="HQ154" i="1" s="1" a="1"/>
  <c r="HQ154" i="1" s="1"/>
  <c r="HP162" i="1"/>
  <c r="HQ162" i="1" s="1" a="1"/>
  <c r="HQ162" i="1" s="1"/>
  <c r="HP170" i="1"/>
  <c r="HQ170" i="1" s="1" a="1"/>
  <c r="HQ170" i="1" s="1"/>
  <c r="HP178" i="1"/>
  <c r="HQ178" i="1" s="1" a="1"/>
  <c r="HQ178" i="1" s="1"/>
  <c r="HP186" i="1"/>
  <c r="HQ186" i="1" s="1" a="1"/>
  <c r="HQ186" i="1" s="1"/>
  <c r="HP194" i="1"/>
  <c r="HQ194" i="1" s="1" a="1"/>
  <c r="HQ194" i="1" s="1"/>
  <c r="HP202" i="1"/>
  <c r="HQ202" i="1" s="1" a="1"/>
  <c r="HQ202" i="1" s="1"/>
  <c r="HP210" i="1"/>
  <c r="HQ210" i="1" s="1" a="1"/>
  <c r="HQ210" i="1" s="1"/>
  <c r="HP218" i="1"/>
  <c r="HQ218" i="1" s="1" a="1"/>
  <c r="HQ218" i="1" s="1"/>
  <c r="HP226" i="1"/>
  <c r="HQ226" i="1" s="1" a="1"/>
  <c r="HQ226" i="1" s="1"/>
  <c r="HP235" i="1"/>
  <c r="HP246" i="1"/>
  <c r="HQ246" i="1" s="1" a="1"/>
  <c r="HQ246" i="1" s="1"/>
  <c r="HP256" i="1"/>
  <c r="HQ256" i="1" s="1" a="1"/>
  <c r="HQ256" i="1" s="1"/>
  <c r="HP267" i="1"/>
  <c r="HP278" i="1"/>
  <c r="HQ278" i="1" s="1" a="1"/>
  <c r="HQ278" i="1" s="1"/>
  <c r="HP288" i="1"/>
  <c r="HQ288" i="1" s="1" a="1"/>
  <c r="HQ288" i="1" s="1"/>
  <c r="HP299" i="1"/>
  <c r="HT280" i="1"/>
  <c r="HT12" i="1"/>
  <c r="HT20" i="1"/>
  <c r="HP35" i="1"/>
  <c r="HQ35" i="1" s="1" a="1"/>
  <c r="HQ35" i="1" s="1"/>
  <c r="HP43" i="1"/>
  <c r="HP51" i="1"/>
  <c r="HQ51" i="1" s="1" a="1"/>
  <c r="HQ51" i="1" s="1"/>
  <c r="HP59" i="1"/>
  <c r="HP67" i="1"/>
  <c r="HQ67" i="1" s="1" a="1"/>
  <c r="HQ67" i="1" s="1"/>
  <c r="HP75" i="1"/>
  <c r="HQ75" i="1" s="1" a="1"/>
  <c r="HQ75" i="1" s="1"/>
  <c r="HP83" i="1"/>
  <c r="HQ83" i="1" s="1" a="1"/>
  <c r="HQ83" i="1" s="1"/>
  <c r="HP91" i="1"/>
  <c r="HP99" i="1"/>
  <c r="HQ99" i="1" s="1" a="1"/>
  <c r="HQ99" i="1" s="1"/>
  <c r="HP107" i="1"/>
  <c r="HP115" i="1"/>
  <c r="HQ115" i="1" s="1" a="1"/>
  <c r="HQ115" i="1" s="1"/>
  <c r="HP123" i="1"/>
  <c r="HP131" i="1"/>
  <c r="HQ131" i="1" s="1" a="1"/>
  <c r="HQ131" i="1" s="1"/>
  <c r="HP139" i="1"/>
  <c r="HQ139" i="1" s="1" a="1"/>
  <c r="HQ139" i="1" s="1"/>
  <c r="HP147" i="1"/>
  <c r="HQ147" i="1" s="1" a="1"/>
  <c r="HQ147" i="1" s="1"/>
  <c r="HP155" i="1"/>
  <c r="HP163" i="1"/>
  <c r="HQ163" i="1" s="1" a="1"/>
  <c r="HQ163" i="1" s="1"/>
  <c r="HP171" i="1"/>
  <c r="HP179" i="1"/>
  <c r="HQ179" i="1" s="1" a="1"/>
  <c r="HQ179" i="1" s="1"/>
  <c r="HP187" i="1"/>
  <c r="HP195" i="1"/>
  <c r="HQ195" i="1" s="1" a="1"/>
  <c r="HQ195" i="1" s="1"/>
  <c r="HP203" i="1"/>
  <c r="HQ203" i="1" s="1" a="1"/>
  <c r="HQ203" i="1" s="1"/>
  <c r="HP211" i="1"/>
  <c r="HQ211" i="1" s="1" a="1"/>
  <c r="HQ211" i="1" s="1"/>
  <c r="HP219" i="1"/>
  <c r="HP227" i="1"/>
  <c r="HQ227" i="1" s="1" a="1"/>
  <c r="HQ227" i="1" s="1"/>
  <c r="HP237" i="1"/>
  <c r="HQ237" i="1" s="1" a="1"/>
  <c r="HQ237" i="1" s="1"/>
  <c r="HP247" i="1"/>
  <c r="HQ247" i="1" s="1" a="1"/>
  <c r="HQ247" i="1" s="1"/>
  <c r="HP257" i="1"/>
  <c r="HQ257" i="1" s="1" a="1"/>
  <c r="HQ257" i="1" s="1"/>
  <c r="HP269" i="1"/>
  <c r="HQ269" i="1" s="1" a="1"/>
  <c r="HQ269" i="1" s="1"/>
  <c r="HP279" i="1"/>
  <c r="HQ279" i="1" s="1" a="1"/>
  <c r="HQ279" i="1" s="1"/>
  <c r="HP289" i="1"/>
  <c r="HQ289" i="1" s="1" a="1"/>
  <c r="HQ289" i="1" s="1"/>
  <c r="HP301" i="1"/>
  <c r="HQ301" i="1" s="1" a="1"/>
  <c r="HQ301" i="1" s="1"/>
  <c r="HT53" i="1"/>
  <c r="HU53" i="1" s="1"/>
  <c r="HT85" i="1"/>
  <c r="HT117" i="1"/>
  <c r="HU117" i="1" s="1"/>
  <c r="HT149" i="1"/>
  <c r="HT181" i="1"/>
  <c r="HT213" i="1"/>
  <c r="HT250" i="1"/>
  <c r="EK311" i="1"/>
  <c r="HT13" i="1"/>
  <c r="HT21" i="1"/>
  <c r="HP36" i="1"/>
  <c r="HQ36" i="1" s="1" a="1"/>
  <c r="HQ36" i="1" s="1"/>
  <c r="HP44" i="1"/>
  <c r="HQ44" i="1" s="1" a="1"/>
  <c r="HQ44" i="1" s="1"/>
  <c r="HP52" i="1"/>
  <c r="HQ52" i="1" s="1" a="1"/>
  <c r="HQ52" i="1" s="1"/>
  <c r="HP60" i="1"/>
  <c r="HQ60" i="1" s="1" a="1"/>
  <c r="HQ60" i="1" s="1"/>
  <c r="HP68" i="1"/>
  <c r="HQ68" i="1" s="1" a="1"/>
  <c r="HQ68" i="1" s="1"/>
  <c r="HP76" i="1"/>
  <c r="HQ76" i="1" s="1" a="1"/>
  <c r="HQ76" i="1" s="1"/>
  <c r="HP84" i="1"/>
  <c r="HQ84" i="1" s="1" a="1"/>
  <c r="HQ84" i="1" s="1"/>
  <c r="HP92" i="1"/>
  <c r="HQ92" i="1" s="1" a="1"/>
  <c r="HQ92" i="1" s="1"/>
  <c r="HP100" i="1"/>
  <c r="HQ100" i="1" s="1" a="1"/>
  <c r="HQ100" i="1" s="1"/>
  <c r="HP108" i="1"/>
  <c r="HQ108" i="1" s="1" a="1"/>
  <c r="HQ108" i="1" s="1"/>
  <c r="HP116" i="1"/>
  <c r="HQ116" i="1" s="1" a="1"/>
  <c r="HQ116" i="1" s="1"/>
  <c r="HP124" i="1"/>
  <c r="HQ124" i="1" s="1" a="1"/>
  <c r="HQ124" i="1" s="1"/>
  <c r="HP132" i="1"/>
  <c r="HQ132" i="1" s="1" a="1"/>
  <c r="HQ132" i="1" s="1"/>
  <c r="HP140" i="1"/>
  <c r="HQ140" i="1" s="1" a="1"/>
  <c r="HQ140" i="1" s="1"/>
  <c r="HP148" i="1"/>
  <c r="HQ148" i="1" s="1" a="1"/>
  <c r="HQ148" i="1" s="1"/>
  <c r="HP156" i="1"/>
  <c r="HQ156" i="1" s="1" a="1"/>
  <c r="HQ156" i="1" s="1"/>
  <c r="HP164" i="1"/>
  <c r="HQ164" i="1" s="1" a="1"/>
  <c r="HQ164" i="1" s="1"/>
  <c r="HP172" i="1"/>
  <c r="HQ172" i="1" s="1" a="1"/>
  <c r="HQ172" i="1" s="1"/>
  <c r="HP180" i="1"/>
  <c r="HQ180" i="1" s="1" a="1"/>
  <c r="HQ180" i="1" s="1"/>
  <c r="HP188" i="1"/>
  <c r="HQ188" i="1" s="1" a="1"/>
  <c r="HQ188" i="1" s="1"/>
  <c r="HP196" i="1"/>
  <c r="HQ196" i="1" s="1" a="1"/>
  <c r="HQ196" i="1" s="1"/>
  <c r="HP204" i="1"/>
  <c r="HQ204" i="1" s="1" a="1"/>
  <c r="HQ204" i="1" s="1"/>
  <c r="HP212" i="1"/>
  <c r="HQ212" i="1" s="1" a="1"/>
  <c r="HQ212" i="1" s="1"/>
  <c r="HP220" i="1"/>
  <c r="HQ220" i="1" s="1" a="1"/>
  <c r="HQ220" i="1" s="1"/>
  <c r="HP228" i="1"/>
  <c r="HQ228" i="1" s="1" a="1"/>
  <c r="HQ228" i="1" s="1"/>
  <c r="HP238" i="1"/>
  <c r="HQ238" i="1" s="1" a="1"/>
  <c r="HQ238" i="1" s="1"/>
  <c r="HP248" i="1"/>
  <c r="HQ248" i="1" s="1" a="1"/>
  <c r="HQ248" i="1" s="1"/>
  <c r="HP259" i="1"/>
  <c r="HQ259" i="1" s="1" a="1"/>
  <c r="HQ259" i="1" s="1"/>
  <c r="HP291" i="1"/>
  <c r="HQ291" i="1" s="1" a="1"/>
  <c r="HQ291" i="1" s="1"/>
  <c r="HP302" i="1"/>
  <c r="HQ302" i="1" s="1" a="1"/>
  <c r="HQ302" i="1" s="1"/>
  <c r="HT252" i="1"/>
  <c r="HT298" i="1"/>
  <c r="FA311" i="1"/>
  <c r="HT14" i="1"/>
  <c r="HT22" i="1"/>
  <c r="HP37" i="1"/>
  <c r="HQ37" i="1" s="1" a="1"/>
  <c r="HQ37" i="1" s="1"/>
  <c r="HP61" i="1"/>
  <c r="HQ61" i="1" s="1" a="1"/>
  <c r="HQ61" i="1" s="1"/>
  <c r="HP93" i="1"/>
  <c r="HQ93" i="1" s="1" a="1"/>
  <c r="HQ93" i="1" s="1"/>
  <c r="HP125" i="1"/>
  <c r="HQ125" i="1" s="1" a="1"/>
  <c r="HQ125" i="1" s="1"/>
  <c r="HP157" i="1"/>
  <c r="HQ157" i="1" s="1" a="1"/>
  <c r="HQ157" i="1" s="1"/>
  <c r="HP189" i="1"/>
  <c r="HQ189" i="1" s="1" a="1"/>
  <c r="HQ189" i="1" s="1"/>
  <c r="HP221" i="1"/>
  <c r="HQ221" i="1" s="1" a="1"/>
  <c r="HQ221" i="1" s="1"/>
  <c r="HP229" i="1"/>
  <c r="HQ229" i="1" s="1" a="1"/>
  <c r="HQ229" i="1" s="1"/>
  <c r="HP239" i="1"/>
  <c r="HQ239" i="1" s="1" a="1"/>
  <c r="HQ239" i="1" s="1"/>
  <c r="HP249" i="1"/>
  <c r="HQ249" i="1" s="1" a="1"/>
  <c r="HQ249" i="1" s="1"/>
  <c r="HP261" i="1"/>
  <c r="HQ261" i="1" s="1" a="1"/>
  <c r="HQ261" i="1" s="1"/>
  <c r="HP271" i="1"/>
  <c r="HQ271" i="1" s="1" a="1"/>
  <c r="HQ271" i="1" s="1"/>
  <c r="HP281" i="1"/>
  <c r="HQ281" i="1" s="1" a="1"/>
  <c r="HQ281" i="1" s="1"/>
  <c r="HP293" i="1"/>
  <c r="HQ293" i="1" s="1" a="1"/>
  <c r="HQ293" i="1" s="1"/>
  <c r="HP303" i="1"/>
  <c r="HQ303" i="1" s="1" a="1"/>
  <c r="HQ303" i="1" s="1"/>
  <c r="HT222" i="1"/>
  <c r="FI311" i="1"/>
  <c r="O311" i="1"/>
  <c r="BC311" i="1"/>
  <c r="CQ311" i="1"/>
  <c r="HT242" i="1"/>
  <c r="HP242" i="1"/>
  <c r="HT258" i="1"/>
  <c r="HP258" i="1"/>
  <c r="HP266" i="1"/>
  <c r="HQ266" i="1" s="1" a="1"/>
  <c r="HQ266" i="1" s="1"/>
  <c r="HT266" i="1"/>
  <c r="HP274" i="1"/>
  <c r="HT274" i="1"/>
  <c r="HP282" i="1"/>
  <c r="HT282" i="1"/>
  <c r="HP290" i="1"/>
  <c r="HT290" i="1"/>
  <c r="HP30" i="1"/>
  <c r="HQ30" i="1" s="1" a="1"/>
  <c r="HQ30" i="1" s="1"/>
  <c r="HP38" i="1"/>
  <c r="HQ38" i="1" s="1" a="1"/>
  <c r="HQ38" i="1" s="1"/>
  <c r="HP46" i="1"/>
  <c r="HQ46" i="1" s="1" a="1"/>
  <c r="HQ46" i="1" s="1"/>
  <c r="HP54" i="1"/>
  <c r="HQ54" i="1" s="1" a="1"/>
  <c r="HQ54" i="1" s="1"/>
  <c r="HP62" i="1"/>
  <c r="HQ62" i="1" s="1" a="1"/>
  <c r="HQ62" i="1" s="1"/>
  <c r="HP70" i="1"/>
  <c r="HQ70" i="1" s="1" a="1"/>
  <c r="HQ70" i="1" s="1"/>
  <c r="HP78" i="1"/>
  <c r="HQ78" i="1" s="1" a="1"/>
  <c r="HQ78" i="1" s="1"/>
  <c r="HP86" i="1"/>
  <c r="HQ86" i="1" s="1" a="1"/>
  <c r="HQ86" i="1" s="1"/>
  <c r="HP94" i="1"/>
  <c r="HQ94" i="1" s="1" a="1"/>
  <c r="HQ94" i="1" s="1"/>
  <c r="HP102" i="1"/>
  <c r="HQ102" i="1" s="1" a="1"/>
  <c r="HQ102" i="1" s="1"/>
  <c r="HP110" i="1"/>
  <c r="HQ110" i="1" s="1" a="1"/>
  <c r="HQ110" i="1" s="1"/>
  <c r="HP118" i="1"/>
  <c r="HQ118" i="1" s="1" a="1"/>
  <c r="HQ118" i="1" s="1"/>
  <c r="HP126" i="1"/>
  <c r="HQ126" i="1" s="1" a="1"/>
  <c r="HQ126" i="1" s="1"/>
  <c r="HP134" i="1"/>
  <c r="HQ134" i="1" s="1" a="1"/>
  <c r="HQ134" i="1" s="1"/>
  <c r="HP142" i="1"/>
  <c r="HQ142" i="1" s="1" a="1"/>
  <c r="HQ142" i="1" s="1"/>
  <c r="HP150" i="1"/>
  <c r="HQ150" i="1" s="1" a="1"/>
  <c r="HQ150" i="1" s="1"/>
  <c r="HP158" i="1"/>
  <c r="HQ158" i="1" s="1" a="1"/>
  <c r="HQ158" i="1" s="1"/>
  <c r="HP166" i="1"/>
  <c r="HQ166" i="1" s="1" a="1"/>
  <c r="HQ166" i="1" s="1"/>
  <c r="HP174" i="1"/>
  <c r="HQ174" i="1" s="1" a="1"/>
  <c r="HQ174" i="1" s="1"/>
  <c r="HP182" i="1"/>
  <c r="HQ182" i="1" s="1" a="1"/>
  <c r="HQ182" i="1" s="1"/>
  <c r="HP190" i="1"/>
  <c r="HQ190" i="1" s="1" a="1"/>
  <c r="HQ190" i="1" s="1"/>
  <c r="HP198" i="1"/>
  <c r="HQ198" i="1" s="1" a="1"/>
  <c r="HQ198" i="1" s="1"/>
  <c r="HP206" i="1"/>
  <c r="HQ206" i="1" s="1" a="1"/>
  <c r="HQ206" i="1" s="1"/>
  <c r="HP214" i="1"/>
  <c r="HQ214" i="1" s="1" a="1"/>
  <c r="HQ214" i="1" s="1"/>
  <c r="HP230" i="1"/>
  <c r="HQ230" i="1" s="1" a="1"/>
  <c r="HQ230" i="1" s="1"/>
  <c r="HP240" i="1"/>
  <c r="HQ240" i="1" s="1" a="1"/>
  <c r="HQ240" i="1" s="1"/>
  <c r="HP251" i="1"/>
  <c r="HP262" i="1"/>
  <c r="HQ262" i="1" s="1" a="1"/>
  <c r="HQ262" i="1" s="1"/>
  <c r="HP272" i="1"/>
  <c r="HQ272" i="1" s="1" a="1"/>
  <c r="HQ272" i="1" s="1"/>
  <c r="HP283" i="1"/>
  <c r="HQ283" i="1" s="1" a="1"/>
  <c r="HQ283" i="1" s="1"/>
  <c r="HP294" i="1"/>
  <c r="HQ294" i="1" s="1" a="1"/>
  <c r="HQ294" i="1" s="1"/>
  <c r="M311" i="1"/>
  <c r="N311" i="1"/>
  <c r="V311" i="1"/>
  <c r="AD311" i="1"/>
  <c r="AL311" i="1"/>
  <c r="AT311" i="1"/>
  <c r="BB311" i="1"/>
  <c r="BJ311" i="1"/>
  <c r="BR311" i="1"/>
  <c r="BZ311" i="1"/>
  <c r="CH311" i="1"/>
  <c r="CP311" i="1"/>
  <c r="CX311" i="1"/>
  <c r="DF311" i="1"/>
  <c r="DN311" i="1"/>
  <c r="DV311" i="1"/>
  <c r="ED311" i="1"/>
  <c r="EL311" i="1"/>
  <c r="ET311" i="1"/>
  <c r="FB311" i="1"/>
  <c r="FJ311" i="1"/>
  <c r="FR311" i="1"/>
  <c r="FZ311" i="1"/>
  <c r="GH311" i="1"/>
  <c r="GP311" i="1"/>
  <c r="GX311" i="1"/>
  <c r="T311" i="1"/>
  <c r="AJ311" i="1"/>
  <c r="AZ311" i="1"/>
  <c r="BH311" i="1"/>
  <c r="BP311" i="1"/>
  <c r="BX311" i="1"/>
  <c r="CF311" i="1"/>
  <c r="CN311" i="1"/>
  <c r="CV311" i="1"/>
  <c r="DD311" i="1"/>
  <c r="DL311" i="1"/>
  <c r="DT311" i="1"/>
  <c r="EB311" i="1"/>
  <c r="EJ311" i="1"/>
  <c r="ER311" i="1"/>
  <c r="EZ311" i="1"/>
  <c r="FH311" i="1"/>
  <c r="FP311" i="1"/>
  <c r="FX311" i="1"/>
  <c r="GF311" i="1"/>
  <c r="GN311" i="1"/>
  <c r="GV311" i="1"/>
  <c r="HD311" i="1"/>
  <c r="AB311" i="1"/>
  <c r="AR311" i="1"/>
  <c r="U311" i="1"/>
  <c r="AC311" i="1"/>
  <c r="AK311" i="1"/>
  <c r="AS311" i="1"/>
  <c r="BA311" i="1"/>
  <c r="BI311" i="1"/>
  <c r="BQ311" i="1"/>
  <c r="BY311" i="1"/>
  <c r="CG311" i="1"/>
  <c r="CO311" i="1"/>
  <c r="CW311" i="1"/>
  <c r="DE311" i="1"/>
  <c r="IY31" i="1" l="1"/>
  <c r="IZ31" i="1" s="1"/>
  <c r="JS164" i="1"/>
  <c r="JT164" i="1" s="1"/>
  <c r="IY139" i="1"/>
  <c r="IZ139" i="1" s="1"/>
  <c r="IO116" i="1"/>
  <c r="IP116" i="1" s="1"/>
  <c r="IO199" i="1"/>
  <c r="IP199" i="1" s="1"/>
  <c r="IY121" i="1"/>
  <c r="IZ121" i="1" s="1"/>
  <c r="JI13" i="1"/>
  <c r="JJ13" i="1" s="1"/>
  <c r="JS299" i="1"/>
  <c r="JT299" i="1" s="1"/>
  <c r="JS300" i="1"/>
  <c r="JT300" i="1" s="1"/>
  <c r="JI210" i="1"/>
  <c r="JJ210" i="1" s="1"/>
  <c r="JI49" i="1"/>
  <c r="JJ49" i="1" s="1"/>
  <c r="JS201" i="1"/>
  <c r="JT201" i="1" s="1"/>
  <c r="JS125" i="1"/>
  <c r="JT125" i="1" s="1"/>
  <c r="JI164" i="1"/>
  <c r="JJ164" i="1" s="1"/>
  <c r="JI68" i="1"/>
  <c r="JJ68" i="1" s="1"/>
  <c r="JS236" i="1"/>
  <c r="JT236" i="1" s="1"/>
  <c r="IY236" i="1"/>
  <c r="IZ236" i="1" s="1"/>
  <c r="JS76" i="1"/>
  <c r="JT76" i="1" s="1"/>
  <c r="JP300" i="1" a="1"/>
  <c r="JP300" i="1" s="1"/>
  <c r="IO217" i="1"/>
  <c r="IP217" i="1" s="1"/>
  <c r="JI299" i="1"/>
  <c r="JJ299" i="1" s="1"/>
  <c r="JI100" i="1"/>
  <c r="JJ100" i="1" s="1"/>
  <c r="JS221" i="1"/>
  <c r="JT221" i="1" s="1"/>
  <c r="JI149" i="1"/>
  <c r="JJ149" i="1" s="1"/>
  <c r="JI189" i="1"/>
  <c r="JJ189" i="1" s="1"/>
  <c r="JI252" i="1"/>
  <c r="JJ252" i="1" s="1"/>
  <c r="JI266" i="1"/>
  <c r="JJ266" i="1" s="1"/>
  <c r="JI194" i="1"/>
  <c r="JJ194" i="1" s="1"/>
  <c r="JI154" i="1"/>
  <c r="JJ154" i="1" s="1"/>
  <c r="JI163" i="1"/>
  <c r="JJ163" i="1" s="1"/>
  <c r="IY283" i="1"/>
  <c r="IZ283" i="1" s="1"/>
  <c r="JS60" i="1"/>
  <c r="JT60" i="1" s="1"/>
  <c r="JP292" i="1" a="1"/>
  <c r="JP292" i="1" s="1"/>
  <c r="IY52" i="1"/>
  <c r="IZ52" i="1" s="1"/>
  <c r="IY187" i="1"/>
  <c r="IZ187" i="1" s="1"/>
  <c r="IO14" i="1"/>
  <c r="IP14" i="1" s="1"/>
  <c r="JI258" i="1"/>
  <c r="JJ258" i="1" s="1"/>
  <c r="JS133" i="1"/>
  <c r="JT133" i="1" s="1"/>
  <c r="JS94" i="1"/>
  <c r="JT94" i="1" s="1"/>
  <c r="JI130" i="1"/>
  <c r="JJ130" i="1" s="1"/>
  <c r="IY185" i="1"/>
  <c r="IZ185" i="1" s="1"/>
  <c r="IO66" i="1"/>
  <c r="IP66" i="1" s="1"/>
  <c r="IO41" i="1"/>
  <c r="IP41" i="1" s="1"/>
  <c r="JI63" i="1"/>
  <c r="JJ63" i="1" s="1"/>
  <c r="JS292" i="1"/>
  <c r="JT292" i="1" s="1"/>
  <c r="JS36" i="1"/>
  <c r="JT36" i="1" s="1"/>
  <c r="IY244" i="1"/>
  <c r="IZ244" i="1" s="1"/>
  <c r="IY201" i="1"/>
  <c r="IZ201" i="1" s="1"/>
  <c r="JI283" i="1"/>
  <c r="JJ283" i="1" s="1"/>
  <c r="JI298" i="1"/>
  <c r="JJ298" i="1" s="1"/>
  <c r="JP220" i="1" a="1"/>
  <c r="JP220" i="1" s="1"/>
  <c r="IO129" i="1"/>
  <c r="IP129" i="1" s="1"/>
  <c r="IO218" i="1"/>
  <c r="IP218" i="1" s="1"/>
  <c r="JI229" i="1"/>
  <c r="JJ229" i="1" s="1"/>
  <c r="JI292" i="1"/>
  <c r="JJ292" i="1" s="1"/>
  <c r="JS291" i="1"/>
  <c r="JT291" i="1" s="1"/>
  <c r="HU101" i="1"/>
  <c r="JS51" i="1"/>
  <c r="JT51" i="1" s="1"/>
  <c r="JI52" i="1"/>
  <c r="JJ52" i="1" s="1"/>
  <c r="IY284" i="1"/>
  <c r="IZ284" i="1" s="1"/>
  <c r="IY83" i="1"/>
  <c r="IZ83" i="1" s="1"/>
  <c r="JI237" i="1"/>
  <c r="JJ237" i="1" s="1"/>
  <c r="JI181" i="1"/>
  <c r="JJ181" i="1" s="1"/>
  <c r="JS35" i="1"/>
  <c r="JT35" i="1" s="1"/>
  <c r="JS203" i="1"/>
  <c r="JT203" i="1" s="1"/>
  <c r="JS109" i="1"/>
  <c r="JT109" i="1" s="1"/>
  <c r="IY75" i="1"/>
  <c r="IZ75" i="1" s="1"/>
  <c r="IY27" i="1"/>
  <c r="IZ27" i="1" s="1"/>
  <c r="IY290" i="1"/>
  <c r="IZ290" i="1" s="1"/>
  <c r="IY64" i="1"/>
  <c r="IZ64" i="1" s="1"/>
  <c r="IO172" i="1"/>
  <c r="IP172" i="1" s="1"/>
  <c r="JI274" i="1"/>
  <c r="JJ274" i="1" s="1"/>
  <c r="JS121" i="1"/>
  <c r="JT121" i="1" s="1"/>
  <c r="JI145" i="1"/>
  <c r="JJ145" i="1" s="1"/>
  <c r="JI70" i="1"/>
  <c r="JJ70" i="1" s="1"/>
  <c r="IY99" i="1"/>
  <c r="IZ99" i="1" s="1"/>
  <c r="JP51" i="1" a="1"/>
  <c r="JP51" i="1" s="1"/>
  <c r="IO292" i="1"/>
  <c r="IP292" i="1" s="1"/>
  <c r="JI267" i="1"/>
  <c r="JJ267" i="1" s="1"/>
  <c r="JI204" i="1"/>
  <c r="JJ204" i="1" s="1"/>
  <c r="JS220" i="1"/>
  <c r="JT220" i="1" s="1"/>
  <c r="JS188" i="1"/>
  <c r="JT188" i="1" s="1"/>
  <c r="HU85" i="1"/>
  <c r="IY155" i="1"/>
  <c r="IZ155" i="1" s="1"/>
  <c r="IY177" i="1"/>
  <c r="IZ177" i="1" s="1"/>
  <c r="IY193" i="1"/>
  <c r="IZ193" i="1" s="1"/>
  <c r="IY217" i="1"/>
  <c r="IZ217" i="1" s="1"/>
  <c r="IO84" i="1"/>
  <c r="IP84" i="1" s="1"/>
  <c r="IO76" i="1"/>
  <c r="IP76" i="1" s="1"/>
  <c r="IO161" i="1"/>
  <c r="IP161" i="1" s="1"/>
  <c r="IY146" i="1"/>
  <c r="IZ146" i="1" s="1"/>
  <c r="JI218" i="1"/>
  <c r="JJ218" i="1" s="1"/>
  <c r="JI202" i="1"/>
  <c r="JJ202" i="1" s="1"/>
  <c r="JI148" i="1"/>
  <c r="JJ148" i="1" s="1"/>
  <c r="JI45" i="1"/>
  <c r="JJ45" i="1" s="1"/>
  <c r="JI33" i="1"/>
  <c r="JJ33" i="1" s="1"/>
  <c r="JI178" i="1"/>
  <c r="JJ178" i="1" s="1"/>
  <c r="JI109" i="1"/>
  <c r="JJ109" i="1" s="1"/>
  <c r="JS205" i="1"/>
  <c r="JT205" i="1" s="1"/>
  <c r="JS148" i="1"/>
  <c r="JT148" i="1" s="1"/>
  <c r="JS142" i="1"/>
  <c r="JT142" i="1" s="1"/>
  <c r="JS251" i="1"/>
  <c r="JT251" i="1" s="1"/>
  <c r="IY202" i="1"/>
  <c r="IZ202" i="1" s="1"/>
  <c r="JS180" i="1"/>
  <c r="JT180" i="1" s="1"/>
  <c r="IY219" i="1"/>
  <c r="IZ219" i="1" s="1"/>
  <c r="IY153" i="1"/>
  <c r="IZ153" i="1" s="1"/>
  <c r="IY138" i="1"/>
  <c r="IZ138" i="1" s="1"/>
  <c r="IY140" i="1"/>
  <c r="IZ140" i="1" s="1"/>
  <c r="IO108" i="1"/>
  <c r="IP108" i="1" s="1"/>
  <c r="IO73" i="1"/>
  <c r="IP73" i="1" s="1"/>
  <c r="JI200" i="1"/>
  <c r="JJ200" i="1" s="1"/>
  <c r="JI124" i="1"/>
  <c r="JJ124" i="1" s="1"/>
  <c r="JI103" i="1"/>
  <c r="JJ103" i="1" s="1"/>
  <c r="JS172" i="1"/>
  <c r="JT172" i="1" s="1"/>
  <c r="JS228" i="1"/>
  <c r="JT228" i="1" s="1"/>
  <c r="JE283" i="1" a="1"/>
  <c r="JE283" i="1" s="1"/>
  <c r="IO264" i="1"/>
  <c r="IP264" i="1" s="1"/>
  <c r="JI235" i="1"/>
  <c r="JJ235" i="1" s="1"/>
  <c r="JI261" i="1"/>
  <c r="JJ261" i="1" s="1"/>
  <c r="JI188" i="1"/>
  <c r="JJ188" i="1" s="1"/>
  <c r="JS275" i="1"/>
  <c r="JT275" i="1" s="1"/>
  <c r="IY188" i="1"/>
  <c r="IZ188" i="1" s="1"/>
  <c r="JI251" i="1"/>
  <c r="JJ251" i="1" s="1"/>
  <c r="JS245" i="1"/>
  <c r="JT245" i="1" s="1"/>
  <c r="HU213" i="1"/>
  <c r="IY301" i="1"/>
  <c r="IZ301" i="1" s="1"/>
  <c r="IY76" i="1"/>
  <c r="IZ76" i="1" s="1"/>
  <c r="IY209" i="1"/>
  <c r="IZ209" i="1" s="1"/>
  <c r="IO12" i="1"/>
  <c r="IP12" i="1" s="1"/>
  <c r="IO25" i="1"/>
  <c r="IP25" i="1" s="1"/>
  <c r="JI140" i="1"/>
  <c r="JJ140" i="1" s="1"/>
  <c r="JI228" i="1"/>
  <c r="JJ228" i="1" s="1"/>
  <c r="JI72" i="1"/>
  <c r="JJ72" i="1" s="1"/>
  <c r="JS124" i="1"/>
  <c r="JT124" i="1" s="1"/>
  <c r="JO27" i="1" a="1"/>
  <c r="JO27" i="1" s="1"/>
  <c r="JS27" i="1"/>
  <c r="JT27" i="1" s="1"/>
  <c r="JI108" i="1"/>
  <c r="JJ108" i="1" s="1"/>
  <c r="JS198" i="1"/>
  <c r="JT198" i="1" s="1"/>
  <c r="IY132" i="1"/>
  <c r="IZ132" i="1" s="1"/>
  <c r="HU149" i="1"/>
  <c r="IY243" i="1"/>
  <c r="IZ243" i="1" s="1"/>
  <c r="IY211" i="1"/>
  <c r="IZ211" i="1" s="1"/>
  <c r="IY70" i="1"/>
  <c r="IZ70" i="1" s="1"/>
  <c r="JI242" i="1"/>
  <c r="JJ242" i="1" s="1"/>
  <c r="JI187" i="1"/>
  <c r="JJ187" i="1" s="1"/>
  <c r="JI95" i="1"/>
  <c r="JJ95" i="1" s="1"/>
  <c r="JS156" i="1"/>
  <c r="JT156" i="1" s="1"/>
  <c r="JS44" i="1"/>
  <c r="JT44" i="1" s="1"/>
  <c r="JS12" i="1"/>
  <c r="JT12" i="1" s="1"/>
  <c r="JI260" i="1"/>
  <c r="JJ260" i="1" s="1"/>
  <c r="JI300" i="1"/>
  <c r="JJ300" i="1" s="1"/>
  <c r="JS260" i="1"/>
  <c r="JT260" i="1" s="1"/>
  <c r="JI162" i="1"/>
  <c r="JJ162" i="1" s="1"/>
  <c r="HS239" i="1" a="1"/>
  <c r="HS239" i="1" s="1"/>
  <c r="HR239" i="1" a="1"/>
  <c r="HR239" i="1" s="1"/>
  <c r="HS139" i="1" a="1"/>
  <c r="HS139" i="1" s="1"/>
  <c r="HR139" i="1" a="1"/>
  <c r="HR139" i="1" s="1"/>
  <c r="HS126" i="1" a="1"/>
  <c r="HS126" i="1" s="1"/>
  <c r="HR126" i="1" a="1"/>
  <c r="HR126" i="1" s="1"/>
  <c r="HR237" i="1" a="1"/>
  <c r="HR237" i="1" s="1"/>
  <c r="HS237" i="1" a="1"/>
  <c r="HS237" i="1" s="1"/>
  <c r="HR66" i="1" a="1"/>
  <c r="HR66" i="1" s="1"/>
  <c r="HS66" i="1" a="1"/>
  <c r="HS66" i="1" s="1"/>
  <c r="HS153" i="1" a="1"/>
  <c r="HS153" i="1" s="1"/>
  <c r="HR153" i="1" a="1"/>
  <c r="HR153" i="1" s="1"/>
  <c r="HS296" i="1" a="1"/>
  <c r="HS296" i="1" s="1"/>
  <c r="HR296" i="1" a="1"/>
  <c r="HR296" i="1" s="1"/>
  <c r="HR47" i="1" a="1"/>
  <c r="HR47" i="1" s="1"/>
  <c r="HS47" i="1" a="1"/>
  <c r="HS47" i="1" s="1"/>
  <c r="HR262" i="1" a="1"/>
  <c r="HR262" i="1" s="1"/>
  <c r="HS262" i="1" a="1"/>
  <c r="HS262" i="1" s="1"/>
  <c r="HS118" i="1" a="1"/>
  <c r="HS118" i="1" s="1"/>
  <c r="HR118" i="1" a="1"/>
  <c r="HR118" i="1" s="1"/>
  <c r="HS54" i="1" a="1"/>
  <c r="HS54" i="1" s="1"/>
  <c r="HR54" i="1" a="1"/>
  <c r="HR54" i="1" s="1"/>
  <c r="HS271" i="1" a="1"/>
  <c r="HS271" i="1" s="1"/>
  <c r="HR271" i="1" a="1"/>
  <c r="HR271" i="1" s="1"/>
  <c r="HR125" i="1" a="1"/>
  <c r="HR125" i="1" s="1"/>
  <c r="HS125" i="1" a="1"/>
  <c r="HS125" i="1" s="1"/>
  <c r="HR212" i="1" a="1"/>
  <c r="HR212" i="1" s="1"/>
  <c r="HS212" i="1" a="1"/>
  <c r="HS212" i="1" s="1"/>
  <c r="HS148" i="1" a="1"/>
  <c r="HS148" i="1" s="1"/>
  <c r="HR148" i="1" a="1"/>
  <c r="HR148" i="1" s="1"/>
  <c r="HS84" i="1" a="1"/>
  <c r="HS84" i="1" s="1"/>
  <c r="HR84" i="1" a="1"/>
  <c r="HR84" i="1" s="1"/>
  <c r="HS227" i="1" a="1"/>
  <c r="HS227" i="1" s="1"/>
  <c r="HR227" i="1" a="1"/>
  <c r="HR227" i="1" s="1"/>
  <c r="HS163" i="1" a="1"/>
  <c r="HS163" i="1" s="1"/>
  <c r="HR163" i="1" a="1"/>
  <c r="HR163" i="1" s="1"/>
  <c r="HS99" i="1" a="1"/>
  <c r="HS99" i="1" s="1"/>
  <c r="HR99" i="1" a="1"/>
  <c r="HR99" i="1" s="1"/>
  <c r="HS35" i="1" a="1"/>
  <c r="HS35" i="1" s="1"/>
  <c r="HR35" i="1" a="1"/>
  <c r="HR35" i="1" s="1"/>
  <c r="HS256" i="1" a="1"/>
  <c r="HS256" i="1" s="1"/>
  <c r="HR256" i="1" a="1"/>
  <c r="HR256" i="1" s="1"/>
  <c r="HS186" i="1" a="1"/>
  <c r="HS186" i="1" s="1"/>
  <c r="HR186" i="1" a="1"/>
  <c r="HR186" i="1" s="1"/>
  <c r="HS122" i="1" a="1"/>
  <c r="HS122" i="1" s="1"/>
  <c r="HR122" i="1" a="1"/>
  <c r="HR122" i="1" s="1"/>
  <c r="HS58" i="1" a="1"/>
  <c r="HS58" i="1" s="1"/>
  <c r="HR58" i="1" a="1"/>
  <c r="HR58" i="1" s="1"/>
  <c r="HR287" i="1" a="1"/>
  <c r="HR287" i="1" s="1"/>
  <c r="HS287" i="1" a="1"/>
  <c r="HS287" i="1" s="1"/>
  <c r="HR209" i="1" a="1"/>
  <c r="HR209" i="1" s="1"/>
  <c r="HS209" i="1" a="1"/>
  <c r="HS209" i="1" s="1"/>
  <c r="HS145" i="1" a="1"/>
  <c r="HS145" i="1" s="1"/>
  <c r="HR145" i="1" a="1"/>
  <c r="HR145" i="1" s="1"/>
  <c r="HS81" i="1" a="1"/>
  <c r="HS81" i="1" s="1"/>
  <c r="HR81" i="1" a="1"/>
  <c r="HR81" i="1" s="1"/>
  <c r="HS286" i="1" a="1"/>
  <c r="HS286" i="1" s="1"/>
  <c r="HR286" i="1" a="1"/>
  <c r="HR286" i="1" s="1"/>
  <c r="HS200" i="1" a="1"/>
  <c r="HS200" i="1" s="1"/>
  <c r="HR200" i="1" a="1"/>
  <c r="HR200" i="1" s="1"/>
  <c r="HS136" i="1" a="1"/>
  <c r="HS136" i="1" s="1"/>
  <c r="HR136" i="1" a="1"/>
  <c r="HR136" i="1" s="1"/>
  <c r="HS72" i="1" a="1"/>
  <c r="HS72" i="1" s="1"/>
  <c r="HR72" i="1" a="1"/>
  <c r="HR72" i="1" s="1"/>
  <c r="HR300" i="1" a="1"/>
  <c r="HR300" i="1" s="1"/>
  <c r="HS300" i="1" a="1"/>
  <c r="HS300" i="1" s="1"/>
  <c r="HS231" i="1" a="1"/>
  <c r="HS231" i="1" s="1"/>
  <c r="HR231" i="1" a="1"/>
  <c r="HR231" i="1" s="1"/>
  <c r="HS167" i="1" a="1"/>
  <c r="HS167" i="1" s="1"/>
  <c r="HR167" i="1" a="1"/>
  <c r="HR167" i="1" s="1"/>
  <c r="HS103" i="1" a="1"/>
  <c r="HS103" i="1" s="1"/>
  <c r="HR103" i="1" a="1"/>
  <c r="HR103" i="1" s="1"/>
  <c r="HS39" i="1" a="1"/>
  <c r="HS39" i="1" s="1"/>
  <c r="HR39" i="1" a="1"/>
  <c r="HR39" i="1" s="1"/>
  <c r="IV241" i="1" a="1"/>
  <c r="IV241" i="1" s="1"/>
  <c r="IW241" i="1" a="1"/>
  <c r="IW241" i="1" s="1"/>
  <c r="IW271" i="1" a="1"/>
  <c r="IW271" i="1" s="1"/>
  <c r="IV271" i="1" a="1"/>
  <c r="IV271" i="1" s="1"/>
  <c r="IW223" i="1" a="1"/>
  <c r="IW223" i="1" s="1"/>
  <c r="IV223" i="1" a="1"/>
  <c r="IV223" i="1" s="1"/>
  <c r="IW278" i="1" a="1"/>
  <c r="IW278" i="1" s="1"/>
  <c r="IV278" i="1" a="1"/>
  <c r="IV278" i="1" s="1"/>
  <c r="IW214" i="1" a="1"/>
  <c r="IW214" i="1" s="1"/>
  <c r="IV214" i="1" a="1"/>
  <c r="IV214" i="1" s="1"/>
  <c r="IW206" i="1" a="1"/>
  <c r="IW206" i="1" s="1"/>
  <c r="IV206" i="1" a="1"/>
  <c r="IV206" i="1" s="1"/>
  <c r="IV183" i="1" a="1"/>
  <c r="IV183" i="1" s="1"/>
  <c r="IW183" i="1" a="1"/>
  <c r="IW183" i="1" s="1"/>
  <c r="IW142" i="1" a="1"/>
  <c r="IW142" i="1" s="1"/>
  <c r="IV142" i="1" a="1"/>
  <c r="IV142" i="1" s="1"/>
  <c r="IV248" i="1" a="1"/>
  <c r="IV248" i="1" s="1"/>
  <c r="IW248" i="1" a="1"/>
  <c r="IW248" i="1" s="1"/>
  <c r="IW165" i="1" a="1"/>
  <c r="IW165" i="1" s="1"/>
  <c r="IV165" i="1" a="1"/>
  <c r="IV165" i="1" s="1"/>
  <c r="IW240" i="1" a="1"/>
  <c r="IW240" i="1" s="1"/>
  <c r="IV240" i="1" a="1"/>
  <c r="IV240" i="1" s="1"/>
  <c r="IW37" i="1" a="1"/>
  <c r="IW37" i="1" s="1"/>
  <c r="IV37" i="1" a="1"/>
  <c r="IV37" i="1" s="1"/>
  <c r="IV51" i="1" a="1"/>
  <c r="IV51" i="1" s="1"/>
  <c r="IW51" i="1" a="1"/>
  <c r="IW51" i="1" s="1"/>
  <c r="IW88" i="1" a="1"/>
  <c r="IW88" i="1" s="1"/>
  <c r="IV88" i="1" a="1"/>
  <c r="IV88" i="1" s="1"/>
  <c r="IW10" i="1" a="1"/>
  <c r="IW10" i="1" s="1"/>
  <c r="IV10" i="1" a="1"/>
  <c r="IV10" i="1" s="1"/>
  <c r="IW24" i="1" a="1"/>
  <c r="IW24" i="1" s="1"/>
  <c r="IV24" i="1" a="1"/>
  <c r="IV24" i="1" s="1"/>
  <c r="IM237" i="1" a="1"/>
  <c r="IM237" i="1" s="1"/>
  <c r="IL237" i="1" a="1"/>
  <c r="IL237" i="1" s="1"/>
  <c r="IL93" i="1" a="1"/>
  <c r="IL93" i="1" s="1"/>
  <c r="IM93" i="1" a="1"/>
  <c r="IM93" i="1" s="1"/>
  <c r="IW103" i="1" a="1"/>
  <c r="IW103" i="1" s="1"/>
  <c r="IV103" i="1" a="1"/>
  <c r="IV103" i="1" s="1"/>
  <c r="IM235" i="1" a="1"/>
  <c r="IM235" i="1" s="1"/>
  <c r="IL235" i="1" a="1"/>
  <c r="IL235" i="1" s="1"/>
  <c r="IL91" i="1" a="1"/>
  <c r="IL91" i="1" s="1"/>
  <c r="IM91" i="1" a="1"/>
  <c r="IM91" i="1" s="1"/>
  <c r="IM231" i="1" a="1"/>
  <c r="IM231" i="1" s="1"/>
  <c r="IL231" i="1" a="1"/>
  <c r="IL231" i="1" s="1"/>
  <c r="IL87" i="1" a="1"/>
  <c r="IL87" i="1" s="1"/>
  <c r="IM87" i="1" a="1"/>
  <c r="IM87" i="1" s="1"/>
  <c r="IL213" i="1" a="1"/>
  <c r="IL213" i="1" s="1"/>
  <c r="IM213" i="1" a="1"/>
  <c r="IM213" i="1" s="1"/>
  <c r="IL85" i="1" a="1"/>
  <c r="IL85" i="1" s="1"/>
  <c r="IM85" i="1" a="1"/>
  <c r="IM85" i="1" s="1"/>
  <c r="IM211" i="1" a="1"/>
  <c r="IM211" i="1" s="1"/>
  <c r="IL211" i="1" a="1"/>
  <c r="IL211" i="1" s="1"/>
  <c r="IL83" i="1" a="1"/>
  <c r="IL83" i="1" s="1"/>
  <c r="IM83" i="1" a="1"/>
  <c r="IM83" i="1" s="1"/>
  <c r="IM223" i="1" a="1"/>
  <c r="IM223" i="1" s="1"/>
  <c r="IL223" i="1" a="1"/>
  <c r="IL223" i="1" s="1"/>
  <c r="IL95" i="1" a="1"/>
  <c r="IL95" i="1" s="1"/>
  <c r="IM95" i="1" a="1"/>
  <c r="IM95" i="1" s="1"/>
  <c r="IW130" i="1" a="1"/>
  <c r="IW130" i="1" s="1"/>
  <c r="IV130" i="1" a="1"/>
  <c r="IV130" i="1" s="1"/>
  <c r="JG215" i="1" a="1"/>
  <c r="JG215" i="1" s="1"/>
  <c r="JF215" i="1" a="1"/>
  <c r="JF215" i="1" s="1"/>
  <c r="JF246" i="1" a="1"/>
  <c r="JF246" i="1" s="1"/>
  <c r="JG246" i="1" a="1"/>
  <c r="JG246" i="1" s="1"/>
  <c r="JG280" i="1" a="1"/>
  <c r="JG280" i="1" s="1"/>
  <c r="JF280" i="1" a="1"/>
  <c r="JF280" i="1" s="1"/>
  <c r="JG272" i="1" a="1"/>
  <c r="JG272" i="1" s="1"/>
  <c r="JF272" i="1" a="1"/>
  <c r="JF272" i="1" s="1"/>
  <c r="JF203" i="1" a="1"/>
  <c r="JF203" i="1" s="1"/>
  <c r="JG203" i="1" a="1"/>
  <c r="JG203" i="1" s="1"/>
  <c r="JG206" i="1" a="1"/>
  <c r="JG206" i="1" s="1"/>
  <c r="JF206" i="1" a="1"/>
  <c r="JF206" i="1" s="1"/>
  <c r="JF160" i="1" a="1"/>
  <c r="JF160" i="1" s="1"/>
  <c r="JG160" i="1" a="1"/>
  <c r="JG160" i="1" s="1"/>
  <c r="JF288" i="1" a="1"/>
  <c r="JF288" i="1" s="1"/>
  <c r="JG288" i="1" a="1"/>
  <c r="JG288" i="1" s="1"/>
  <c r="JG132" i="1" a="1"/>
  <c r="JG132" i="1" s="1"/>
  <c r="JF132" i="1" a="1"/>
  <c r="JF132" i="1" s="1"/>
  <c r="JF98" i="1" a="1"/>
  <c r="JF98" i="1" s="1"/>
  <c r="JG98" i="1" a="1"/>
  <c r="JG98" i="1" s="1"/>
  <c r="JG161" i="1" a="1"/>
  <c r="JG161" i="1" s="1"/>
  <c r="JF161" i="1" a="1"/>
  <c r="JF161" i="1" s="1"/>
  <c r="JG26" i="1" a="1"/>
  <c r="JG26" i="1" s="1"/>
  <c r="JF26" i="1" a="1"/>
  <c r="JF26" i="1" s="1"/>
  <c r="JG112" i="1" a="1"/>
  <c r="JG112" i="1" s="1"/>
  <c r="JF112" i="1" a="1"/>
  <c r="JF112" i="1" s="1"/>
  <c r="JG48" i="1" a="1"/>
  <c r="JG48" i="1" s="1"/>
  <c r="JF48" i="1" a="1"/>
  <c r="JF48" i="1" s="1"/>
  <c r="JF18" i="1" a="1"/>
  <c r="JF18" i="1" s="1"/>
  <c r="JG18" i="1" a="1"/>
  <c r="JG18" i="1" s="1"/>
  <c r="JQ281" i="1" a="1"/>
  <c r="JQ281" i="1" s="1"/>
  <c r="JP281" i="1" a="1"/>
  <c r="JP281" i="1" s="1"/>
  <c r="JP295" i="1" a="1"/>
  <c r="JP295" i="1" s="1"/>
  <c r="JQ295" i="1" a="1"/>
  <c r="JQ295" i="1" s="1"/>
  <c r="JP231" i="1" a="1"/>
  <c r="JP231" i="1" s="1"/>
  <c r="JQ231" i="1" a="1"/>
  <c r="JQ231" i="1" s="1"/>
  <c r="JQ248" i="1" a="1"/>
  <c r="JQ248" i="1" s="1"/>
  <c r="JP248" i="1" a="1"/>
  <c r="JP248" i="1" s="1"/>
  <c r="JP207" i="1" a="1"/>
  <c r="JP207" i="1" s="1"/>
  <c r="JQ207" i="1" a="1"/>
  <c r="JQ207" i="1" s="1"/>
  <c r="JQ138" i="1" a="1"/>
  <c r="JQ138" i="1" s="1"/>
  <c r="JP138" i="1" a="1"/>
  <c r="JP138" i="1" s="1"/>
  <c r="JQ152" i="1" a="1"/>
  <c r="JQ152" i="1" s="1"/>
  <c r="JP152" i="1" a="1"/>
  <c r="JP152" i="1" s="1"/>
  <c r="JQ240" i="1" a="1"/>
  <c r="JQ240" i="1" s="1"/>
  <c r="JP240" i="1" a="1"/>
  <c r="JP240" i="1" s="1"/>
  <c r="JQ192" i="1" a="1"/>
  <c r="JQ192" i="1" s="1"/>
  <c r="JP192" i="1" a="1"/>
  <c r="JP192" i="1" s="1"/>
  <c r="JP135" i="1" a="1"/>
  <c r="JP135" i="1" s="1"/>
  <c r="JQ135" i="1" a="1"/>
  <c r="JQ135" i="1" s="1"/>
  <c r="JQ177" i="1" a="1"/>
  <c r="JQ177" i="1" s="1"/>
  <c r="JP177" i="1" a="1"/>
  <c r="JP177" i="1" s="1"/>
  <c r="JQ130" i="1" a="1"/>
  <c r="JQ130" i="1" s="1"/>
  <c r="JP130" i="1" a="1"/>
  <c r="JP130" i="1" s="1"/>
  <c r="JQ90" i="1" a="1"/>
  <c r="JQ90" i="1" s="1"/>
  <c r="JP90" i="1" a="1"/>
  <c r="JP90" i="1" s="1"/>
  <c r="JQ97" i="1" a="1"/>
  <c r="JQ97" i="1" s="1"/>
  <c r="JP97" i="1" a="1"/>
  <c r="JP97" i="1" s="1"/>
  <c r="JQ91" i="1" a="1"/>
  <c r="JQ91" i="1" s="1"/>
  <c r="JP91" i="1" a="1"/>
  <c r="JP91" i="1" s="1"/>
  <c r="JQ13" i="1" a="1"/>
  <c r="JQ13" i="1" s="1"/>
  <c r="JP13" i="1" a="1"/>
  <c r="JP13" i="1" s="1"/>
  <c r="JQ72" i="1" a="1"/>
  <c r="JQ72" i="1" s="1"/>
  <c r="JP72" i="1" a="1"/>
  <c r="JP72" i="1" s="1"/>
  <c r="JG200" i="1" a="1"/>
  <c r="JG200" i="1" s="1"/>
  <c r="JF200" i="1" a="1"/>
  <c r="JF200" i="1" s="1"/>
  <c r="JQ96" i="1" a="1"/>
  <c r="JQ96" i="1" s="1"/>
  <c r="JP96" i="1" a="1"/>
  <c r="JP96" i="1" s="1"/>
  <c r="JP246" i="1" a="1"/>
  <c r="JP246" i="1" s="1"/>
  <c r="JQ246" i="1" a="1"/>
  <c r="JQ246" i="1" s="1"/>
  <c r="JP190" i="1" a="1"/>
  <c r="JP190" i="1" s="1"/>
  <c r="JQ190" i="1" a="1"/>
  <c r="JQ190" i="1" s="1"/>
  <c r="JQ158" i="1" a="1"/>
  <c r="JQ158" i="1" s="1"/>
  <c r="JP158" i="1" a="1"/>
  <c r="JP158" i="1" s="1"/>
  <c r="JQ285" i="1" a="1"/>
  <c r="JQ285" i="1" s="1"/>
  <c r="JP285" i="1" a="1"/>
  <c r="JP285" i="1" s="1"/>
  <c r="JQ253" i="1" a="1"/>
  <c r="JQ253" i="1" s="1"/>
  <c r="JP253" i="1" a="1"/>
  <c r="JP253" i="1" s="1"/>
  <c r="JQ173" i="1" a="1"/>
  <c r="JQ173" i="1" s="1"/>
  <c r="JP173" i="1" a="1"/>
  <c r="JP173" i="1" s="1"/>
  <c r="JQ298" i="1" a="1"/>
  <c r="JQ298" i="1" s="1"/>
  <c r="JP298" i="1" a="1"/>
  <c r="JP298" i="1" s="1"/>
  <c r="JQ218" i="1" a="1"/>
  <c r="JQ218" i="1" s="1"/>
  <c r="JP218" i="1" a="1"/>
  <c r="JP218" i="1" s="1"/>
  <c r="IW67" i="1" a="1"/>
  <c r="IW67" i="1" s="1"/>
  <c r="IV67" i="1" a="1"/>
  <c r="IV67" i="1" s="1"/>
  <c r="JF92" i="1" a="1"/>
  <c r="JF92" i="1" s="1"/>
  <c r="JG92" i="1" a="1"/>
  <c r="JG92" i="1" s="1"/>
  <c r="JG193" i="1" a="1"/>
  <c r="JG193" i="1" s="1"/>
  <c r="JF193" i="1" a="1"/>
  <c r="JF193" i="1" s="1"/>
  <c r="IM148" i="1" a="1"/>
  <c r="IM148" i="1" s="1"/>
  <c r="IL148" i="1" a="1"/>
  <c r="IL148" i="1" s="1"/>
  <c r="IW284" i="1" a="1"/>
  <c r="IW284" i="1" s="1"/>
  <c r="IV284" i="1" a="1"/>
  <c r="IV284" i="1" s="1"/>
  <c r="IW188" i="1" a="1"/>
  <c r="IW188" i="1" s="1"/>
  <c r="IV188" i="1" a="1"/>
  <c r="IV188" i="1" s="1"/>
  <c r="IW243" i="1" a="1"/>
  <c r="IW243" i="1" s="1"/>
  <c r="IV243" i="1" a="1"/>
  <c r="IV243" i="1" s="1"/>
  <c r="IV155" i="1" a="1"/>
  <c r="IV155" i="1" s="1"/>
  <c r="IW155" i="1" a="1"/>
  <c r="IW155" i="1" s="1"/>
  <c r="IL129" i="1" a="1"/>
  <c r="IL129" i="1" s="1"/>
  <c r="IM129" i="1" a="1"/>
  <c r="IM129" i="1" s="1"/>
  <c r="JG212" i="1" a="1"/>
  <c r="JG212" i="1" s="1"/>
  <c r="JF212" i="1" a="1"/>
  <c r="JF212" i="1" s="1"/>
  <c r="JP121" i="1" a="1"/>
  <c r="JP121" i="1" s="1"/>
  <c r="JQ121" i="1" a="1"/>
  <c r="JQ121" i="1" s="1"/>
  <c r="JQ198" i="1" a="1"/>
  <c r="JQ198" i="1" s="1"/>
  <c r="JP198" i="1" a="1"/>
  <c r="JP198" i="1" s="1"/>
  <c r="JG292" i="1" a="1"/>
  <c r="JG292" i="1" s="1"/>
  <c r="JF292" i="1" a="1"/>
  <c r="JF292" i="1" s="1"/>
  <c r="JG204" i="1" a="1"/>
  <c r="JG204" i="1" s="1"/>
  <c r="JF204" i="1" a="1"/>
  <c r="JF204" i="1" s="1"/>
  <c r="JF140" i="1" a="1"/>
  <c r="JF140" i="1" s="1"/>
  <c r="JG140" i="1" a="1"/>
  <c r="JG140" i="1" s="1"/>
  <c r="JG145" i="1" a="1"/>
  <c r="JG145" i="1" s="1"/>
  <c r="JF145" i="1" a="1"/>
  <c r="JF145" i="1" s="1"/>
  <c r="JG33" i="1" a="1"/>
  <c r="JG33" i="1" s="1"/>
  <c r="JF33" i="1" a="1"/>
  <c r="JF33" i="1" s="1"/>
  <c r="IW218" i="1" a="1"/>
  <c r="IW218" i="1" s="1"/>
  <c r="IV218" i="1" a="1"/>
  <c r="IV218" i="1" s="1"/>
  <c r="IW211" i="1" a="1"/>
  <c r="IW211" i="1" s="1"/>
  <c r="IV211" i="1" a="1"/>
  <c r="IV211" i="1" s="1"/>
  <c r="IW301" i="1" a="1"/>
  <c r="IW301" i="1" s="1"/>
  <c r="IV301" i="1" a="1"/>
  <c r="IV301" i="1" s="1"/>
  <c r="IV197" i="1" a="1"/>
  <c r="IV197" i="1" s="1"/>
  <c r="IW197" i="1" a="1"/>
  <c r="IW197" i="1" s="1"/>
  <c r="IM264" i="1" a="1"/>
  <c r="IM264" i="1" s="1"/>
  <c r="IL264" i="1" a="1"/>
  <c r="IL264" i="1" s="1"/>
  <c r="JF261" i="1" a="1"/>
  <c r="JF261" i="1" s="1"/>
  <c r="JG261" i="1" a="1"/>
  <c r="JG261" i="1" s="1"/>
  <c r="IV217" i="1" a="1"/>
  <c r="IV217" i="1" s="1"/>
  <c r="IW217" i="1" a="1"/>
  <c r="IW217" i="1" s="1"/>
  <c r="HS165" i="1" a="1"/>
  <c r="HS165" i="1" s="1"/>
  <c r="HR165" i="1" a="1"/>
  <c r="HR165" i="1" s="1"/>
  <c r="HS101" i="1" a="1"/>
  <c r="HS101" i="1" s="1"/>
  <c r="HR101" i="1" a="1"/>
  <c r="HR101" i="1" s="1"/>
  <c r="JG229" i="1" a="1"/>
  <c r="JG229" i="1" s="1"/>
  <c r="JF229" i="1" a="1"/>
  <c r="JF229" i="1" s="1"/>
  <c r="JF274" i="1" a="1"/>
  <c r="JF274" i="1" s="1"/>
  <c r="JG274" i="1" a="1"/>
  <c r="JG274" i="1" s="1"/>
  <c r="JG202" i="1" a="1"/>
  <c r="JG202" i="1" s="1"/>
  <c r="JF202" i="1" a="1"/>
  <c r="JF202" i="1" s="1"/>
  <c r="JG162" i="1" a="1"/>
  <c r="JG162" i="1" s="1"/>
  <c r="JF162" i="1" a="1"/>
  <c r="JF162" i="1" s="1"/>
  <c r="IM292" i="1" a="1"/>
  <c r="IM292" i="1" s="1"/>
  <c r="IL292" i="1" a="1"/>
  <c r="IL292" i="1" s="1"/>
  <c r="IW153" i="1" a="1"/>
  <c r="IW153" i="1" s="1"/>
  <c r="IV153" i="1" a="1"/>
  <c r="IV153" i="1" s="1"/>
  <c r="IW132" i="1" a="1"/>
  <c r="IW132" i="1" s="1"/>
  <c r="IV132" i="1" a="1"/>
  <c r="IV132" i="1" s="1"/>
  <c r="JF267" i="1" a="1"/>
  <c r="JF267" i="1" s="1"/>
  <c r="JG267" i="1" a="1"/>
  <c r="JG267" i="1" s="1"/>
  <c r="JF187" i="1" a="1"/>
  <c r="JF187" i="1" s="1"/>
  <c r="JG187" i="1" a="1"/>
  <c r="JG187" i="1" s="1"/>
  <c r="IV83" i="1" a="1"/>
  <c r="IV83" i="1" s="1"/>
  <c r="IW83" i="1" a="1"/>
  <c r="IW83" i="1" s="1"/>
  <c r="IM76" i="1" a="1"/>
  <c r="IM76" i="1" s="1"/>
  <c r="IL76" i="1" a="1"/>
  <c r="IL76" i="1" s="1"/>
  <c r="JF72" i="1" a="1"/>
  <c r="JF72" i="1" s="1"/>
  <c r="JG72" i="1" a="1"/>
  <c r="JG72" i="1" s="1"/>
  <c r="JP12" i="1" a="1"/>
  <c r="JP12" i="1" s="1"/>
  <c r="JQ12" i="1" a="1"/>
  <c r="JQ12" i="1" s="1"/>
  <c r="JP275" i="1" a="1"/>
  <c r="JP275" i="1" s="1"/>
  <c r="JQ275" i="1" a="1"/>
  <c r="JQ275" i="1" s="1"/>
  <c r="HS37" i="1" a="1"/>
  <c r="HS37" i="1" s="1"/>
  <c r="HR37" i="1" a="1"/>
  <c r="HR37" i="1" s="1"/>
  <c r="HS75" i="1" a="1"/>
  <c r="HS75" i="1" s="1"/>
  <c r="HR75" i="1" a="1"/>
  <c r="HR75" i="1" s="1"/>
  <c r="HS190" i="1" a="1"/>
  <c r="HS190" i="1" s="1"/>
  <c r="HR190" i="1" a="1"/>
  <c r="HR190" i="1" s="1"/>
  <c r="HS157" i="1" a="1"/>
  <c r="HS157" i="1" s="1"/>
  <c r="HR157" i="1" a="1"/>
  <c r="HR157" i="1" s="1"/>
  <c r="HR92" i="1" a="1"/>
  <c r="HR92" i="1" s="1"/>
  <c r="HS92" i="1" a="1"/>
  <c r="HS92" i="1" s="1"/>
  <c r="HS194" i="1" a="1"/>
  <c r="HS194" i="1" s="1"/>
  <c r="HR194" i="1" a="1"/>
  <c r="HR194" i="1" s="1"/>
  <c r="HS297" i="1" a="1"/>
  <c r="HS297" i="1" s="1"/>
  <c r="HR297" i="1" a="1"/>
  <c r="HR297" i="1" s="1"/>
  <c r="HS144" i="1" a="1"/>
  <c r="HS144" i="1" s="1"/>
  <c r="HR144" i="1" a="1"/>
  <c r="HR144" i="1" s="1"/>
  <c r="HR111" i="1" a="1"/>
  <c r="HR111" i="1" s="1"/>
  <c r="HS111" i="1" a="1"/>
  <c r="HS111" i="1" s="1"/>
  <c r="HS182" i="1" a="1"/>
  <c r="HS182" i="1" s="1"/>
  <c r="HR182" i="1" a="1"/>
  <c r="HR182" i="1" s="1"/>
  <c r="HR174" i="1" a="1"/>
  <c r="HR174" i="1" s="1"/>
  <c r="HS174" i="1" a="1"/>
  <c r="HS174" i="1" s="1"/>
  <c r="HS110" i="1" a="1"/>
  <c r="HS110" i="1" s="1"/>
  <c r="HR110" i="1" a="1"/>
  <c r="HR110" i="1" s="1"/>
  <c r="HS46" i="1" a="1"/>
  <c r="HS46" i="1" s="1"/>
  <c r="HR46" i="1" a="1"/>
  <c r="HR46" i="1" s="1"/>
  <c r="HS261" i="1" a="1"/>
  <c r="HS261" i="1" s="1"/>
  <c r="HR261" i="1" a="1"/>
  <c r="HR261" i="1" s="1"/>
  <c r="HS93" i="1" a="1"/>
  <c r="HS93" i="1" s="1"/>
  <c r="HR93" i="1" a="1"/>
  <c r="HR93" i="1" s="1"/>
  <c r="HS302" i="1" a="1"/>
  <c r="HS302" i="1" s="1"/>
  <c r="HR302" i="1" a="1"/>
  <c r="HR302" i="1" s="1"/>
  <c r="HS204" i="1" a="1"/>
  <c r="HS204" i="1" s="1"/>
  <c r="HR204" i="1" a="1"/>
  <c r="HR204" i="1" s="1"/>
  <c r="HR140" i="1" a="1"/>
  <c r="HR140" i="1" s="1"/>
  <c r="HS140" i="1" a="1"/>
  <c r="HS140" i="1" s="1"/>
  <c r="HR76" i="1" a="1"/>
  <c r="HR76" i="1" s="1"/>
  <c r="HS76" i="1" a="1"/>
  <c r="HS76" i="1" s="1"/>
  <c r="HS301" i="1" a="1"/>
  <c r="HS301" i="1" s="1"/>
  <c r="HR301" i="1" a="1"/>
  <c r="HR301" i="1" s="1"/>
  <c r="HS246" i="1" a="1"/>
  <c r="HS246" i="1" s="1"/>
  <c r="HR246" i="1" a="1"/>
  <c r="HR246" i="1" s="1"/>
  <c r="HS178" i="1" a="1"/>
  <c r="HS178" i="1" s="1"/>
  <c r="HR178" i="1" a="1"/>
  <c r="HR178" i="1" s="1"/>
  <c r="HR114" i="1" a="1"/>
  <c r="HR114" i="1" s="1"/>
  <c r="HS114" i="1" a="1"/>
  <c r="HS114" i="1" s="1"/>
  <c r="HR50" i="1" a="1"/>
  <c r="HR50" i="1" s="1"/>
  <c r="HS50" i="1" a="1"/>
  <c r="HS50" i="1" s="1"/>
  <c r="HS277" i="1" a="1"/>
  <c r="HS277" i="1" s="1"/>
  <c r="HR277" i="1" a="1"/>
  <c r="HR277" i="1" s="1"/>
  <c r="HS201" i="1" a="1"/>
  <c r="HS201" i="1" s="1"/>
  <c r="HR201" i="1" a="1"/>
  <c r="HR201" i="1" s="1"/>
  <c r="HR137" i="1" a="1"/>
  <c r="HR137" i="1" s="1"/>
  <c r="HS137" i="1" a="1"/>
  <c r="HS137" i="1" s="1"/>
  <c r="HS73" i="1" a="1"/>
  <c r="HS73" i="1" s="1"/>
  <c r="HR73" i="1" a="1"/>
  <c r="HR73" i="1" s="1"/>
  <c r="HS275" i="1" a="1"/>
  <c r="HS275" i="1" s="1"/>
  <c r="HR275" i="1" a="1"/>
  <c r="HR275" i="1" s="1"/>
  <c r="HS192" i="1" a="1"/>
  <c r="HS192" i="1" s="1"/>
  <c r="HR192" i="1" a="1"/>
  <c r="HR192" i="1" s="1"/>
  <c r="HR128" i="1" a="1"/>
  <c r="HR128" i="1" s="1"/>
  <c r="HS128" i="1" a="1"/>
  <c r="HS128" i="1" s="1"/>
  <c r="HS64" i="1" a="1"/>
  <c r="HS64" i="1" s="1"/>
  <c r="HR64" i="1" a="1"/>
  <c r="HR64" i="1" s="1"/>
  <c r="HR223" i="1" a="1"/>
  <c r="HR223" i="1" s="1"/>
  <c r="HS223" i="1" a="1"/>
  <c r="HS223" i="1" s="1"/>
  <c r="HR159" i="1" a="1"/>
  <c r="HR159" i="1" s="1"/>
  <c r="HS159" i="1" a="1"/>
  <c r="HS159" i="1" s="1"/>
  <c r="HR95" i="1" a="1"/>
  <c r="HR95" i="1" s="1"/>
  <c r="HS95" i="1" a="1"/>
  <c r="HS95" i="1" s="1"/>
  <c r="HR31" i="1" a="1"/>
  <c r="HR31" i="1" s="1"/>
  <c r="HS31" i="1" a="1"/>
  <c r="HS31" i="1" s="1"/>
  <c r="HR28" i="1" a="1"/>
  <c r="HR28" i="1" s="1"/>
  <c r="HS28" i="1" a="1"/>
  <c r="HS28" i="1" s="1"/>
  <c r="IW303" i="1" a="1"/>
  <c r="IW303" i="1" s="1"/>
  <c r="IV303" i="1" a="1"/>
  <c r="IV303" i="1" s="1"/>
  <c r="IW263" i="1" a="1"/>
  <c r="IW263" i="1" s="1"/>
  <c r="IV263" i="1" a="1"/>
  <c r="IV263" i="1" s="1"/>
  <c r="IV270" i="1" a="1"/>
  <c r="IV270" i="1" s="1"/>
  <c r="IW270" i="1" a="1"/>
  <c r="IW270" i="1" s="1"/>
  <c r="IW296" i="1" a="1"/>
  <c r="IW296" i="1" s="1"/>
  <c r="IV296" i="1" a="1"/>
  <c r="IV296" i="1" s="1"/>
  <c r="IW175" i="1" a="1"/>
  <c r="IW175" i="1" s="1"/>
  <c r="IV175" i="1" a="1"/>
  <c r="IV175" i="1" s="1"/>
  <c r="IW134" i="1" a="1"/>
  <c r="IW134" i="1" s="1"/>
  <c r="IV134" i="1" a="1"/>
  <c r="IV134" i="1" s="1"/>
  <c r="IW157" i="1" a="1"/>
  <c r="IW157" i="1" s="1"/>
  <c r="IV157" i="1" a="1"/>
  <c r="IV157" i="1" s="1"/>
  <c r="IW114" i="1" a="1"/>
  <c r="IW114" i="1" s="1"/>
  <c r="IV114" i="1" a="1"/>
  <c r="IV114" i="1" s="1"/>
  <c r="IV104" i="1" a="1"/>
  <c r="IV104" i="1" s="1"/>
  <c r="IW104" i="1" a="1"/>
  <c r="IW104" i="1" s="1"/>
  <c r="IV118" i="1" a="1"/>
  <c r="IV118" i="1" s="1"/>
  <c r="IW118" i="1" a="1"/>
  <c r="IW118" i="1" s="1"/>
  <c r="IV93" i="1" a="1"/>
  <c r="IV93" i="1" s="1"/>
  <c r="IW93" i="1" a="1"/>
  <c r="IW93" i="1" s="1"/>
  <c r="IW29" i="1" a="1"/>
  <c r="IW29" i="1" s="1"/>
  <c r="IV29" i="1" a="1"/>
  <c r="IV29" i="1" s="1"/>
  <c r="IW65" i="1" a="1"/>
  <c r="IW65" i="1" s="1"/>
  <c r="IV65" i="1" a="1"/>
  <c r="IV65" i="1" s="1"/>
  <c r="IW73" i="1" a="1"/>
  <c r="IW73" i="1" s="1"/>
  <c r="IV73" i="1" a="1"/>
  <c r="IV73" i="1" s="1"/>
  <c r="IV89" i="1" a="1"/>
  <c r="IV89" i="1" s="1"/>
  <c r="IW89" i="1" a="1"/>
  <c r="IW89" i="1" s="1"/>
  <c r="IW21" i="1" a="1"/>
  <c r="IW21" i="1" s="1"/>
  <c r="IV21" i="1" a="1"/>
  <c r="IV21" i="1" s="1"/>
  <c r="IL221" i="1" a="1"/>
  <c r="IL221" i="1" s="1"/>
  <c r="IM221" i="1" a="1"/>
  <c r="IM221" i="1" s="1"/>
  <c r="IL77" i="1" a="1"/>
  <c r="IL77" i="1" s="1"/>
  <c r="IM77" i="1" a="1"/>
  <c r="IM77" i="1" s="1"/>
  <c r="IM219" i="1" a="1"/>
  <c r="IM219" i="1" s="1"/>
  <c r="IL219" i="1" a="1"/>
  <c r="IL219" i="1" s="1"/>
  <c r="IL75" i="1" a="1"/>
  <c r="IL75" i="1" s="1"/>
  <c r="IM75" i="1" a="1"/>
  <c r="IM75" i="1" s="1"/>
  <c r="IM215" i="1" a="1"/>
  <c r="IM215" i="1" s="1"/>
  <c r="IL215" i="1" a="1"/>
  <c r="IL215" i="1" s="1"/>
  <c r="IL71" i="1" a="1"/>
  <c r="IL71" i="1" s="1"/>
  <c r="IM71" i="1" a="1"/>
  <c r="IM71" i="1" s="1"/>
  <c r="IM145" i="1" a="1"/>
  <c r="IM145" i="1" s="1"/>
  <c r="IL145" i="1" a="1"/>
  <c r="IL145" i="1" s="1"/>
  <c r="IM197" i="1" a="1"/>
  <c r="IM197" i="1" s="1"/>
  <c r="IL197" i="1" a="1"/>
  <c r="IL197" i="1" s="1"/>
  <c r="IL69" i="1" a="1"/>
  <c r="IL69" i="1" s="1"/>
  <c r="IM69" i="1" a="1"/>
  <c r="IM69" i="1" s="1"/>
  <c r="IM195" i="1" a="1"/>
  <c r="IM195" i="1" s="1"/>
  <c r="IL195" i="1" a="1"/>
  <c r="IL195" i="1" s="1"/>
  <c r="IL67" i="1" a="1"/>
  <c r="IL67" i="1" s="1"/>
  <c r="IM67" i="1" a="1"/>
  <c r="IM67" i="1" s="1"/>
  <c r="IM207" i="1" a="1"/>
  <c r="IM207" i="1" s="1"/>
  <c r="IL207" i="1" a="1"/>
  <c r="IL207" i="1" s="1"/>
  <c r="IL79" i="1" a="1"/>
  <c r="IL79" i="1" s="1"/>
  <c r="IM79" i="1" a="1"/>
  <c r="IM79" i="1" s="1"/>
  <c r="JF295" i="1" a="1"/>
  <c r="JF295" i="1" s="1"/>
  <c r="JG295" i="1" a="1"/>
  <c r="JG295" i="1" s="1"/>
  <c r="JG255" i="1" a="1"/>
  <c r="JG255" i="1" s="1"/>
  <c r="JF255" i="1" a="1"/>
  <c r="JF255" i="1" s="1"/>
  <c r="JF207" i="1" a="1"/>
  <c r="JF207" i="1" s="1"/>
  <c r="JG207" i="1" a="1"/>
  <c r="JG207" i="1" s="1"/>
  <c r="JF238" i="1" a="1"/>
  <c r="JF238" i="1" s="1"/>
  <c r="JG238" i="1" a="1"/>
  <c r="JG238" i="1" s="1"/>
  <c r="JG191" i="1" a="1"/>
  <c r="JG191" i="1" s="1"/>
  <c r="JF191" i="1" a="1"/>
  <c r="JF191" i="1" s="1"/>
  <c r="JF199" i="1" a="1"/>
  <c r="JF199" i="1" s="1"/>
  <c r="JG199" i="1" a="1"/>
  <c r="JG199" i="1" s="1"/>
  <c r="JG205" i="1" a="1"/>
  <c r="JG205" i="1" s="1"/>
  <c r="JF205" i="1" a="1"/>
  <c r="JF205" i="1" s="1"/>
  <c r="JG152" i="1" a="1"/>
  <c r="JG152" i="1" s="1"/>
  <c r="JF152" i="1" a="1"/>
  <c r="JF152" i="1" s="1"/>
  <c r="JG138" i="1" a="1"/>
  <c r="JG138" i="1" s="1"/>
  <c r="JF138" i="1" a="1"/>
  <c r="JF138" i="1" s="1"/>
  <c r="JG126" i="1" a="1"/>
  <c r="JG126" i="1" s="1"/>
  <c r="JF126" i="1" a="1"/>
  <c r="JF126" i="1" s="1"/>
  <c r="JG90" i="1" a="1"/>
  <c r="JG90" i="1" s="1"/>
  <c r="JF90" i="1" a="1"/>
  <c r="JF90" i="1" s="1"/>
  <c r="JG134" i="1" a="1"/>
  <c r="JG134" i="1" s="1"/>
  <c r="JF134" i="1" a="1"/>
  <c r="JF134" i="1" s="1"/>
  <c r="JG42" i="1" a="1"/>
  <c r="JG42" i="1" s="1"/>
  <c r="JF42" i="1" a="1"/>
  <c r="JF42" i="1" s="1"/>
  <c r="JF44" i="1" a="1"/>
  <c r="JF44" i="1" s="1"/>
  <c r="JG44" i="1" a="1"/>
  <c r="JG44" i="1" s="1"/>
  <c r="JG35" i="1" a="1"/>
  <c r="JG35" i="1" s="1"/>
  <c r="JF35" i="1" a="1"/>
  <c r="JF35" i="1" s="1"/>
  <c r="JF65" i="1" a="1"/>
  <c r="JF65" i="1" s="1"/>
  <c r="JG65" i="1" a="1"/>
  <c r="JG65" i="1" s="1"/>
  <c r="JG75" i="1" a="1"/>
  <c r="JG75" i="1" s="1"/>
  <c r="JF75" i="1" a="1"/>
  <c r="JF75" i="1" s="1"/>
  <c r="JF57" i="1" a="1"/>
  <c r="JF57" i="1" s="1"/>
  <c r="JG57" i="1" a="1"/>
  <c r="JG57" i="1" s="1"/>
  <c r="JF11" i="1" a="1"/>
  <c r="JF11" i="1" s="1"/>
  <c r="JG11" i="1" a="1"/>
  <c r="JG11" i="1" s="1"/>
  <c r="JF85" i="1" a="1"/>
  <c r="JF85" i="1" s="1"/>
  <c r="JG85" i="1" a="1"/>
  <c r="JG85" i="1" s="1"/>
  <c r="JG104" i="1" a="1"/>
  <c r="JG104" i="1" s="1"/>
  <c r="JF104" i="1" a="1"/>
  <c r="JF104" i="1" s="1"/>
  <c r="JG31" i="1" a="1"/>
  <c r="JG31" i="1" s="1"/>
  <c r="JF31" i="1" a="1"/>
  <c r="JF31" i="1" s="1"/>
  <c r="JQ273" i="1" a="1"/>
  <c r="JQ273" i="1" s="1"/>
  <c r="JP273" i="1" a="1"/>
  <c r="JP273" i="1" s="1"/>
  <c r="JP287" i="1" a="1"/>
  <c r="JP287" i="1" s="1"/>
  <c r="JQ287" i="1" a="1"/>
  <c r="JQ287" i="1" s="1"/>
  <c r="JQ302" i="1" a="1"/>
  <c r="JQ302" i="1" s="1"/>
  <c r="JP302" i="1" a="1"/>
  <c r="JP302" i="1" s="1"/>
  <c r="JQ264" i="1" a="1"/>
  <c r="JQ264" i="1" s="1"/>
  <c r="JP264" i="1" a="1"/>
  <c r="JP264" i="1" s="1"/>
  <c r="JQ256" i="1" a="1"/>
  <c r="JQ256" i="1" s="1"/>
  <c r="JP256" i="1" a="1"/>
  <c r="JP256" i="1" s="1"/>
  <c r="JQ184" i="1" a="1"/>
  <c r="JQ184" i="1" s="1"/>
  <c r="JP184" i="1" a="1"/>
  <c r="JP184" i="1" s="1"/>
  <c r="JQ191" i="1" a="1"/>
  <c r="JQ191" i="1" s="1"/>
  <c r="JP191" i="1" a="1"/>
  <c r="JP191" i="1" s="1"/>
  <c r="JQ288" i="1" a="1"/>
  <c r="JQ288" i="1" s="1"/>
  <c r="JP288" i="1" a="1"/>
  <c r="JP288" i="1" s="1"/>
  <c r="JP161" i="1" a="1"/>
  <c r="JP161" i="1" s="1"/>
  <c r="JQ161" i="1" a="1"/>
  <c r="JQ161" i="1" s="1"/>
  <c r="JQ169" i="1" a="1"/>
  <c r="JQ169" i="1" s="1"/>
  <c r="JP169" i="1" a="1"/>
  <c r="JP169" i="1" s="1"/>
  <c r="JP185" i="1" a="1"/>
  <c r="JP185" i="1" s="1"/>
  <c r="JQ185" i="1" a="1"/>
  <c r="JQ185" i="1" s="1"/>
  <c r="JP129" i="1" a="1"/>
  <c r="JP129" i="1" s="1"/>
  <c r="JQ129" i="1" a="1"/>
  <c r="JQ129" i="1" s="1"/>
  <c r="JQ82" i="1" a="1"/>
  <c r="JQ82" i="1" s="1"/>
  <c r="JP82" i="1" a="1"/>
  <c r="JP82" i="1" s="1"/>
  <c r="JQ89" i="1" a="1"/>
  <c r="JQ89" i="1" s="1"/>
  <c r="JP89" i="1" a="1"/>
  <c r="JP89" i="1" s="1"/>
  <c r="JQ75" i="1" a="1"/>
  <c r="JQ75" i="1" s="1"/>
  <c r="JP75" i="1" a="1"/>
  <c r="JP75" i="1" s="1"/>
  <c r="JQ107" i="1" a="1"/>
  <c r="JQ107" i="1" s="1"/>
  <c r="JP107" i="1" a="1"/>
  <c r="JP107" i="1" s="1"/>
  <c r="JQ67" i="1" a="1"/>
  <c r="JQ67" i="1" s="1"/>
  <c r="JP67" i="1" a="1"/>
  <c r="JP67" i="1" s="1"/>
  <c r="JQ64" i="1" a="1"/>
  <c r="JQ64" i="1" s="1"/>
  <c r="JP64" i="1" a="1"/>
  <c r="JP64" i="1" s="1"/>
  <c r="JQ54" i="1" a="1"/>
  <c r="JQ54" i="1" s="1"/>
  <c r="JP54" i="1" a="1"/>
  <c r="JP54" i="1" s="1"/>
  <c r="JP235" i="1" a="1"/>
  <c r="JP235" i="1" s="1"/>
  <c r="JQ235" i="1" a="1"/>
  <c r="JQ235" i="1" s="1"/>
  <c r="JP203" i="1" a="1"/>
  <c r="JP203" i="1" s="1"/>
  <c r="JQ203" i="1" a="1"/>
  <c r="JQ203" i="1" s="1"/>
  <c r="JP163" i="1" a="1"/>
  <c r="JP163" i="1" s="1"/>
  <c r="JQ163" i="1" a="1"/>
  <c r="JQ163" i="1" s="1"/>
  <c r="JP131" i="1" a="1"/>
  <c r="JP131" i="1" s="1"/>
  <c r="JQ131" i="1" a="1"/>
  <c r="JQ131" i="1" s="1"/>
  <c r="JP109" i="1" a="1"/>
  <c r="JP109" i="1" s="1"/>
  <c r="JQ109" i="1" a="1"/>
  <c r="JQ109" i="1" s="1"/>
  <c r="JQ290" i="1" a="1"/>
  <c r="JQ290" i="1" s="1"/>
  <c r="JP290" i="1" a="1"/>
  <c r="JP290" i="1" s="1"/>
  <c r="IW27" i="1" a="1"/>
  <c r="IW27" i="1" s="1"/>
  <c r="IV27" i="1" a="1"/>
  <c r="IV27" i="1" s="1"/>
  <c r="JG284" i="1" a="1"/>
  <c r="JG284" i="1" s="1"/>
  <c r="JF284" i="1" a="1"/>
  <c r="JF284" i="1" s="1"/>
  <c r="JG52" i="1" a="1"/>
  <c r="JG52" i="1" s="1"/>
  <c r="JF52" i="1" a="1"/>
  <c r="JF52" i="1" s="1"/>
  <c r="IW106" i="1" a="1"/>
  <c r="IW106" i="1" s="1"/>
  <c r="IV106" i="1" a="1"/>
  <c r="IV106" i="1" s="1"/>
  <c r="IW285" i="1" a="1"/>
  <c r="IW285" i="1" s="1"/>
  <c r="IV285" i="1" a="1"/>
  <c r="IV285" i="1" s="1"/>
  <c r="IW253" i="1" a="1"/>
  <c r="IW253" i="1" s="1"/>
  <c r="IV253" i="1" a="1"/>
  <c r="IV253" i="1" s="1"/>
  <c r="IM116" i="1" a="1"/>
  <c r="IM116" i="1" s="1"/>
  <c r="IL116" i="1" a="1"/>
  <c r="IL116" i="1" s="1"/>
  <c r="IV60" i="1" a="1"/>
  <c r="IV60" i="1" s="1"/>
  <c r="IW60" i="1" a="1"/>
  <c r="IW60" i="1" s="1"/>
  <c r="IL105" i="1" a="1"/>
  <c r="IL105" i="1" s="1"/>
  <c r="IM105" i="1" a="1"/>
  <c r="IM105" i="1" s="1"/>
  <c r="JQ150" i="1" a="1"/>
  <c r="JQ150" i="1" s="1"/>
  <c r="JP150" i="1" a="1"/>
  <c r="JP150" i="1" s="1"/>
  <c r="JI284" i="1"/>
  <c r="JJ284" i="1" s="1"/>
  <c r="JG196" i="1" a="1"/>
  <c r="JG196" i="1" s="1"/>
  <c r="JF196" i="1" a="1"/>
  <c r="JF196" i="1" s="1"/>
  <c r="JF25" i="1" a="1"/>
  <c r="JF25" i="1" s="1"/>
  <c r="JG25" i="1" a="1"/>
  <c r="JG25" i="1" s="1"/>
  <c r="IV283" i="1" a="1"/>
  <c r="IV283" i="1" s="1"/>
  <c r="IW283" i="1" a="1"/>
  <c r="IW283" i="1" s="1"/>
  <c r="IV293" i="1" a="1"/>
  <c r="IV293" i="1" s="1"/>
  <c r="IW293" i="1" a="1"/>
  <c r="IW293" i="1" s="1"/>
  <c r="IV233" i="1" a="1"/>
  <c r="IV233" i="1" s="1"/>
  <c r="IW233" i="1" a="1"/>
  <c r="IW233" i="1" s="1"/>
  <c r="IW129" i="1" a="1"/>
  <c r="IW129" i="1" s="1"/>
  <c r="IV129" i="1" a="1"/>
  <c r="IV129" i="1" s="1"/>
  <c r="JG158" i="1" a="1"/>
  <c r="JG158" i="1" s="1"/>
  <c r="JF158" i="1" a="1"/>
  <c r="JF158" i="1" s="1"/>
  <c r="JG245" i="1" a="1"/>
  <c r="JG245" i="1" s="1"/>
  <c r="JF245" i="1" a="1"/>
  <c r="JF245" i="1" s="1"/>
  <c r="IM54" i="1" a="1"/>
  <c r="IM54" i="1" s="1"/>
  <c r="IL54" i="1" a="1"/>
  <c r="IL54" i="1" s="1"/>
  <c r="IW228" i="1" a="1"/>
  <c r="IW228" i="1" s="1"/>
  <c r="IV228" i="1" a="1"/>
  <c r="IV228" i="1" s="1"/>
  <c r="IM173" i="1" a="1"/>
  <c r="IM173" i="1" s="1"/>
  <c r="IL173" i="1" a="1"/>
  <c r="IL173" i="1" s="1"/>
  <c r="JG266" i="1" a="1"/>
  <c r="JG266" i="1" s="1"/>
  <c r="JF266" i="1" a="1"/>
  <c r="JF266" i="1" s="1"/>
  <c r="JG194" i="1" a="1"/>
  <c r="JG194" i="1" s="1"/>
  <c r="JF194" i="1" a="1"/>
  <c r="JF194" i="1" s="1"/>
  <c r="JG154" i="1" a="1"/>
  <c r="JG154" i="1" s="1"/>
  <c r="JF154" i="1" a="1"/>
  <c r="JF154" i="1" s="1"/>
  <c r="IM276" i="1" a="1"/>
  <c r="IM276" i="1" s="1"/>
  <c r="IL276" i="1" a="1"/>
  <c r="IL276" i="1" s="1"/>
  <c r="IV145" i="1" a="1"/>
  <c r="IV145" i="1" s="1"/>
  <c r="IW145" i="1" a="1"/>
  <c r="IW145" i="1" s="1"/>
  <c r="JG179" i="1" a="1"/>
  <c r="JG179" i="1" s="1"/>
  <c r="JF179" i="1" a="1"/>
  <c r="JF179" i="1" s="1"/>
  <c r="JF166" i="1" a="1"/>
  <c r="JF166" i="1" s="1"/>
  <c r="JG166" i="1" a="1"/>
  <c r="JG166" i="1" s="1"/>
  <c r="IV124" i="1" a="1"/>
  <c r="IV124" i="1" s="1"/>
  <c r="IW124" i="1" a="1"/>
  <c r="IW124" i="1" s="1"/>
  <c r="JG259" i="1" a="1"/>
  <c r="JG259" i="1" s="1"/>
  <c r="JF259" i="1" a="1"/>
  <c r="JF259" i="1" s="1"/>
  <c r="JQ165" i="1" a="1"/>
  <c r="JQ165" i="1" s="1"/>
  <c r="JP165" i="1" a="1"/>
  <c r="JP165" i="1" s="1"/>
  <c r="IV300" i="1" a="1"/>
  <c r="IV300" i="1" s="1"/>
  <c r="IW300" i="1" a="1"/>
  <c r="IW300" i="1" s="1"/>
  <c r="JQ276" i="1" a="1"/>
  <c r="JQ276" i="1" s="1"/>
  <c r="JP276" i="1" a="1"/>
  <c r="JP276" i="1" s="1"/>
  <c r="JQ204" i="1" a="1"/>
  <c r="JQ204" i="1" s="1"/>
  <c r="JP204" i="1" a="1"/>
  <c r="JP204" i="1" s="1"/>
  <c r="JQ132" i="1" a="1"/>
  <c r="JQ132" i="1" s="1"/>
  <c r="JP132" i="1" a="1"/>
  <c r="JP132" i="1" s="1"/>
  <c r="JP259" i="1" a="1"/>
  <c r="JP259" i="1" s="1"/>
  <c r="JQ259" i="1" a="1"/>
  <c r="JQ259" i="1" s="1"/>
  <c r="JG220" i="1" a="1"/>
  <c r="JG220" i="1" s="1"/>
  <c r="JF220" i="1" a="1"/>
  <c r="JF220" i="1" s="1"/>
  <c r="HS30" i="1" a="1"/>
  <c r="HS30" i="1" s="1"/>
  <c r="HR30" i="1" a="1"/>
  <c r="HR30" i="1" s="1"/>
  <c r="HS124" i="1" a="1"/>
  <c r="HS124" i="1" s="1"/>
  <c r="HR124" i="1" a="1"/>
  <c r="HR124" i="1" s="1"/>
  <c r="HS272" i="1" a="1"/>
  <c r="HS272" i="1" s="1"/>
  <c r="HR272" i="1" a="1"/>
  <c r="HR272" i="1" s="1"/>
  <c r="HS281" i="1" a="1"/>
  <c r="HS281" i="1" s="1"/>
  <c r="HR281" i="1" a="1"/>
  <c r="HR281" i="1" s="1"/>
  <c r="HS156" i="1" a="1"/>
  <c r="HS156" i="1" s="1"/>
  <c r="HR156" i="1" a="1"/>
  <c r="HR156" i="1" s="1"/>
  <c r="HS130" i="1" a="1"/>
  <c r="HS130" i="1" s="1"/>
  <c r="HR130" i="1" a="1"/>
  <c r="HR130" i="1" s="1"/>
  <c r="HS89" i="1" a="1"/>
  <c r="HS89" i="1" s="1"/>
  <c r="HR89" i="1" a="1"/>
  <c r="HR89" i="1" s="1"/>
  <c r="HS208" i="1" a="1"/>
  <c r="HS208" i="1" s="1"/>
  <c r="HR208" i="1" a="1"/>
  <c r="HR208" i="1" s="1"/>
  <c r="HS175" i="1" a="1"/>
  <c r="HS175" i="1" s="1"/>
  <c r="HR175" i="1" a="1"/>
  <c r="HR175" i="1" s="1"/>
  <c r="HS240" i="1" a="1"/>
  <c r="HS240" i="1" s="1"/>
  <c r="HR240" i="1" a="1"/>
  <c r="HR240" i="1" s="1"/>
  <c r="HR166" i="1" a="1"/>
  <c r="HR166" i="1" s="1"/>
  <c r="HS166" i="1" a="1"/>
  <c r="HS166" i="1" s="1"/>
  <c r="HS102" i="1" a="1"/>
  <c r="HS102" i="1" s="1"/>
  <c r="HR102" i="1" a="1"/>
  <c r="HR102" i="1" s="1"/>
  <c r="HS38" i="1" a="1"/>
  <c r="HS38" i="1" s="1"/>
  <c r="HR38" i="1" a="1"/>
  <c r="HR38" i="1" s="1"/>
  <c r="HS249" i="1" a="1"/>
  <c r="HS249" i="1" s="1"/>
  <c r="HR249" i="1" a="1"/>
  <c r="HR249" i="1" s="1"/>
  <c r="HS61" i="1" a="1"/>
  <c r="HS61" i="1" s="1"/>
  <c r="HR61" i="1" a="1"/>
  <c r="HR61" i="1" s="1"/>
  <c r="HS291" i="1" a="1"/>
  <c r="HS291" i="1" s="1"/>
  <c r="HR291" i="1" a="1"/>
  <c r="HR291" i="1" s="1"/>
  <c r="HS196" i="1" a="1"/>
  <c r="HS196" i="1" s="1"/>
  <c r="HR196" i="1" a="1"/>
  <c r="HR196" i="1" s="1"/>
  <c r="HR132" i="1" a="1"/>
  <c r="HR132" i="1" s="1"/>
  <c r="HS132" i="1" a="1"/>
  <c r="HS132" i="1" s="1"/>
  <c r="HS68" i="1" a="1"/>
  <c r="HS68" i="1" s="1"/>
  <c r="HR68" i="1" a="1"/>
  <c r="HR68" i="1" s="1"/>
  <c r="HS289" i="1" a="1"/>
  <c r="HS289" i="1" s="1"/>
  <c r="HR289" i="1" a="1"/>
  <c r="HR289" i="1" s="1"/>
  <c r="HS211" i="1" a="1"/>
  <c r="HS211" i="1" s="1"/>
  <c r="HR211" i="1" a="1"/>
  <c r="HR211" i="1" s="1"/>
  <c r="HS147" i="1" a="1"/>
  <c r="HS147" i="1" s="1"/>
  <c r="HR147" i="1" a="1"/>
  <c r="HR147" i="1" s="1"/>
  <c r="HS83" i="1" a="1"/>
  <c r="HS83" i="1" s="1"/>
  <c r="HR83" i="1" a="1"/>
  <c r="HR83" i="1" s="1"/>
  <c r="HS170" i="1" a="1"/>
  <c r="HS170" i="1" s="1"/>
  <c r="HR170" i="1" a="1"/>
  <c r="HR170" i="1" s="1"/>
  <c r="HS106" i="1" a="1"/>
  <c r="HS106" i="1" s="1"/>
  <c r="HR106" i="1" a="1"/>
  <c r="HR106" i="1" s="1"/>
  <c r="HS42" i="1" a="1"/>
  <c r="HS42" i="1" s="1"/>
  <c r="HR42" i="1" a="1"/>
  <c r="HR42" i="1" s="1"/>
  <c r="HS265" i="1" a="1"/>
  <c r="HS265" i="1" s="1"/>
  <c r="HR265" i="1" a="1"/>
  <c r="HR265" i="1" s="1"/>
  <c r="HS193" i="1" a="1"/>
  <c r="HS193" i="1" s="1"/>
  <c r="HR193" i="1" a="1"/>
  <c r="HR193" i="1" s="1"/>
  <c r="HS129" i="1" a="1"/>
  <c r="HS129" i="1" s="1"/>
  <c r="HR129" i="1" a="1"/>
  <c r="HR129" i="1" s="1"/>
  <c r="HS65" i="1" a="1"/>
  <c r="HS65" i="1" s="1"/>
  <c r="HR65" i="1" a="1"/>
  <c r="HR65" i="1" s="1"/>
  <c r="HS264" i="1" a="1"/>
  <c r="HS264" i="1" s="1"/>
  <c r="HR264" i="1" a="1"/>
  <c r="HR264" i="1" s="1"/>
  <c r="HR184" i="1" a="1"/>
  <c r="HR184" i="1" s="1"/>
  <c r="HS184" i="1" a="1"/>
  <c r="HS184" i="1" s="1"/>
  <c r="HS120" i="1" a="1"/>
  <c r="HS120" i="1" s="1"/>
  <c r="HR120" i="1" a="1"/>
  <c r="HR120" i="1" s="1"/>
  <c r="HS56" i="1" a="1"/>
  <c r="HS56" i="1" s="1"/>
  <c r="HR56" i="1" a="1"/>
  <c r="HR56" i="1" s="1"/>
  <c r="HS292" i="1" a="1"/>
  <c r="HS292" i="1" s="1"/>
  <c r="HR292" i="1" a="1"/>
  <c r="HR292" i="1" s="1"/>
  <c r="HS295" i="1" a="1"/>
  <c r="HS295" i="1" s="1"/>
  <c r="HR295" i="1" a="1"/>
  <c r="HR295" i="1" s="1"/>
  <c r="HS215" i="1" a="1"/>
  <c r="HS215" i="1" s="1"/>
  <c r="HR215" i="1" a="1"/>
  <c r="HR215" i="1" s="1"/>
  <c r="HS151" i="1" a="1"/>
  <c r="HS151" i="1" s="1"/>
  <c r="HR151" i="1" a="1"/>
  <c r="HR151" i="1" s="1"/>
  <c r="HS87" i="1" a="1"/>
  <c r="HS87" i="1" s="1"/>
  <c r="HR87" i="1" a="1"/>
  <c r="HR87" i="1" s="1"/>
  <c r="IW255" i="1" a="1"/>
  <c r="IW255" i="1" s="1"/>
  <c r="IV255" i="1" a="1"/>
  <c r="IV255" i="1" s="1"/>
  <c r="IV215" i="1" a="1"/>
  <c r="IV215" i="1" s="1"/>
  <c r="IW215" i="1" a="1"/>
  <c r="IW215" i="1" s="1"/>
  <c r="IV262" i="1" a="1"/>
  <c r="IV262" i="1" s="1"/>
  <c r="IW262" i="1" a="1"/>
  <c r="IW262" i="1" s="1"/>
  <c r="IW167" i="1" a="1"/>
  <c r="IW167" i="1" s="1"/>
  <c r="IV167" i="1" a="1"/>
  <c r="IV167" i="1" s="1"/>
  <c r="IW256" i="1" a="1"/>
  <c r="IW256" i="1" s="1"/>
  <c r="IV256" i="1" a="1"/>
  <c r="IV256" i="1" s="1"/>
  <c r="IW190" i="1" a="1"/>
  <c r="IW190" i="1" s="1"/>
  <c r="IV190" i="1" a="1"/>
  <c r="IV190" i="1" s="1"/>
  <c r="IW126" i="1" a="1"/>
  <c r="IW126" i="1" s="1"/>
  <c r="IV126" i="1" a="1"/>
  <c r="IV126" i="1" s="1"/>
  <c r="IW149" i="1" a="1"/>
  <c r="IW149" i="1" s="1"/>
  <c r="IV149" i="1" a="1"/>
  <c r="IV149" i="1" s="1"/>
  <c r="IV224" i="1" a="1"/>
  <c r="IV224" i="1" s="1"/>
  <c r="IW224" i="1" a="1"/>
  <c r="IW224" i="1" s="1"/>
  <c r="IW56" i="1" a="1"/>
  <c r="IW56" i="1" s="1"/>
  <c r="IV56" i="1" a="1"/>
  <c r="IV56" i="1" s="1"/>
  <c r="IW85" i="1" a="1"/>
  <c r="IW85" i="1" s="1"/>
  <c r="IV85" i="1" a="1"/>
  <c r="IV85" i="1" s="1"/>
  <c r="IW49" i="1" a="1"/>
  <c r="IW49" i="1" s="1"/>
  <c r="IV49" i="1" a="1"/>
  <c r="IV49" i="1" s="1"/>
  <c r="IW97" i="1" a="1"/>
  <c r="IW97" i="1" s="1"/>
  <c r="IV97" i="1" a="1"/>
  <c r="IV97" i="1" s="1"/>
  <c r="IW58" i="1" a="1"/>
  <c r="IW58" i="1" s="1"/>
  <c r="IV58" i="1" a="1"/>
  <c r="IV58" i="1" s="1"/>
  <c r="IV66" i="1" a="1"/>
  <c r="IV66" i="1" s="1"/>
  <c r="IW66" i="1" a="1"/>
  <c r="IW66" i="1" s="1"/>
  <c r="IW82" i="1" a="1"/>
  <c r="IW82" i="1" s="1"/>
  <c r="IV82" i="1" a="1"/>
  <c r="IV82" i="1" s="1"/>
  <c r="IW20" i="1" a="1"/>
  <c r="IW20" i="1" s="1"/>
  <c r="IV20" i="1" a="1"/>
  <c r="IV20" i="1" s="1"/>
  <c r="IM205" i="1" a="1"/>
  <c r="IM205" i="1" s="1"/>
  <c r="IL205" i="1" a="1"/>
  <c r="IL205" i="1" s="1"/>
  <c r="IL61" i="1" a="1"/>
  <c r="IL61" i="1" s="1"/>
  <c r="IM61" i="1" a="1"/>
  <c r="IM61" i="1" s="1"/>
  <c r="IV95" i="1" a="1"/>
  <c r="IV95" i="1" s="1"/>
  <c r="IW95" i="1" a="1"/>
  <c r="IW95" i="1" s="1"/>
  <c r="IM187" i="1" a="1"/>
  <c r="IM187" i="1" s="1"/>
  <c r="IL187" i="1" a="1"/>
  <c r="IL187" i="1" s="1"/>
  <c r="IL59" i="1" a="1"/>
  <c r="IL59" i="1" s="1"/>
  <c r="IM59" i="1" a="1"/>
  <c r="IM59" i="1" s="1"/>
  <c r="IM183" i="1" a="1"/>
  <c r="IM183" i="1" s="1"/>
  <c r="IL183" i="1" a="1"/>
  <c r="IL183" i="1" s="1"/>
  <c r="IL55" i="1" a="1"/>
  <c r="IL55" i="1" s="1"/>
  <c r="IM55" i="1" a="1"/>
  <c r="IM55" i="1" s="1"/>
  <c r="IM181" i="1" a="1"/>
  <c r="IM181" i="1" s="1"/>
  <c r="IL181" i="1" a="1"/>
  <c r="IL181" i="1" s="1"/>
  <c r="IL53" i="1" a="1"/>
  <c r="IL53" i="1" s="1"/>
  <c r="IM53" i="1" a="1"/>
  <c r="IM53" i="1" s="1"/>
  <c r="IM179" i="1" a="1"/>
  <c r="IM179" i="1" s="1"/>
  <c r="IL179" i="1" a="1"/>
  <c r="IL179" i="1" s="1"/>
  <c r="IL51" i="1" a="1"/>
  <c r="IL51" i="1" s="1"/>
  <c r="IM51" i="1" a="1"/>
  <c r="IM51" i="1" s="1"/>
  <c r="IM191" i="1" a="1"/>
  <c r="IM191" i="1" s="1"/>
  <c r="IL191" i="1" a="1"/>
  <c r="IL191" i="1" s="1"/>
  <c r="IL63" i="1" a="1"/>
  <c r="IL63" i="1" s="1"/>
  <c r="IM63" i="1" a="1"/>
  <c r="IM63" i="1" s="1"/>
  <c r="JF297" i="1" a="1"/>
  <c r="JF297" i="1" s="1"/>
  <c r="JG297" i="1" a="1"/>
  <c r="JG297" i="1" s="1"/>
  <c r="JG287" i="1" a="1"/>
  <c r="JG287" i="1" s="1"/>
  <c r="JF287" i="1" a="1"/>
  <c r="JF287" i="1" s="1"/>
  <c r="JG302" i="1" a="1"/>
  <c r="JG302" i="1" s="1"/>
  <c r="JF302" i="1" a="1"/>
  <c r="JF302" i="1" s="1"/>
  <c r="JG264" i="1" a="1"/>
  <c r="JG264" i="1" s="1"/>
  <c r="JF264" i="1" a="1"/>
  <c r="JF264" i="1" s="1"/>
  <c r="JF201" i="1" a="1"/>
  <c r="JF201" i="1" s="1"/>
  <c r="JG201" i="1" a="1"/>
  <c r="JG201" i="1" s="1"/>
  <c r="JF216" i="1" a="1"/>
  <c r="JF216" i="1" s="1"/>
  <c r="JG216" i="1" a="1"/>
  <c r="JG216" i="1" s="1"/>
  <c r="JG144" i="1" a="1"/>
  <c r="JG144" i="1" s="1"/>
  <c r="JF144" i="1" a="1"/>
  <c r="JF144" i="1" s="1"/>
  <c r="JF240" i="1" a="1"/>
  <c r="JF240" i="1" s="1"/>
  <c r="JG240" i="1" a="1"/>
  <c r="JG240" i="1" s="1"/>
  <c r="JF192" i="1" a="1"/>
  <c r="JF192" i="1" s="1"/>
  <c r="JG192" i="1" a="1"/>
  <c r="JG192" i="1" s="1"/>
  <c r="JG118" i="1" a="1"/>
  <c r="JG118" i="1" s="1"/>
  <c r="JF118" i="1" a="1"/>
  <c r="JF118" i="1" s="1"/>
  <c r="JG82" i="1" a="1"/>
  <c r="JG82" i="1" s="1"/>
  <c r="JF82" i="1" a="1"/>
  <c r="JF82" i="1" s="1"/>
  <c r="JG122" i="1" a="1"/>
  <c r="JG122" i="1" s="1"/>
  <c r="JF122" i="1" a="1"/>
  <c r="JF122" i="1" s="1"/>
  <c r="JF129" i="1" a="1"/>
  <c r="JF129" i="1" s="1"/>
  <c r="JG129" i="1" a="1"/>
  <c r="JG129" i="1" s="1"/>
  <c r="JG81" i="1" a="1"/>
  <c r="JG81" i="1" s="1"/>
  <c r="JF81" i="1" a="1"/>
  <c r="JF81" i="1" s="1"/>
  <c r="JG32" i="1" a="1"/>
  <c r="JG32" i="1" s="1"/>
  <c r="JF32" i="1" a="1"/>
  <c r="JF32" i="1" s="1"/>
  <c r="JG59" i="1" a="1"/>
  <c r="JG59" i="1" s="1"/>
  <c r="JF59" i="1" a="1"/>
  <c r="JF59" i="1" s="1"/>
  <c r="JG67" i="1" a="1"/>
  <c r="JG67" i="1" s="1"/>
  <c r="JF67" i="1" a="1"/>
  <c r="JF67" i="1" s="1"/>
  <c r="JG99" i="1" a="1"/>
  <c r="JG99" i="1" s="1"/>
  <c r="JF99" i="1" a="1"/>
  <c r="JF99" i="1" s="1"/>
  <c r="JG96" i="1" a="1"/>
  <c r="JG96" i="1" s="1"/>
  <c r="JF96" i="1" a="1"/>
  <c r="JF96" i="1" s="1"/>
  <c r="JI171" i="1"/>
  <c r="JJ171" i="1" s="1"/>
  <c r="JG24" i="1" a="1"/>
  <c r="JG24" i="1" s="1"/>
  <c r="JF24" i="1" a="1"/>
  <c r="JF24" i="1" s="1"/>
  <c r="JQ257" i="1" a="1"/>
  <c r="JQ257" i="1" s="1"/>
  <c r="JP257" i="1" a="1"/>
  <c r="JP257" i="1" s="1"/>
  <c r="JP279" i="1" a="1"/>
  <c r="JP279" i="1" s="1"/>
  <c r="JQ279" i="1" a="1"/>
  <c r="JQ279" i="1" s="1"/>
  <c r="JQ294" i="1" a="1"/>
  <c r="JQ294" i="1" s="1"/>
  <c r="JP294" i="1" a="1"/>
  <c r="JP294" i="1" s="1"/>
  <c r="JP199" i="1" a="1"/>
  <c r="JP199" i="1" s="1"/>
  <c r="JQ199" i="1" a="1"/>
  <c r="JQ199" i="1" s="1"/>
  <c r="JP186" i="1" a="1"/>
  <c r="JP186" i="1" s="1"/>
  <c r="JQ186" i="1" a="1"/>
  <c r="JQ186" i="1" s="1"/>
  <c r="JQ176" i="1" a="1"/>
  <c r="JQ176" i="1" s="1"/>
  <c r="JP176" i="1" a="1"/>
  <c r="JP176" i="1" s="1"/>
  <c r="JQ144" i="1" a="1"/>
  <c r="JQ144" i="1" s="1"/>
  <c r="JP144" i="1" a="1"/>
  <c r="JP144" i="1" s="1"/>
  <c r="JQ183" i="1" a="1"/>
  <c r="JQ183" i="1" s="1"/>
  <c r="JP183" i="1" a="1"/>
  <c r="JP183" i="1" s="1"/>
  <c r="JQ112" i="1" a="1"/>
  <c r="JQ112" i="1" s="1"/>
  <c r="JP112" i="1" a="1"/>
  <c r="JP112" i="1" s="1"/>
  <c r="JQ127" i="1" a="1"/>
  <c r="JQ127" i="1" s="1"/>
  <c r="JP127" i="1" a="1"/>
  <c r="JP127" i="1" s="1"/>
  <c r="JQ74" i="1" a="1"/>
  <c r="JQ74" i="1" s="1"/>
  <c r="JP74" i="1" a="1"/>
  <c r="JP74" i="1" s="1"/>
  <c r="JQ137" i="1" a="1"/>
  <c r="JQ137" i="1" s="1"/>
  <c r="JP137" i="1" a="1"/>
  <c r="JP137" i="1" s="1"/>
  <c r="JQ81" i="1" a="1"/>
  <c r="JQ81" i="1" s="1"/>
  <c r="JP81" i="1" a="1"/>
  <c r="JP81" i="1" s="1"/>
  <c r="JQ282" i="1" a="1"/>
  <c r="JQ282" i="1" s="1"/>
  <c r="JP282" i="1" a="1"/>
  <c r="JP282" i="1" s="1"/>
  <c r="JQ56" i="1" a="1"/>
  <c r="JQ56" i="1" s="1"/>
  <c r="JP56" i="1" a="1"/>
  <c r="JP56" i="1" s="1"/>
  <c r="JQ43" i="1" a="1"/>
  <c r="JQ43" i="1" s="1"/>
  <c r="JP43" i="1" a="1"/>
  <c r="JP43" i="1" s="1"/>
  <c r="JQ21" i="1" a="1"/>
  <c r="JQ21" i="1" s="1"/>
  <c r="JP21" i="1" a="1"/>
  <c r="JP21" i="1" s="1"/>
  <c r="JQ17" i="1" a="1"/>
  <c r="JQ17" i="1" s="1"/>
  <c r="JP17" i="1" a="1"/>
  <c r="JP17" i="1" s="1"/>
  <c r="JQ238" i="1" a="1"/>
  <c r="JQ238" i="1" s="1"/>
  <c r="JP238" i="1" a="1"/>
  <c r="JP238" i="1" s="1"/>
  <c r="JQ182" i="1" a="1"/>
  <c r="JQ182" i="1" s="1"/>
  <c r="JP182" i="1" a="1"/>
  <c r="JP182" i="1" s="1"/>
  <c r="JQ110" i="1" a="1"/>
  <c r="JQ110" i="1" s="1"/>
  <c r="JP110" i="1" a="1"/>
  <c r="JP110" i="1" s="1"/>
  <c r="JQ277" i="1" a="1"/>
  <c r="JQ277" i="1" s="1"/>
  <c r="JP277" i="1" a="1"/>
  <c r="JP277" i="1" s="1"/>
  <c r="JQ245" i="1" a="1"/>
  <c r="JQ245" i="1" s="1"/>
  <c r="JP245" i="1" a="1"/>
  <c r="JP245" i="1" s="1"/>
  <c r="JG108" i="1" a="1"/>
  <c r="JG108" i="1" s="1"/>
  <c r="JF108" i="1" a="1"/>
  <c r="JF108" i="1" s="1"/>
  <c r="IV11" i="1" a="1"/>
  <c r="IV11" i="1" s="1"/>
  <c r="IW11" i="1" a="1"/>
  <c r="IW11" i="1" s="1"/>
  <c r="IW162" i="1" a="1"/>
  <c r="IW162" i="1" s="1"/>
  <c r="IV162" i="1" a="1"/>
  <c r="IV162" i="1" s="1"/>
  <c r="IV177" i="1" a="1"/>
  <c r="IV177" i="1" s="1"/>
  <c r="IW177" i="1" a="1"/>
  <c r="IW177" i="1" s="1"/>
  <c r="JF76" i="1" a="1"/>
  <c r="JF76" i="1" s="1"/>
  <c r="JG76" i="1" a="1"/>
  <c r="JG76" i="1" s="1"/>
  <c r="IW260" i="1" a="1"/>
  <c r="IW260" i="1" s="1"/>
  <c r="IV260" i="1" a="1"/>
  <c r="IV260" i="1" s="1"/>
  <c r="JI241" i="1"/>
  <c r="JJ241" i="1" s="1"/>
  <c r="JG137" i="1" a="1"/>
  <c r="JG137" i="1" s="1"/>
  <c r="JF137" i="1" a="1"/>
  <c r="JF137" i="1" s="1"/>
  <c r="IW170" i="1" a="1"/>
  <c r="IW170" i="1" s="1"/>
  <c r="IV170" i="1" a="1"/>
  <c r="IV170" i="1" s="1"/>
  <c r="IM84" i="1" a="1"/>
  <c r="IM84" i="1" s="1"/>
  <c r="IL84" i="1" a="1"/>
  <c r="IL84" i="1" s="1"/>
  <c r="IW276" i="1" a="1"/>
  <c r="IW276" i="1" s="1"/>
  <c r="IV276" i="1" a="1"/>
  <c r="IV276" i="1" s="1"/>
  <c r="IV156" i="1" a="1"/>
  <c r="IV156" i="1" s="1"/>
  <c r="IW156" i="1" a="1"/>
  <c r="IW156" i="1" s="1"/>
  <c r="IV219" i="1" a="1"/>
  <c r="IV219" i="1" s="1"/>
  <c r="IW219" i="1" a="1"/>
  <c r="IW219" i="1" s="1"/>
  <c r="IL73" i="1" a="1"/>
  <c r="IL73" i="1" s="1"/>
  <c r="IM73" i="1" a="1"/>
  <c r="IM73" i="1" s="1"/>
  <c r="JG276" i="1" a="1"/>
  <c r="JG276" i="1" s="1"/>
  <c r="JF276" i="1" a="1"/>
  <c r="JF276" i="1" s="1"/>
  <c r="JG188" i="1" a="1"/>
  <c r="JG188" i="1" s="1"/>
  <c r="JF188" i="1" a="1"/>
  <c r="JF188" i="1" s="1"/>
  <c r="JG124" i="1" a="1"/>
  <c r="JG124" i="1" s="1"/>
  <c r="JF124" i="1" a="1"/>
  <c r="JF124" i="1" s="1"/>
  <c r="IW290" i="1" a="1"/>
  <c r="IW290" i="1" s="1"/>
  <c r="IV290" i="1" a="1"/>
  <c r="IV290" i="1" s="1"/>
  <c r="IW202" i="1" a="1"/>
  <c r="IW202" i="1" s="1"/>
  <c r="IV202" i="1" a="1"/>
  <c r="IV202" i="1" s="1"/>
  <c r="JQ142" i="1" a="1"/>
  <c r="JQ142" i="1" s="1"/>
  <c r="JP142" i="1" a="1"/>
  <c r="JP142" i="1" s="1"/>
  <c r="IV169" i="1" a="1"/>
  <c r="IV169" i="1" s="1"/>
  <c r="IW169" i="1" a="1"/>
  <c r="IW169" i="1" s="1"/>
  <c r="IW193" i="1" a="1"/>
  <c r="IW193" i="1" s="1"/>
  <c r="IV193" i="1" a="1"/>
  <c r="IV193" i="1" s="1"/>
  <c r="JF95" i="1" a="1"/>
  <c r="JF95" i="1" s="1"/>
  <c r="JG95" i="1" a="1"/>
  <c r="JG95" i="1" s="1"/>
  <c r="IW140" i="1" a="1"/>
  <c r="IW140" i="1" s="1"/>
  <c r="IV140" i="1" a="1"/>
  <c r="IV140" i="1" s="1"/>
  <c r="HS213" i="1" a="1"/>
  <c r="HS213" i="1" s="1"/>
  <c r="HR213" i="1" a="1"/>
  <c r="HR213" i="1" s="1"/>
  <c r="HR149" i="1" a="1"/>
  <c r="HR149" i="1" s="1"/>
  <c r="HS149" i="1" a="1"/>
  <c r="HS149" i="1" s="1"/>
  <c r="HS85" i="1" a="1"/>
  <c r="HS85" i="1" s="1"/>
  <c r="HR85" i="1" a="1"/>
  <c r="HR85" i="1" s="1"/>
  <c r="JG111" i="1" a="1"/>
  <c r="JG111" i="1" s="1"/>
  <c r="JF111" i="1" a="1"/>
  <c r="JF111" i="1" s="1"/>
  <c r="JG181" i="1" a="1"/>
  <c r="JG181" i="1" s="1"/>
  <c r="JF181" i="1" a="1"/>
  <c r="JF181" i="1" s="1"/>
  <c r="JF103" i="1" a="1"/>
  <c r="JF103" i="1" s="1"/>
  <c r="JG103" i="1" a="1"/>
  <c r="JG103" i="1" s="1"/>
  <c r="JG237" i="1" a="1"/>
  <c r="JG237" i="1" s="1"/>
  <c r="JF237" i="1" a="1"/>
  <c r="JF237" i="1" s="1"/>
  <c r="JG251" i="1" a="1"/>
  <c r="JG251" i="1" s="1"/>
  <c r="JF251" i="1" a="1"/>
  <c r="JF251" i="1" s="1"/>
  <c r="JP157" i="1" a="1"/>
  <c r="JP157" i="1" s="1"/>
  <c r="JQ157" i="1" a="1"/>
  <c r="JQ157" i="1" s="1"/>
  <c r="JG235" i="1" a="1"/>
  <c r="JG235" i="1" s="1"/>
  <c r="JF235" i="1" a="1"/>
  <c r="JF235" i="1" s="1"/>
  <c r="IM172" i="1" a="1"/>
  <c r="IM172" i="1" s="1"/>
  <c r="IL172" i="1" a="1"/>
  <c r="IL172" i="1" s="1"/>
  <c r="IM12" i="1" a="1"/>
  <c r="IM12" i="1" s="1"/>
  <c r="IL12" i="1" a="1"/>
  <c r="IL12" i="1" s="1"/>
  <c r="JQ260" i="1" a="1"/>
  <c r="JQ260" i="1" s="1"/>
  <c r="JP260" i="1" a="1"/>
  <c r="JP260" i="1" s="1"/>
  <c r="JQ188" i="1" a="1"/>
  <c r="JQ188" i="1" s="1"/>
  <c r="JP188" i="1" a="1"/>
  <c r="JP188" i="1" s="1"/>
  <c r="JP124" i="1" a="1"/>
  <c r="JP124" i="1" s="1"/>
  <c r="JQ124" i="1" a="1"/>
  <c r="JQ124" i="1" s="1"/>
  <c r="JP251" i="1" a="1"/>
  <c r="JP251" i="1" s="1"/>
  <c r="JQ251" i="1" a="1"/>
  <c r="JQ251" i="1" s="1"/>
  <c r="JF234" i="1" a="1"/>
  <c r="JF234" i="1" s="1"/>
  <c r="JG234" i="1" a="1"/>
  <c r="JG234" i="1" s="1"/>
  <c r="JF34" i="1" a="1"/>
  <c r="JF34" i="1" s="1"/>
  <c r="JG34" i="1" a="1"/>
  <c r="JG34" i="1" s="1"/>
  <c r="HS158" i="1" a="1"/>
  <c r="HS158" i="1" s="1"/>
  <c r="HR158" i="1" a="1"/>
  <c r="HR158" i="1" s="1"/>
  <c r="HR60" i="1" a="1"/>
  <c r="HR60" i="1" s="1"/>
  <c r="HS60" i="1" a="1"/>
  <c r="HS60" i="1" s="1"/>
  <c r="HR98" i="1" a="1"/>
  <c r="HR98" i="1" s="1"/>
  <c r="HS98" i="1" a="1"/>
  <c r="HS98" i="1" s="1"/>
  <c r="HS57" i="1" a="1"/>
  <c r="HS57" i="1" s="1"/>
  <c r="HR57" i="1" a="1"/>
  <c r="HR57" i="1" s="1"/>
  <c r="HS48" i="1" a="1"/>
  <c r="HS48" i="1" s="1"/>
  <c r="HR48" i="1" a="1"/>
  <c r="HR48" i="1" s="1"/>
  <c r="HR79" i="1" a="1"/>
  <c r="HR79" i="1" s="1"/>
  <c r="HS79" i="1" a="1"/>
  <c r="HS79" i="1" s="1"/>
  <c r="IW295" i="1" a="1"/>
  <c r="IW295" i="1" s="1"/>
  <c r="IV295" i="1" a="1"/>
  <c r="IV295" i="1" s="1"/>
  <c r="IW199" i="1" a="1"/>
  <c r="IW199" i="1" s="1"/>
  <c r="IV199" i="1" a="1"/>
  <c r="IV199" i="1" s="1"/>
  <c r="IV254" i="1" a="1"/>
  <c r="IV254" i="1" s="1"/>
  <c r="IW254" i="1" a="1"/>
  <c r="IW254" i="1" s="1"/>
  <c r="IW280" i="1" a="1"/>
  <c r="IW280" i="1" s="1"/>
  <c r="IV280" i="1" a="1"/>
  <c r="IV280" i="1" s="1"/>
  <c r="IW264" i="1" a="1"/>
  <c r="IW264" i="1" s="1"/>
  <c r="IV264" i="1" a="1"/>
  <c r="IV264" i="1" s="1"/>
  <c r="IW216" i="1" a="1"/>
  <c r="IW216" i="1" s="1"/>
  <c r="IV216" i="1" a="1"/>
  <c r="IV216" i="1" s="1"/>
  <c r="IW159" i="1" a="1"/>
  <c r="IW159" i="1" s="1"/>
  <c r="IV159" i="1" a="1"/>
  <c r="IV159" i="1" s="1"/>
  <c r="IW182" i="1" a="1"/>
  <c r="IW182" i="1" s="1"/>
  <c r="IV182" i="1" a="1"/>
  <c r="IV182" i="1" s="1"/>
  <c r="IV141" i="1" a="1"/>
  <c r="IV141" i="1" s="1"/>
  <c r="IW141" i="1" a="1"/>
  <c r="IW141" i="1" s="1"/>
  <c r="IV48" i="1" a="1"/>
  <c r="IV48" i="1" s="1"/>
  <c r="IW48" i="1" a="1"/>
  <c r="IW48" i="1" s="1"/>
  <c r="IW102" i="1" a="1"/>
  <c r="IW102" i="1" s="1"/>
  <c r="IV102" i="1" a="1"/>
  <c r="IV102" i="1" s="1"/>
  <c r="IV77" i="1" a="1"/>
  <c r="IV77" i="1" s="1"/>
  <c r="IW77" i="1" a="1"/>
  <c r="IW77" i="1" s="1"/>
  <c r="IV127" i="1" a="1"/>
  <c r="IV127" i="1" s="1"/>
  <c r="IW127" i="1" a="1"/>
  <c r="IW127" i="1" s="1"/>
  <c r="IW59" i="1" a="1"/>
  <c r="IW59" i="1" s="1"/>
  <c r="IV59" i="1" a="1"/>
  <c r="IV59" i="1" s="1"/>
  <c r="IW50" i="1" a="1"/>
  <c r="IW50" i="1" s="1"/>
  <c r="IV50" i="1" a="1"/>
  <c r="IV50" i="1" s="1"/>
  <c r="IW35" i="1" a="1"/>
  <c r="IW35" i="1" s="1"/>
  <c r="IV35" i="1" a="1"/>
  <c r="IV35" i="1" s="1"/>
  <c r="IV57" i="1" a="1"/>
  <c r="IV57" i="1" s="1"/>
  <c r="IW57" i="1" a="1"/>
  <c r="IW57" i="1" s="1"/>
  <c r="IW120" i="1" a="1"/>
  <c r="IW120" i="1" s="1"/>
  <c r="IV120" i="1" a="1"/>
  <c r="IV120" i="1" s="1"/>
  <c r="IW208" i="1" a="1"/>
  <c r="IW208" i="1" s="1"/>
  <c r="IV208" i="1" a="1"/>
  <c r="IV208" i="1" s="1"/>
  <c r="IM189" i="1" a="1"/>
  <c r="IM189" i="1" s="1"/>
  <c r="IL189" i="1" a="1"/>
  <c r="IL189" i="1" s="1"/>
  <c r="IL45" i="1" a="1"/>
  <c r="IL45" i="1" s="1"/>
  <c r="IM45" i="1" a="1"/>
  <c r="IM45" i="1" s="1"/>
  <c r="IW55" i="1" a="1"/>
  <c r="IW55" i="1" s="1"/>
  <c r="IV55" i="1" a="1"/>
  <c r="IV55" i="1" s="1"/>
  <c r="IM171" i="1" a="1"/>
  <c r="IM171" i="1" s="1"/>
  <c r="IL171" i="1" a="1"/>
  <c r="IL171" i="1" s="1"/>
  <c r="IL43" i="1" a="1"/>
  <c r="IL43" i="1" s="1"/>
  <c r="IM43" i="1" a="1"/>
  <c r="IM43" i="1" s="1"/>
  <c r="IM167" i="1" a="1"/>
  <c r="IM167" i="1" s="1"/>
  <c r="IL167" i="1" a="1"/>
  <c r="IL167" i="1" s="1"/>
  <c r="IL39" i="1" a="1"/>
  <c r="IL39" i="1" s="1"/>
  <c r="IM39" i="1" a="1"/>
  <c r="IM39" i="1" s="1"/>
  <c r="IM137" i="1" a="1"/>
  <c r="IM137" i="1" s="1"/>
  <c r="IL137" i="1" a="1"/>
  <c r="IL137" i="1" s="1"/>
  <c r="IL293" i="1" a="1"/>
  <c r="IL293" i="1" s="1"/>
  <c r="IM293" i="1" a="1"/>
  <c r="IM293" i="1" s="1"/>
  <c r="IM165" i="1" a="1"/>
  <c r="IM165" i="1" s="1"/>
  <c r="IL165" i="1" a="1"/>
  <c r="IL165" i="1" s="1"/>
  <c r="IL37" i="1" a="1"/>
  <c r="IL37" i="1" s="1"/>
  <c r="IM37" i="1" a="1"/>
  <c r="IM37" i="1" s="1"/>
  <c r="IM291" i="1" a="1"/>
  <c r="IM291" i="1" s="1"/>
  <c r="IL291" i="1" a="1"/>
  <c r="IL291" i="1" s="1"/>
  <c r="IM163" i="1" a="1"/>
  <c r="IM163" i="1" s="1"/>
  <c r="IL163" i="1" a="1"/>
  <c r="IL163" i="1" s="1"/>
  <c r="IL35" i="1" a="1"/>
  <c r="IL35" i="1" s="1"/>
  <c r="IM35" i="1" a="1"/>
  <c r="IM35" i="1" s="1"/>
  <c r="IM303" i="1" a="1"/>
  <c r="IM303" i="1" s="1"/>
  <c r="IL303" i="1" a="1"/>
  <c r="IL303" i="1" s="1"/>
  <c r="IM175" i="1" a="1"/>
  <c r="IM175" i="1" s="1"/>
  <c r="IL175" i="1" a="1"/>
  <c r="IL175" i="1" s="1"/>
  <c r="IL47" i="1" a="1"/>
  <c r="IL47" i="1" s="1"/>
  <c r="IM47" i="1" a="1"/>
  <c r="IM47" i="1" s="1"/>
  <c r="JG289" i="1" a="1"/>
  <c r="JG289" i="1" s="1"/>
  <c r="JF289" i="1" a="1"/>
  <c r="JF289" i="1" s="1"/>
  <c r="JF247" i="1" a="1"/>
  <c r="JF247" i="1" s="1"/>
  <c r="JG247" i="1" a="1"/>
  <c r="JG247" i="1" s="1"/>
  <c r="JG294" i="1" a="1"/>
  <c r="JG294" i="1" s="1"/>
  <c r="JF294" i="1" a="1"/>
  <c r="JF294" i="1" s="1"/>
  <c r="JF230" i="1" a="1"/>
  <c r="JF230" i="1" s="1"/>
  <c r="JG230" i="1" a="1"/>
  <c r="JG230" i="1" s="1"/>
  <c r="JF256" i="1" a="1"/>
  <c r="JF256" i="1" s="1"/>
  <c r="JG256" i="1" a="1"/>
  <c r="JG256" i="1" s="1"/>
  <c r="JF254" i="1" a="1"/>
  <c r="JF254" i="1" s="1"/>
  <c r="JG254" i="1" a="1"/>
  <c r="JG254" i="1" s="1"/>
  <c r="JF184" i="1" a="1"/>
  <c r="JF184" i="1" s="1"/>
  <c r="JG184" i="1" a="1"/>
  <c r="JG184" i="1" s="1"/>
  <c r="JG136" i="1" a="1"/>
  <c r="JG136" i="1" s="1"/>
  <c r="JF136" i="1" a="1"/>
  <c r="JF136" i="1" s="1"/>
  <c r="JF183" i="1" a="1"/>
  <c r="JF183" i="1" s="1"/>
  <c r="JG183" i="1" a="1"/>
  <c r="JG183" i="1" s="1"/>
  <c r="JG248" i="1" a="1"/>
  <c r="JG248" i="1" s="1"/>
  <c r="JF248" i="1" a="1"/>
  <c r="JF248" i="1" s="1"/>
  <c r="JG128" i="1" a="1"/>
  <c r="JG128" i="1" s="1"/>
  <c r="JF128" i="1" a="1"/>
  <c r="JF128" i="1" s="1"/>
  <c r="JG74" i="1" a="1"/>
  <c r="JG74" i="1" s="1"/>
  <c r="JF74" i="1" a="1"/>
  <c r="JF74" i="1" s="1"/>
  <c r="JG121" i="1" a="1"/>
  <c r="JG121" i="1" s="1"/>
  <c r="JF121" i="1" a="1"/>
  <c r="JF121" i="1" s="1"/>
  <c r="JF127" i="1" a="1"/>
  <c r="JF127" i="1" s="1"/>
  <c r="JG127" i="1" a="1"/>
  <c r="JG127" i="1" s="1"/>
  <c r="JG117" i="1" a="1"/>
  <c r="JG117" i="1" s="1"/>
  <c r="JF117" i="1" a="1"/>
  <c r="JF117" i="1" s="1"/>
  <c r="JF43" i="1" a="1"/>
  <c r="JF43" i="1" s="1"/>
  <c r="JG43" i="1" a="1"/>
  <c r="JG43" i="1" s="1"/>
  <c r="JG51" i="1" a="1"/>
  <c r="JG51" i="1" s="1"/>
  <c r="JF51" i="1" a="1"/>
  <c r="JF51" i="1" s="1"/>
  <c r="JG47" i="1" a="1"/>
  <c r="JG47" i="1" s="1"/>
  <c r="JF47" i="1" a="1"/>
  <c r="JF47" i="1" s="1"/>
  <c r="JG69" i="1" a="1"/>
  <c r="JG69" i="1" s="1"/>
  <c r="JF69" i="1" a="1"/>
  <c r="JF69" i="1" s="1"/>
  <c r="JF88" i="1" a="1"/>
  <c r="JF88" i="1" s="1"/>
  <c r="JG88" i="1" a="1"/>
  <c r="JG88" i="1" s="1"/>
  <c r="JF16" i="1" a="1"/>
  <c r="JF16" i="1" s="1"/>
  <c r="JG16" i="1" a="1"/>
  <c r="JG16" i="1" s="1"/>
  <c r="JG110" i="1" a="1"/>
  <c r="JG110" i="1" s="1"/>
  <c r="JF110" i="1" a="1"/>
  <c r="JF110" i="1" s="1"/>
  <c r="JQ249" i="1" a="1"/>
  <c r="JQ249" i="1" s="1"/>
  <c r="JP249" i="1" a="1"/>
  <c r="JP249" i="1" s="1"/>
  <c r="JP271" i="1" a="1"/>
  <c r="JP271" i="1" s="1"/>
  <c r="JQ271" i="1" a="1"/>
  <c r="JQ271" i="1" s="1"/>
  <c r="JP286" i="1" a="1"/>
  <c r="JP286" i="1" s="1"/>
  <c r="JQ286" i="1" a="1"/>
  <c r="JQ286" i="1" s="1"/>
  <c r="JQ197" i="1" a="1"/>
  <c r="JQ197" i="1" s="1"/>
  <c r="JP197" i="1" a="1"/>
  <c r="JP197" i="1" s="1"/>
  <c r="JP178" i="1" a="1"/>
  <c r="JP178" i="1" s="1"/>
  <c r="JQ178" i="1" a="1"/>
  <c r="JQ178" i="1" s="1"/>
  <c r="JQ175" i="1" a="1"/>
  <c r="JQ175" i="1" s="1"/>
  <c r="JP175" i="1" a="1"/>
  <c r="JP175" i="1" s="1"/>
  <c r="JQ272" i="1" a="1"/>
  <c r="JQ272" i="1" s="1"/>
  <c r="JP272" i="1" a="1"/>
  <c r="JP272" i="1" s="1"/>
  <c r="JQ195" i="1" a="1"/>
  <c r="JQ195" i="1" s="1"/>
  <c r="JP195" i="1" a="1"/>
  <c r="JP195" i="1" s="1"/>
  <c r="JP122" i="1" a="1"/>
  <c r="JP122" i="1" s="1"/>
  <c r="JQ122" i="1" a="1"/>
  <c r="JQ122" i="1" s="1"/>
  <c r="JQ66" i="1" a="1"/>
  <c r="JQ66" i="1" s="1"/>
  <c r="JP66" i="1" a="1"/>
  <c r="JP66" i="1" s="1"/>
  <c r="JQ73" i="1" a="1"/>
  <c r="JQ73" i="1" s="1"/>
  <c r="JP73" i="1" a="1"/>
  <c r="JP73" i="1" s="1"/>
  <c r="JQ41" i="1" a="1"/>
  <c r="JQ41" i="1" s="1"/>
  <c r="JP41" i="1" a="1"/>
  <c r="JP41" i="1" s="1"/>
  <c r="JQ57" i="1" a="1"/>
  <c r="JQ57" i="1" s="1"/>
  <c r="JP57" i="1" a="1"/>
  <c r="JP57" i="1" s="1"/>
  <c r="JQ30" i="1" a="1"/>
  <c r="JQ30" i="1" s="1"/>
  <c r="JP30" i="1" a="1"/>
  <c r="JP30" i="1" s="1"/>
  <c r="JP48" i="1" a="1"/>
  <c r="JP48" i="1" s="1"/>
  <c r="JQ48" i="1" a="1"/>
  <c r="JQ48" i="1" s="1"/>
  <c r="JG37" i="1" a="1"/>
  <c r="JG37" i="1" s="1"/>
  <c r="JF37" i="1" a="1"/>
  <c r="JF37" i="1" s="1"/>
  <c r="JG171" i="1" a="1"/>
  <c r="JG171" i="1" s="1"/>
  <c r="JF171" i="1" a="1"/>
  <c r="JF171" i="1" s="1"/>
  <c r="JP227" i="1" a="1"/>
  <c r="JP227" i="1" s="1"/>
  <c r="JQ227" i="1" a="1"/>
  <c r="JQ227" i="1" s="1"/>
  <c r="JQ187" i="1" a="1"/>
  <c r="JQ187" i="1" s="1"/>
  <c r="JP187" i="1" a="1"/>
  <c r="JP187" i="1" s="1"/>
  <c r="JQ155" i="1" a="1"/>
  <c r="JQ155" i="1" s="1"/>
  <c r="JP155" i="1" a="1"/>
  <c r="JP155" i="1" s="1"/>
  <c r="JQ101" i="1" a="1"/>
  <c r="JQ101" i="1" s="1"/>
  <c r="JP101" i="1" a="1"/>
  <c r="JP101" i="1" s="1"/>
  <c r="JQ45" i="1" a="1"/>
  <c r="JQ45" i="1" s="1"/>
  <c r="JP45" i="1" a="1"/>
  <c r="JP45" i="1" s="1"/>
  <c r="JG68" i="1" a="1"/>
  <c r="JG68" i="1" s="1"/>
  <c r="JF68" i="1" a="1"/>
  <c r="JF68" i="1" s="1"/>
  <c r="JG283" i="1" a="1"/>
  <c r="JG283" i="1" s="1"/>
  <c r="JF283" i="1" a="1"/>
  <c r="JF283" i="1" s="1"/>
  <c r="IV30" i="1" a="1"/>
  <c r="IV30" i="1" s="1"/>
  <c r="IW30" i="1" a="1"/>
  <c r="IW30" i="1" s="1"/>
  <c r="IW229" i="1" a="1"/>
  <c r="IW229" i="1" s="1"/>
  <c r="IV229" i="1" a="1"/>
  <c r="IV229" i="1" s="1"/>
  <c r="JG233" i="1" a="1"/>
  <c r="JG233" i="1" s="1"/>
  <c r="JF233" i="1" a="1"/>
  <c r="JF233" i="1" s="1"/>
  <c r="IW266" i="1" a="1"/>
  <c r="IW266" i="1" s="1"/>
  <c r="IV266" i="1" a="1"/>
  <c r="IV266" i="1" s="1"/>
  <c r="IW245" i="1" a="1"/>
  <c r="IW245" i="1" s="1"/>
  <c r="IV245" i="1" a="1"/>
  <c r="IV245" i="1" s="1"/>
  <c r="IM20" i="1" a="1"/>
  <c r="IM20" i="1" s="1"/>
  <c r="IL20" i="1" a="1"/>
  <c r="IL20" i="1" s="1"/>
  <c r="IW108" i="1" a="1"/>
  <c r="IW108" i="1" s="1"/>
  <c r="IV108" i="1" a="1"/>
  <c r="IV108" i="1" s="1"/>
  <c r="IV299" i="1" a="1"/>
  <c r="IV299" i="1" s="1"/>
  <c r="IW299" i="1" a="1"/>
  <c r="IW299" i="1" s="1"/>
  <c r="IW203" i="1" a="1"/>
  <c r="IW203" i="1" s="1"/>
  <c r="IV203" i="1" a="1"/>
  <c r="IV203" i="1" s="1"/>
  <c r="IV131" i="1" a="1"/>
  <c r="IV131" i="1" s="1"/>
  <c r="IW131" i="1" a="1"/>
  <c r="IW131" i="1" s="1"/>
  <c r="IM249" i="1" a="1"/>
  <c r="IM249" i="1" s="1"/>
  <c r="IL249" i="1" a="1"/>
  <c r="IL249" i="1" s="1"/>
  <c r="IL65" i="1" a="1"/>
  <c r="IL65" i="1" s="1"/>
  <c r="IM65" i="1" a="1"/>
  <c r="IM65" i="1" s="1"/>
  <c r="JQ237" i="1" a="1"/>
  <c r="JQ237" i="1" s="1"/>
  <c r="JP237" i="1" a="1"/>
  <c r="JP237" i="1" s="1"/>
  <c r="JF268" i="1" a="1"/>
  <c r="JF268" i="1" s="1"/>
  <c r="JG268" i="1" a="1"/>
  <c r="JG268" i="1" s="1"/>
  <c r="JG180" i="1" a="1"/>
  <c r="JG180" i="1" s="1"/>
  <c r="JF180" i="1" a="1"/>
  <c r="JF180" i="1" s="1"/>
  <c r="JP52" i="1" a="1"/>
  <c r="JP52" i="1" s="1"/>
  <c r="JQ52" i="1" a="1"/>
  <c r="JQ52" i="1" s="1"/>
  <c r="JF173" i="1" a="1"/>
  <c r="JF173" i="1" s="1"/>
  <c r="JG173" i="1" a="1"/>
  <c r="JG173" i="1" s="1"/>
  <c r="IV251" i="1" a="1"/>
  <c r="IV251" i="1" s="1"/>
  <c r="IW251" i="1" a="1"/>
  <c r="IW251" i="1" s="1"/>
  <c r="IW269" i="1" a="1"/>
  <c r="IW269" i="1" s="1"/>
  <c r="IV269" i="1" a="1"/>
  <c r="IV269" i="1" s="1"/>
  <c r="JF71" i="1" a="1"/>
  <c r="JF71" i="1" s="1"/>
  <c r="JG71" i="1" a="1"/>
  <c r="JG71" i="1" s="1"/>
  <c r="HR205" i="1" a="1"/>
  <c r="HR205" i="1" s="1"/>
  <c r="HS205" i="1" a="1"/>
  <c r="HS205" i="1" s="1"/>
  <c r="HS141" i="1" a="1"/>
  <c r="HS141" i="1" s="1"/>
  <c r="HR141" i="1" a="1"/>
  <c r="HR141" i="1" s="1"/>
  <c r="JF250" i="1" a="1"/>
  <c r="JF250" i="1" s="1"/>
  <c r="JG250" i="1" a="1"/>
  <c r="JG250" i="1" s="1"/>
  <c r="JG146" i="1" a="1"/>
  <c r="JG146" i="1" s="1"/>
  <c r="JF146" i="1" a="1"/>
  <c r="JF146" i="1" s="1"/>
  <c r="IW268" i="1" a="1"/>
  <c r="IW268" i="1" s="1"/>
  <c r="IV268" i="1" a="1"/>
  <c r="IV268" i="1" s="1"/>
  <c r="IW100" i="1" a="1"/>
  <c r="IW100" i="1" s="1"/>
  <c r="IV100" i="1" a="1"/>
  <c r="IV100" i="1" s="1"/>
  <c r="JG221" i="1" a="1"/>
  <c r="JG221" i="1" s="1"/>
  <c r="JF221" i="1" a="1"/>
  <c r="JF221" i="1" s="1"/>
  <c r="JF243" i="1" a="1"/>
  <c r="JF243" i="1" s="1"/>
  <c r="JG243" i="1" a="1"/>
  <c r="JG243" i="1" s="1"/>
  <c r="JG182" i="1" a="1"/>
  <c r="JG182" i="1" s="1"/>
  <c r="JF182" i="1" a="1"/>
  <c r="JF182" i="1" s="1"/>
  <c r="JQ149" i="1" a="1"/>
  <c r="JQ149" i="1" s="1"/>
  <c r="JP149" i="1" a="1"/>
  <c r="JP149" i="1" s="1"/>
  <c r="JG219" i="1" a="1"/>
  <c r="JG219" i="1" s="1"/>
  <c r="JF219" i="1" a="1"/>
  <c r="JF219" i="1" s="1"/>
  <c r="IV267" i="1" a="1"/>
  <c r="IV267" i="1" s="1"/>
  <c r="IW267" i="1" a="1"/>
  <c r="IW267" i="1" s="1"/>
  <c r="IW275" i="1" a="1"/>
  <c r="IW275" i="1" s="1"/>
  <c r="IV275" i="1" a="1"/>
  <c r="IV275" i="1" s="1"/>
  <c r="JQ252" i="1" a="1"/>
  <c r="JQ252" i="1" s="1"/>
  <c r="JP252" i="1" a="1"/>
  <c r="JP252" i="1" s="1"/>
  <c r="JQ180" i="1" a="1"/>
  <c r="JQ180" i="1" s="1"/>
  <c r="JP180" i="1" a="1"/>
  <c r="JP180" i="1" s="1"/>
  <c r="HS94" i="1" a="1"/>
  <c r="HS94" i="1" s="1"/>
  <c r="HR94" i="1" a="1"/>
  <c r="HR94" i="1" s="1"/>
  <c r="HS188" i="1" a="1"/>
  <c r="HS188" i="1" s="1"/>
  <c r="HR188" i="1" a="1"/>
  <c r="HR188" i="1" s="1"/>
  <c r="HS226" i="1" a="1"/>
  <c r="HS226" i="1" s="1"/>
  <c r="HR226" i="1" a="1"/>
  <c r="HR226" i="1" s="1"/>
  <c r="HS121" i="1" a="1"/>
  <c r="HS121" i="1" s="1"/>
  <c r="HR121" i="1" a="1"/>
  <c r="HR121" i="1" s="1"/>
  <c r="HS176" i="1" a="1"/>
  <c r="HS176" i="1" s="1"/>
  <c r="HR176" i="1" a="1"/>
  <c r="HR176" i="1" s="1"/>
  <c r="HR143" i="1" a="1"/>
  <c r="HR143" i="1" s="1"/>
  <c r="HS143" i="1" a="1"/>
  <c r="HS143" i="1" s="1"/>
  <c r="HS150" i="1" a="1"/>
  <c r="HS150" i="1" s="1"/>
  <c r="HR150" i="1" a="1"/>
  <c r="HR150" i="1" s="1"/>
  <c r="HS248" i="1" a="1"/>
  <c r="HS248" i="1" s="1"/>
  <c r="HR248" i="1" a="1"/>
  <c r="HR248" i="1" s="1"/>
  <c r="HS52" i="1" a="1"/>
  <c r="HS52" i="1" s="1"/>
  <c r="HR52" i="1" a="1"/>
  <c r="HR52" i="1" s="1"/>
  <c r="HS131" i="1" a="1"/>
  <c r="HS131" i="1" s="1"/>
  <c r="HR131" i="1" a="1"/>
  <c r="HR131" i="1" s="1"/>
  <c r="HS90" i="1" a="1"/>
  <c r="HS90" i="1" s="1"/>
  <c r="HR90" i="1" a="1"/>
  <c r="HR90" i="1" s="1"/>
  <c r="HS113" i="1" a="1"/>
  <c r="HS113" i="1" s="1"/>
  <c r="HR113" i="1" a="1"/>
  <c r="HR113" i="1" s="1"/>
  <c r="HS168" i="1" a="1"/>
  <c r="HS168" i="1" s="1"/>
  <c r="HR168" i="1" a="1"/>
  <c r="HR168" i="1" s="1"/>
  <c r="HR273" i="1" a="1"/>
  <c r="HR273" i="1" s="1"/>
  <c r="HS273" i="1" a="1"/>
  <c r="HS273" i="1" s="1"/>
  <c r="HS71" i="1" a="1"/>
  <c r="HS71" i="1" s="1"/>
  <c r="HR71" i="1" a="1"/>
  <c r="HR71" i="1" s="1"/>
  <c r="IW297" i="1" a="1"/>
  <c r="IW297" i="1" s="1"/>
  <c r="IV297" i="1" a="1"/>
  <c r="IV297" i="1" s="1"/>
  <c r="IW287" i="1" a="1"/>
  <c r="IW287" i="1" s="1"/>
  <c r="IV287" i="1" a="1"/>
  <c r="IV287" i="1" s="1"/>
  <c r="IW247" i="1" a="1"/>
  <c r="IW247" i="1" s="1"/>
  <c r="IV247" i="1" a="1"/>
  <c r="IV247" i="1" s="1"/>
  <c r="IV302" i="1" a="1"/>
  <c r="IV302" i="1" s="1"/>
  <c r="IW302" i="1" a="1"/>
  <c r="IW302" i="1" s="1"/>
  <c r="IW246" i="1" a="1"/>
  <c r="IW246" i="1" s="1"/>
  <c r="IV246" i="1" a="1"/>
  <c r="IV246" i="1" s="1"/>
  <c r="IW151" i="1" a="1"/>
  <c r="IW151" i="1" s="1"/>
  <c r="IV151" i="1" a="1"/>
  <c r="IV151" i="1" s="1"/>
  <c r="IV174" i="1" a="1"/>
  <c r="IV174" i="1" s="1"/>
  <c r="IW174" i="1" a="1"/>
  <c r="IW174" i="1" s="1"/>
  <c r="IW133" i="1" a="1"/>
  <c r="IW133" i="1" s="1"/>
  <c r="IV133" i="1" a="1"/>
  <c r="IV133" i="1" s="1"/>
  <c r="IW40" i="1" a="1"/>
  <c r="IW40" i="1" s="1"/>
  <c r="IV40" i="1" a="1"/>
  <c r="IV40" i="1" s="1"/>
  <c r="IW94" i="1" a="1"/>
  <c r="IW94" i="1" s="1"/>
  <c r="IV94" i="1" a="1"/>
  <c r="IV94" i="1" s="1"/>
  <c r="IW110" i="1" a="1"/>
  <c r="IW110" i="1" s="1"/>
  <c r="IV110" i="1" a="1"/>
  <c r="IV110" i="1" s="1"/>
  <c r="IW69" i="1" a="1"/>
  <c r="IW69" i="1" s="1"/>
  <c r="IV69" i="1" a="1"/>
  <c r="IV69" i="1" s="1"/>
  <c r="IV80" i="1" a="1"/>
  <c r="IV80" i="1" s="1"/>
  <c r="IW80" i="1" a="1"/>
  <c r="IW80" i="1" s="1"/>
  <c r="IW23" i="1" a="1"/>
  <c r="IW23" i="1" s="1"/>
  <c r="IV23" i="1" a="1"/>
  <c r="IV23" i="1" s="1"/>
  <c r="IW42" i="1" a="1"/>
  <c r="IW42" i="1" s="1"/>
  <c r="IV42" i="1" a="1"/>
  <c r="IV42" i="1" s="1"/>
  <c r="IV200" i="1" a="1"/>
  <c r="IV200" i="1" s="1"/>
  <c r="IW200" i="1" a="1"/>
  <c r="IW200" i="1" s="1"/>
  <c r="IV112" i="1" a="1"/>
  <c r="IV112" i="1" s="1"/>
  <c r="IW112" i="1" a="1"/>
  <c r="IW112" i="1" s="1"/>
  <c r="IM301" i="1" a="1"/>
  <c r="IM301" i="1" s="1"/>
  <c r="IL301" i="1" a="1"/>
  <c r="IL301" i="1" s="1"/>
  <c r="IL157" i="1" a="1"/>
  <c r="IL157" i="1" s="1"/>
  <c r="IM157" i="1" a="1"/>
  <c r="IM157" i="1" s="1"/>
  <c r="IL29" i="1" a="1"/>
  <c r="IL29" i="1" s="1"/>
  <c r="IM29" i="1" a="1"/>
  <c r="IM29" i="1" s="1"/>
  <c r="IW87" i="1" a="1"/>
  <c r="IW87" i="1" s="1"/>
  <c r="IV87" i="1" a="1"/>
  <c r="IV87" i="1" s="1"/>
  <c r="IV47" i="1" a="1"/>
  <c r="IV47" i="1" s="1"/>
  <c r="IW47" i="1" a="1"/>
  <c r="IW47" i="1" s="1"/>
  <c r="IM299" i="1" a="1"/>
  <c r="IM299" i="1" s="1"/>
  <c r="IL299" i="1" a="1"/>
  <c r="IL299" i="1" s="1"/>
  <c r="IM155" i="1" a="1"/>
  <c r="IM155" i="1" s="1"/>
  <c r="IL155" i="1" a="1"/>
  <c r="IL155" i="1" s="1"/>
  <c r="IL27" i="1" a="1"/>
  <c r="IL27" i="1" s="1"/>
  <c r="IM27" i="1" a="1"/>
  <c r="IM27" i="1" s="1"/>
  <c r="IM295" i="1" a="1"/>
  <c r="IM295" i="1" s="1"/>
  <c r="IL295" i="1" a="1"/>
  <c r="IL295" i="1" s="1"/>
  <c r="IM151" i="1" a="1"/>
  <c r="IM151" i="1" s="1"/>
  <c r="IL151" i="1" a="1"/>
  <c r="IL151" i="1" s="1"/>
  <c r="IL23" i="1" a="1"/>
  <c r="IL23" i="1" s="1"/>
  <c r="IM23" i="1" a="1"/>
  <c r="IM23" i="1" s="1"/>
  <c r="IM277" i="1" a="1"/>
  <c r="IM277" i="1" s="1"/>
  <c r="IL277" i="1" a="1"/>
  <c r="IL277" i="1" s="1"/>
  <c r="IM149" i="1" a="1"/>
  <c r="IM149" i="1" s="1"/>
  <c r="IL149" i="1" a="1"/>
  <c r="IL149" i="1" s="1"/>
  <c r="IL21" i="1" a="1"/>
  <c r="IL21" i="1" s="1"/>
  <c r="IM21" i="1" a="1"/>
  <c r="IM21" i="1" s="1"/>
  <c r="IM275" i="1" a="1"/>
  <c r="IM275" i="1" s="1"/>
  <c r="IL275" i="1" a="1"/>
  <c r="IL275" i="1" s="1"/>
  <c r="IM147" i="1" a="1"/>
  <c r="IM147" i="1" s="1"/>
  <c r="IL147" i="1" a="1"/>
  <c r="IL147" i="1" s="1"/>
  <c r="IL19" i="1" a="1"/>
  <c r="IL19" i="1" s="1"/>
  <c r="IM19" i="1" a="1"/>
  <c r="IM19" i="1" s="1"/>
  <c r="IM287" i="1" a="1"/>
  <c r="IM287" i="1" s="1"/>
  <c r="IL287" i="1" a="1"/>
  <c r="IL287" i="1" s="1"/>
  <c r="IM159" i="1" a="1"/>
  <c r="IM159" i="1" s="1"/>
  <c r="IL159" i="1" a="1"/>
  <c r="IL159" i="1" s="1"/>
  <c r="IL31" i="1" a="1"/>
  <c r="IL31" i="1" s="1"/>
  <c r="IM31" i="1" a="1"/>
  <c r="IM31" i="1" s="1"/>
  <c r="JF281" i="1" a="1"/>
  <c r="JF281" i="1" s="1"/>
  <c r="JG281" i="1" a="1"/>
  <c r="JG281" i="1" s="1"/>
  <c r="JF279" i="1" a="1"/>
  <c r="JF279" i="1" s="1"/>
  <c r="JG279" i="1" a="1"/>
  <c r="JG279" i="1" s="1"/>
  <c r="JF286" i="1" a="1"/>
  <c r="JF286" i="1" s="1"/>
  <c r="JG286" i="1" a="1"/>
  <c r="JG286" i="1" s="1"/>
  <c r="JG217" i="1" a="1"/>
  <c r="JG217" i="1" s="1"/>
  <c r="JF217" i="1" a="1"/>
  <c r="JF217" i="1" s="1"/>
  <c r="JG195" i="1" a="1"/>
  <c r="JG195" i="1" s="1"/>
  <c r="JF195" i="1" a="1"/>
  <c r="JF195" i="1" s="1"/>
  <c r="JG175" i="1" a="1"/>
  <c r="JG175" i="1" s="1"/>
  <c r="JF175" i="1" a="1"/>
  <c r="JF175" i="1" s="1"/>
  <c r="JG143" i="1" a="1"/>
  <c r="JG143" i="1" s="1"/>
  <c r="JF143" i="1" a="1"/>
  <c r="JF143" i="1" s="1"/>
  <c r="JG66" i="1" a="1"/>
  <c r="JG66" i="1" s="1"/>
  <c r="JF66" i="1" a="1"/>
  <c r="JF66" i="1" s="1"/>
  <c r="JG120" i="1" a="1"/>
  <c r="JG120" i="1" s="1"/>
  <c r="JF120" i="1" a="1"/>
  <c r="JF120" i="1" s="1"/>
  <c r="JG119" i="1" a="1"/>
  <c r="JG119" i="1" s="1"/>
  <c r="JF119" i="1" a="1"/>
  <c r="JF119" i="1" s="1"/>
  <c r="JG115" i="1" a="1"/>
  <c r="JG115" i="1" s="1"/>
  <c r="JF115" i="1" a="1"/>
  <c r="JF115" i="1" s="1"/>
  <c r="JG28" i="1" a="1"/>
  <c r="JG28" i="1" s="1"/>
  <c r="JF28" i="1" a="1"/>
  <c r="JF28" i="1" s="1"/>
  <c r="JG116" i="1" a="1"/>
  <c r="JG116" i="1" s="1"/>
  <c r="JF116" i="1" a="1"/>
  <c r="JF116" i="1" s="1"/>
  <c r="JG155" i="1" a="1"/>
  <c r="JG155" i="1" s="1"/>
  <c r="JF155" i="1" a="1"/>
  <c r="JF155" i="1" s="1"/>
  <c r="JG80" i="1" a="1"/>
  <c r="JG80" i="1" s="1"/>
  <c r="JF80" i="1" a="1"/>
  <c r="JF80" i="1" s="1"/>
  <c r="JQ241" i="1" a="1"/>
  <c r="JQ241" i="1" s="1"/>
  <c r="JP241" i="1" a="1"/>
  <c r="JP241" i="1" s="1"/>
  <c r="JP263" i="1" a="1"/>
  <c r="JP263" i="1" s="1"/>
  <c r="JQ263" i="1" a="1"/>
  <c r="JQ263" i="1" s="1"/>
  <c r="JP278" i="1" a="1"/>
  <c r="JP278" i="1" s="1"/>
  <c r="JQ278" i="1" a="1"/>
  <c r="JQ278" i="1" s="1"/>
  <c r="JQ224" i="1" a="1"/>
  <c r="JQ224" i="1" s="1"/>
  <c r="JP224" i="1" a="1"/>
  <c r="JP224" i="1" s="1"/>
  <c r="JP170" i="1" a="1"/>
  <c r="JP170" i="1" s="1"/>
  <c r="JQ170" i="1" a="1"/>
  <c r="JQ170" i="1" s="1"/>
  <c r="JQ216" i="1" a="1"/>
  <c r="JQ216" i="1" s="1"/>
  <c r="JP216" i="1" a="1"/>
  <c r="JP216" i="1" s="1"/>
  <c r="JQ168" i="1" a="1"/>
  <c r="JQ168" i="1" s="1"/>
  <c r="JP168" i="1" a="1"/>
  <c r="JP168" i="1" s="1"/>
  <c r="JP136" i="1" a="1"/>
  <c r="JP136" i="1" s="1"/>
  <c r="JQ136" i="1" a="1"/>
  <c r="JQ136" i="1" s="1"/>
  <c r="JQ167" i="1" a="1"/>
  <c r="JQ167" i="1" s="1"/>
  <c r="JP167" i="1" a="1"/>
  <c r="JP167" i="1" s="1"/>
  <c r="JP153" i="1" a="1"/>
  <c r="JP153" i="1" s="1"/>
  <c r="JQ153" i="1" a="1"/>
  <c r="JQ153" i="1" s="1"/>
  <c r="JQ58" i="1" a="1"/>
  <c r="JQ58" i="1" s="1"/>
  <c r="JP58" i="1" a="1"/>
  <c r="JP58" i="1" s="1"/>
  <c r="JP118" i="1" a="1"/>
  <c r="JP118" i="1" s="1"/>
  <c r="JQ118" i="1" a="1"/>
  <c r="JQ118" i="1" s="1"/>
  <c r="JQ65" i="1" a="1"/>
  <c r="JQ65" i="1" s="1"/>
  <c r="JP65" i="1" a="1"/>
  <c r="JP65" i="1" s="1"/>
  <c r="JQ33" i="1" a="1"/>
  <c r="JQ33" i="1" s="1"/>
  <c r="JP33" i="1" a="1"/>
  <c r="JP33" i="1" s="1"/>
  <c r="JQ14" i="1" a="1"/>
  <c r="JQ14" i="1" s="1"/>
  <c r="JP14" i="1" a="1"/>
  <c r="JP14" i="1" s="1"/>
  <c r="JQ104" i="1" a="1"/>
  <c r="JQ104" i="1" s="1"/>
  <c r="JP104" i="1" a="1"/>
  <c r="JP104" i="1" s="1"/>
  <c r="JP40" i="1" a="1"/>
  <c r="JP40" i="1" s="1"/>
  <c r="JQ40" i="1" a="1"/>
  <c r="JQ40" i="1" s="1"/>
  <c r="JQ19" i="1" a="1"/>
  <c r="JQ19" i="1" s="1"/>
  <c r="JP19" i="1" a="1"/>
  <c r="JP19" i="1" s="1"/>
  <c r="JQ15" i="1" a="1"/>
  <c r="JQ15" i="1" s="1"/>
  <c r="JP15" i="1" a="1"/>
  <c r="JP15" i="1" s="1"/>
  <c r="JP214" i="1" a="1"/>
  <c r="JP214" i="1" s="1"/>
  <c r="JQ214" i="1" a="1"/>
  <c r="JQ214" i="1" s="1"/>
  <c r="JP174" i="1" a="1"/>
  <c r="JP174" i="1" s="1"/>
  <c r="JQ174" i="1" a="1"/>
  <c r="JQ174" i="1" s="1"/>
  <c r="JP102" i="1" a="1"/>
  <c r="JP102" i="1" s="1"/>
  <c r="JQ102" i="1" a="1"/>
  <c r="JQ102" i="1" s="1"/>
  <c r="JQ301" i="1" a="1"/>
  <c r="JQ301" i="1" s="1"/>
  <c r="JP301" i="1" a="1"/>
  <c r="JP301" i="1" s="1"/>
  <c r="JQ269" i="1" a="1"/>
  <c r="JQ269" i="1" s="1"/>
  <c r="JP269" i="1" a="1"/>
  <c r="JP269" i="1" s="1"/>
  <c r="JQ189" i="1" a="1"/>
  <c r="JQ189" i="1" s="1"/>
  <c r="JP189" i="1" a="1"/>
  <c r="JP189" i="1" s="1"/>
  <c r="JQ250" i="1" a="1"/>
  <c r="JQ250" i="1" s="1"/>
  <c r="JP250" i="1" a="1"/>
  <c r="JP250" i="1" s="1"/>
  <c r="IV115" i="1" a="1"/>
  <c r="IV115" i="1" s="1"/>
  <c r="IW115" i="1" a="1"/>
  <c r="IW115" i="1" s="1"/>
  <c r="JF226" i="1" a="1"/>
  <c r="JF226" i="1" s="1"/>
  <c r="JG226" i="1" a="1"/>
  <c r="JG226" i="1" s="1"/>
  <c r="IW146" i="1" a="1"/>
  <c r="IW146" i="1" s="1"/>
  <c r="IV146" i="1" a="1"/>
  <c r="IV146" i="1" s="1"/>
  <c r="IW79" i="1" a="1"/>
  <c r="IW79" i="1" s="1"/>
  <c r="IV79" i="1" a="1"/>
  <c r="IV79" i="1" s="1"/>
  <c r="HS77" i="1" a="1"/>
  <c r="HS77" i="1" s="1"/>
  <c r="HR77" i="1" a="1"/>
  <c r="HR77" i="1" s="1"/>
  <c r="JG102" i="1" a="1"/>
  <c r="JG102" i="1" s="1"/>
  <c r="JF102" i="1" a="1"/>
  <c r="JF102" i="1" s="1"/>
  <c r="IV252" i="1" a="1"/>
  <c r="IV252" i="1" s="1"/>
  <c r="IW252" i="1" a="1"/>
  <c r="IW252" i="1" s="1"/>
  <c r="IW291" i="1" a="1"/>
  <c r="IW291" i="1" s="1"/>
  <c r="IV291" i="1" a="1"/>
  <c r="IV291" i="1" s="1"/>
  <c r="IW195" i="1" a="1"/>
  <c r="IW195" i="1" s="1"/>
  <c r="IV195" i="1" a="1"/>
  <c r="IV195" i="1" s="1"/>
  <c r="IW123" i="1" a="1"/>
  <c r="IW123" i="1" s="1"/>
  <c r="IV123" i="1" a="1"/>
  <c r="IV123" i="1" s="1"/>
  <c r="IM233" i="1" a="1"/>
  <c r="IM233" i="1" s="1"/>
  <c r="IL233" i="1" a="1"/>
  <c r="IL233" i="1" s="1"/>
  <c r="IL49" i="1" a="1"/>
  <c r="IL49" i="1" s="1"/>
  <c r="IM49" i="1" a="1"/>
  <c r="IM49" i="1" s="1"/>
  <c r="JQ225" i="1" a="1"/>
  <c r="JQ225" i="1" s="1"/>
  <c r="JP225" i="1" a="1"/>
  <c r="JP225" i="1" s="1"/>
  <c r="JQ229" i="1" a="1"/>
  <c r="JQ229" i="1" s="1"/>
  <c r="JP229" i="1" a="1"/>
  <c r="JP229" i="1" s="1"/>
  <c r="JF260" i="1" a="1"/>
  <c r="JF260" i="1" s="1"/>
  <c r="JG260" i="1" a="1"/>
  <c r="JG260" i="1" s="1"/>
  <c r="JG36" i="1" a="1"/>
  <c r="JG36" i="1" s="1"/>
  <c r="JF36" i="1" a="1"/>
  <c r="JF36" i="1" s="1"/>
  <c r="IW274" i="1" a="1"/>
  <c r="IW274" i="1" s="1"/>
  <c r="IV274" i="1" a="1"/>
  <c r="IV274" i="1" s="1"/>
  <c r="IW186" i="1" a="1"/>
  <c r="IW186" i="1" s="1"/>
  <c r="IV186" i="1" a="1"/>
  <c r="IV186" i="1" s="1"/>
  <c r="IW191" i="1" a="1"/>
  <c r="IW191" i="1" s="1"/>
  <c r="IV191" i="1" a="1"/>
  <c r="IV191" i="1" s="1"/>
  <c r="JQ108" i="1" a="1"/>
  <c r="JQ108" i="1" s="1"/>
  <c r="JP108" i="1" a="1"/>
  <c r="JP108" i="1" s="1"/>
  <c r="IW147" i="1" a="1"/>
  <c r="IW147" i="1" s="1"/>
  <c r="IV147" i="1" a="1"/>
  <c r="IV147" i="1" s="1"/>
  <c r="IV261" i="1" a="1"/>
  <c r="IV261" i="1" s="1"/>
  <c r="IW261" i="1" a="1"/>
  <c r="IW261" i="1" s="1"/>
  <c r="JF79" i="1" a="1"/>
  <c r="JF79" i="1" s="1"/>
  <c r="JG79" i="1" a="1"/>
  <c r="JG79" i="1" s="1"/>
  <c r="JF150" i="1" a="1"/>
  <c r="JF150" i="1" s="1"/>
  <c r="JG150" i="1" a="1"/>
  <c r="JG150" i="1" s="1"/>
  <c r="JF133" i="1" a="1"/>
  <c r="JF133" i="1" s="1"/>
  <c r="JG133" i="1" a="1"/>
  <c r="JG133" i="1" s="1"/>
  <c r="IW172" i="1" a="1"/>
  <c r="IW172" i="1" s="1"/>
  <c r="IV172" i="1" a="1"/>
  <c r="IV172" i="1" s="1"/>
  <c r="IW68" i="1" a="1"/>
  <c r="IW68" i="1" s="1"/>
  <c r="IV68" i="1" a="1"/>
  <c r="IV68" i="1" s="1"/>
  <c r="HS197" i="1" a="1"/>
  <c r="HS197" i="1" s="1"/>
  <c r="HR197" i="1" a="1"/>
  <c r="HR197" i="1" s="1"/>
  <c r="HS133" i="1" a="1"/>
  <c r="HS133" i="1" s="1"/>
  <c r="HR133" i="1" a="1"/>
  <c r="HR133" i="1" s="1"/>
  <c r="HS69" i="1" a="1"/>
  <c r="HS69" i="1" s="1"/>
  <c r="HR69" i="1" a="1"/>
  <c r="HR69" i="1" s="1"/>
  <c r="JG277" i="1" a="1"/>
  <c r="JG277" i="1" s="1"/>
  <c r="JF277" i="1" a="1"/>
  <c r="JF277" i="1" s="1"/>
  <c r="JG290" i="1" a="1"/>
  <c r="JG290" i="1" s="1"/>
  <c r="JF290" i="1" a="1"/>
  <c r="JF290" i="1" s="1"/>
  <c r="JG178" i="1" a="1"/>
  <c r="JG178" i="1" s="1"/>
  <c r="JF178" i="1" a="1"/>
  <c r="JF178" i="1" s="1"/>
  <c r="JQ87" i="1" a="1"/>
  <c r="JQ87" i="1" s="1"/>
  <c r="JP87" i="1" a="1"/>
  <c r="JP87" i="1" s="1"/>
  <c r="IV84" i="1" a="1"/>
  <c r="IV84" i="1" s="1"/>
  <c r="IW84" i="1" a="1"/>
  <c r="IW84" i="1" s="1"/>
  <c r="JG227" i="1" a="1"/>
  <c r="JG227" i="1" s="1"/>
  <c r="JF227" i="1" a="1"/>
  <c r="JF227" i="1" s="1"/>
  <c r="IW257" i="1" a="1"/>
  <c r="IW257" i="1" s="1"/>
  <c r="IV257" i="1" a="1"/>
  <c r="IV257" i="1" s="1"/>
  <c r="JP141" i="1" a="1"/>
  <c r="JP141" i="1" s="1"/>
  <c r="JQ141" i="1" a="1"/>
  <c r="JQ141" i="1" s="1"/>
  <c r="IM140" i="1" a="1"/>
  <c r="IM140" i="1" s="1"/>
  <c r="IL140" i="1" a="1"/>
  <c r="IL140" i="1" s="1"/>
  <c r="JQ244" i="1" a="1"/>
  <c r="JQ244" i="1" s="1"/>
  <c r="JP244" i="1" a="1"/>
  <c r="JP244" i="1" s="1"/>
  <c r="JQ172" i="1" a="1"/>
  <c r="JQ172" i="1" s="1"/>
  <c r="JP172" i="1" a="1"/>
  <c r="JP172" i="1" s="1"/>
  <c r="JP44" i="1" a="1"/>
  <c r="JP44" i="1" s="1"/>
  <c r="JQ44" i="1" a="1"/>
  <c r="JQ44" i="1" s="1"/>
  <c r="JQ59" i="1" a="1"/>
  <c r="JQ59" i="1" s="1"/>
  <c r="JP59" i="1" a="1"/>
  <c r="JP59" i="1" s="1"/>
  <c r="JF300" i="1" a="1"/>
  <c r="JF300" i="1" s="1"/>
  <c r="JG300" i="1" a="1"/>
  <c r="JG300" i="1" s="1"/>
  <c r="JF218" i="1" a="1"/>
  <c r="JF218" i="1" s="1"/>
  <c r="JG218" i="1" a="1"/>
  <c r="JG218" i="1" s="1"/>
  <c r="HS266" i="1" a="1"/>
  <c r="HS266" i="1" s="1"/>
  <c r="HR266" i="1" a="1"/>
  <c r="HR266" i="1" s="1"/>
  <c r="HS279" i="1" a="1"/>
  <c r="HS279" i="1" s="1"/>
  <c r="HR279" i="1" a="1"/>
  <c r="HR279" i="1" s="1"/>
  <c r="HR34" i="1" a="1"/>
  <c r="HR34" i="1" s="1"/>
  <c r="HS34" i="1" a="1"/>
  <c r="HS34" i="1" s="1"/>
  <c r="HS185" i="1" a="1"/>
  <c r="HS185" i="1" s="1"/>
  <c r="HR185" i="1" a="1"/>
  <c r="HR185" i="1" s="1"/>
  <c r="HS254" i="1" a="1"/>
  <c r="HS254" i="1" s="1"/>
  <c r="HR254" i="1" a="1"/>
  <c r="HR254" i="1" s="1"/>
  <c r="HS285" i="1" a="1"/>
  <c r="HS285" i="1" s="1"/>
  <c r="HR285" i="1" a="1"/>
  <c r="HR285" i="1" s="1"/>
  <c r="HS86" i="1" a="1"/>
  <c r="HS86" i="1" s="1"/>
  <c r="HR86" i="1" a="1"/>
  <c r="HR86" i="1" s="1"/>
  <c r="HS116" i="1" a="1"/>
  <c r="HS116" i="1" s="1"/>
  <c r="HR116" i="1" a="1"/>
  <c r="HR116" i="1" s="1"/>
  <c r="HS195" i="1" a="1"/>
  <c r="HS195" i="1" s="1"/>
  <c r="HR195" i="1" a="1"/>
  <c r="HR195" i="1" s="1"/>
  <c r="HS218" i="1" a="1"/>
  <c r="HS218" i="1" s="1"/>
  <c r="HR218" i="1" a="1"/>
  <c r="HR218" i="1" s="1"/>
  <c r="HS245" i="1" a="1"/>
  <c r="HS245" i="1" s="1"/>
  <c r="HR245" i="1" a="1"/>
  <c r="HR245" i="1" s="1"/>
  <c r="HS49" i="1" a="1"/>
  <c r="HS49" i="1" s="1"/>
  <c r="HR49" i="1" a="1"/>
  <c r="HR49" i="1" s="1"/>
  <c r="HS104" i="1" a="1"/>
  <c r="HS104" i="1" s="1"/>
  <c r="HR104" i="1" a="1"/>
  <c r="HR104" i="1" s="1"/>
  <c r="HS135" i="1" a="1"/>
  <c r="HS135" i="1" s="1"/>
  <c r="HR135" i="1" a="1"/>
  <c r="HR135" i="1" s="1"/>
  <c r="HR294" i="1" a="1"/>
  <c r="HR294" i="1" s="1"/>
  <c r="HS294" i="1" a="1"/>
  <c r="HS294" i="1" s="1"/>
  <c r="HS206" i="1" a="1"/>
  <c r="HS206" i="1" s="1"/>
  <c r="HR206" i="1" a="1"/>
  <c r="HR206" i="1" s="1"/>
  <c r="HS142" i="1" a="1"/>
  <c r="HS142" i="1" s="1"/>
  <c r="HR142" i="1" a="1"/>
  <c r="HR142" i="1" s="1"/>
  <c r="HS78" i="1" a="1"/>
  <c r="HS78" i="1" s="1"/>
  <c r="HR78" i="1" a="1"/>
  <c r="HR78" i="1" s="1"/>
  <c r="HR303" i="1" a="1"/>
  <c r="HR303" i="1" s="1"/>
  <c r="HS303" i="1" a="1"/>
  <c r="HS303" i="1" s="1"/>
  <c r="HS221" i="1" a="1"/>
  <c r="HS221" i="1" s="1"/>
  <c r="HR221" i="1" a="1"/>
  <c r="HR221" i="1" s="1"/>
  <c r="HS238" i="1" a="1"/>
  <c r="HS238" i="1" s="1"/>
  <c r="HR238" i="1" a="1"/>
  <c r="HR238" i="1" s="1"/>
  <c r="HS172" i="1" a="1"/>
  <c r="HS172" i="1" s="1"/>
  <c r="HR172" i="1" a="1"/>
  <c r="HR172" i="1" s="1"/>
  <c r="HR108" i="1" a="1"/>
  <c r="HR108" i="1" s="1"/>
  <c r="HS108" i="1" a="1"/>
  <c r="HS108" i="1" s="1"/>
  <c r="HR44" i="1" a="1"/>
  <c r="HR44" i="1" s="1"/>
  <c r="HS44" i="1" a="1"/>
  <c r="HS44" i="1" s="1"/>
  <c r="HS257" i="1" a="1"/>
  <c r="HS257" i="1" s="1"/>
  <c r="HR257" i="1" a="1"/>
  <c r="HR257" i="1" s="1"/>
  <c r="HR288" i="1" a="1"/>
  <c r="HR288" i="1" s="1"/>
  <c r="HS288" i="1" a="1"/>
  <c r="HS288" i="1" s="1"/>
  <c r="HS210" i="1" a="1"/>
  <c r="HS210" i="1" s="1"/>
  <c r="HR210" i="1" a="1"/>
  <c r="HR210" i="1" s="1"/>
  <c r="HR146" i="1" a="1"/>
  <c r="HR146" i="1" s="1"/>
  <c r="HS146" i="1" a="1"/>
  <c r="HS146" i="1" s="1"/>
  <c r="HR82" i="1" a="1"/>
  <c r="HR82" i="1" s="1"/>
  <c r="HS82" i="1" a="1"/>
  <c r="HS82" i="1" s="1"/>
  <c r="HS233" i="1" a="1"/>
  <c r="HS233" i="1" s="1"/>
  <c r="HR233" i="1" a="1"/>
  <c r="HR233" i="1" s="1"/>
  <c r="HS169" i="1" a="1"/>
  <c r="HS169" i="1" s="1"/>
  <c r="HR169" i="1" a="1"/>
  <c r="HR169" i="1" s="1"/>
  <c r="HS105" i="1" a="1"/>
  <c r="HS105" i="1" s="1"/>
  <c r="HR105" i="1" a="1"/>
  <c r="HR105" i="1" s="1"/>
  <c r="HS33" i="1" a="1"/>
  <c r="HS33" i="1" s="1"/>
  <c r="HR33" i="1" a="1"/>
  <c r="HR33" i="1" s="1"/>
  <c r="HS224" i="1" a="1"/>
  <c r="HS224" i="1" s="1"/>
  <c r="HR224" i="1" a="1"/>
  <c r="HR224" i="1" s="1"/>
  <c r="HS160" i="1" a="1"/>
  <c r="HS160" i="1" s="1"/>
  <c r="HR160" i="1" a="1"/>
  <c r="HR160" i="1" s="1"/>
  <c r="HS96" i="1" a="1"/>
  <c r="HS96" i="1" s="1"/>
  <c r="HR96" i="1" a="1"/>
  <c r="HR96" i="1" s="1"/>
  <c r="HS263" i="1" a="1"/>
  <c r="HS263" i="1" s="1"/>
  <c r="HR263" i="1" a="1"/>
  <c r="HR263" i="1" s="1"/>
  <c r="HR191" i="1" a="1"/>
  <c r="HR191" i="1" s="1"/>
  <c r="HS191" i="1" a="1"/>
  <c r="HS191" i="1" s="1"/>
  <c r="HS127" i="1" a="1"/>
  <c r="HS127" i="1" s="1"/>
  <c r="HR127" i="1" a="1"/>
  <c r="HR127" i="1" s="1"/>
  <c r="HR63" i="1" a="1"/>
  <c r="HR63" i="1" s="1"/>
  <c r="HS63" i="1" a="1"/>
  <c r="HS63" i="1" s="1"/>
  <c r="HR15" i="1" a="1"/>
  <c r="HR15" i="1" s="1"/>
  <c r="HS15" i="1" a="1"/>
  <c r="HS15" i="1" s="1"/>
  <c r="IW289" i="1" a="1"/>
  <c r="IW289" i="1" s="1"/>
  <c r="IV289" i="1" a="1"/>
  <c r="IV289" i="1" s="1"/>
  <c r="IW294" i="1" a="1"/>
  <c r="IW294" i="1" s="1"/>
  <c r="IV294" i="1" a="1"/>
  <c r="IV294" i="1" s="1"/>
  <c r="IW238" i="1" a="1"/>
  <c r="IW238" i="1" s="1"/>
  <c r="IV238" i="1" a="1"/>
  <c r="IV238" i="1" s="1"/>
  <c r="IW232" i="1" a="1"/>
  <c r="IW232" i="1" s="1"/>
  <c r="IV232" i="1" a="1"/>
  <c r="IV232" i="1" s="1"/>
  <c r="IW143" i="1" a="1"/>
  <c r="IW143" i="1" s="1"/>
  <c r="IV143" i="1" a="1"/>
  <c r="IV143" i="1" s="1"/>
  <c r="IW166" i="1" a="1"/>
  <c r="IW166" i="1" s="1"/>
  <c r="IV166" i="1" a="1"/>
  <c r="IV166" i="1" s="1"/>
  <c r="IW189" i="1" a="1"/>
  <c r="IW189" i="1" s="1"/>
  <c r="IV189" i="1" a="1"/>
  <c r="IV189" i="1" s="1"/>
  <c r="IW125" i="1" a="1"/>
  <c r="IW125" i="1" s="1"/>
  <c r="IV125" i="1" a="1"/>
  <c r="IV125" i="1" s="1"/>
  <c r="IW117" i="1" a="1"/>
  <c r="IW117" i="1" s="1"/>
  <c r="IV117" i="1" a="1"/>
  <c r="IV117" i="1" s="1"/>
  <c r="IW32" i="1" a="1"/>
  <c r="IW32" i="1" s="1"/>
  <c r="IV32" i="1" a="1"/>
  <c r="IV32" i="1" s="1"/>
  <c r="IV86" i="1" a="1"/>
  <c r="IV86" i="1" s="1"/>
  <c r="IW86" i="1" a="1"/>
  <c r="IW86" i="1" s="1"/>
  <c r="IV109" i="1" a="1"/>
  <c r="IV109" i="1" s="1"/>
  <c r="IW109" i="1" a="1"/>
  <c r="IW109" i="1" s="1"/>
  <c r="IV61" i="1" a="1"/>
  <c r="IV61" i="1" s="1"/>
  <c r="IW61" i="1" a="1"/>
  <c r="IW61" i="1" s="1"/>
  <c r="IV43" i="1" a="1"/>
  <c r="IV43" i="1" s="1"/>
  <c r="IW43" i="1" a="1"/>
  <c r="IW43" i="1" s="1"/>
  <c r="IW34" i="1" a="1"/>
  <c r="IW34" i="1" s="1"/>
  <c r="IV34" i="1" a="1"/>
  <c r="IV34" i="1" s="1"/>
  <c r="IW72" i="1" a="1"/>
  <c r="IW72" i="1" s="1"/>
  <c r="IV72" i="1" a="1"/>
  <c r="IV72" i="1" s="1"/>
  <c r="IV22" i="1" a="1"/>
  <c r="IV22" i="1" s="1"/>
  <c r="IW22" i="1" a="1"/>
  <c r="IW22" i="1" s="1"/>
  <c r="IW41" i="1" a="1"/>
  <c r="IW41" i="1" s="1"/>
  <c r="IV41" i="1" a="1"/>
  <c r="IV41" i="1" s="1"/>
  <c r="IW74" i="1" a="1"/>
  <c r="IW74" i="1" s="1"/>
  <c r="IV74" i="1" a="1"/>
  <c r="IV74" i="1" s="1"/>
  <c r="IW64" i="1" a="1"/>
  <c r="IW64" i="1" s="1"/>
  <c r="IV64" i="1" a="1"/>
  <c r="IV64" i="1" s="1"/>
  <c r="IM285" i="1" a="1"/>
  <c r="IM285" i="1" s="1"/>
  <c r="IL285" i="1" a="1"/>
  <c r="IL285" i="1" s="1"/>
  <c r="IL141" i="1" a="1"/>
  <c r="IL141" i="1" s="1"/>
  <c r="IM141" i="1" a="1"/>
  <c r="IM141" i="1" s="1"/>
  <c r="IL13" i="1" a="1"/>
  <c r="IL13" i="1" s="1"/>
  <c r="IM13" i="1" a="1"/>
  <c r="IM13" i="1" s="1"/>
  <c r="IM283" i="1" a="1"/>
  <c r="IM283" i="1" s="1"/>
  <c r="IL283" i="1" a="1"/>
  <c r="IL283" i="1" s="1"/>
  <c r="IM139" i="1" a="1"/>
  <c r="IM139" i="1" s="1"/>
  <c r="IL139" i="1" a="1"/>
  <c r="IL139" i="1" s="1"/>
  <c r="IL11" i="1" a="1"/>
  <c r="IL11" i="1" s="1"/>
  <c r="IM11" i="1" a="1"/>
  <c r="IM11" i="1" s="1"/>
  <c r="IM279" i="1" a="1"/>
  <c r="IM279" i="1" s="1"/>
  <c r="IL279" i="1" a="1"/>
  <c r="IL279" i="1" s="1"/>
  <c r="IL135" i="1" a="1"/>
  <c r="IL135" i="1" s="1"/>
  <c r="IM135" i="1" a="1"/>
  <c r="IM135" i="1" s="1"/>
  <c r="IL121" i="1" a="1"/>
  <c r="IL121" i="1" s="1"/>
  <c r="IM121" i="1" a="1"/>
  <c r="IM121" i="1" s="1"/>
  <c r="IM261" i="1" a="1"/>
  <c r="IM261" i="1" s="1"/>
  <c r="IL261" i="1" a="1"/>
  <c r="IL261" i="1" s="1"/>
  <c r="IL133" i="1" a="1"/>
  <c r="IL133" i="1" s="1"/>
  <c r="IM133" i="1" a="1"/>
  <c r="IM133" i="1" s="1"/>
  <c r="IM259" i="1" a="1"/>
  <c r="IM259" i="1" s="1"/>
  <c r="IL259" i="1" a="1"/>
  <c r="IL259" i="1" s="1"/>
  <c r="IL131" i="1" a="1"/>
  <c r="IL131" i="1" s="1"/>
  <c r="IM131" i="1" a="1"/>
  <c r="IM131" i="1" s="1"/>
  <c r="IM271" i="1" a="1"/>
  <c r="IM271" i="1" s="1"/>
  <c r="IL271" i="1" a="1"/>
  <c r="IL271" i="1" s="1"/>
  <c r="IL143" i="1" a="1"/>
  <c r="IL143" i="1" s="1"/>
  <c r="IM143" i="1" a="1"/>
  <c r="IM143" i="1" s="1"/>
  <c r="IL15" i="1" a="1"/>
  <c r="IL15" i="1" s="1"/>
  <c r="IM15" i="1" a="1"/>
  <c r="IM15" i="1" s="1"/>
  <c r="JG273" i="1" a="1"/>
  <c r="JG273" i="1" s="1"/>
  <c r="JF273" i="1" a="1"/>
  <c r="JF273" i="1" s="1"/>
  <c r="JG239" i="1" a="1"/>
  <c r="JG239" i="1" s="1"/>
  <c r="JF239" i="1" a="1"/>
  <c r="JF239" i="1" s="1"/>
  <c r="JG278" i="1" a="1"/>
  <c r="JG278" i="1" s="1"/>
  <c r="JF278" i="1" a="1"/>
  <c r="JF278" i="1" s="1"/>
  <c r="JF222" i="1" a="1"/>
  <c r="JF222" i="1" s="1"/>
  <c r="JG222" i="1" a="1"/>
  <c r="JG222" i="1" s="1"/>
  <c r="JF214" i="1" a="1"/>
  <c r="JF214" i="1" s="1"/>
  <c r="JG214" i="1" a="1"/>
  <c r="JG214" i="1" s="1"/>
  <c r="JG185" i="1" a="1"/>
  <c r="JG185" i="1" s="1"/>
  <c r="JF185" i="1" a="1"/>
  <c r="JF185" i="1" s="1"/>
  <c r="JF176" i="1" a="1"/>
  <c r="JF176" i="1" s="1"/>
  <c r="JG176" i="1" a="1"/>
  <c r="JG176" i="1" s="1"/>
  <c r="JG211" i="1" a="1"/>
  <c r="JG211" i="1" s="1"/>
  <c r="JF211" i="1" a="1"/>
  <c r="JF211" i="1" s="1"/>
  <c r="JF167" i="1" a="1"/>
  <c r="JF167" i="1" s="1"/>
  <c r="JG167" i="1" a="1"/>
  <c r="JG167" i="1" s="1"/>
  <c r="JG125" i="1" a="1"/>
  <c r="JG125" i="1" s="1"/>
  <c r="JF125" i="1" a="1"/>
  <c r="JF125" i="1" s="1"/>
  <c r="JG135" i="1" a="1"/>
  <c r="JG135" i="1" s="1"/>
  <c r="JF135" i="1" a="1"/>
  <c r="JF135" i="1" s="1"/>
  <c r="JF58" i="1" a="1"/>
  <c r="JF58" i="1" s="1"/>
  <c r="JG58" i="1" a="1"/>
  <c r="JG58" i="1" s="1"/>
  <c r="JF153" i="1" a="1"/>
  <c r="JF153" i="1" s="1"/>
  <c r="JG153" i="1" a="1"/>
  <c r="JG153" i="1" s="1"/>
  <c r="JG50" i="1" a="1"/>
  <c r="JG50" i="1" s="1"/>
  <c r="JF50" i="1" a="1"/>
  <c r="JF50" i="1" s="1"/>
  <c r="JG105" i="1" a="1"/>
  <c r="JG105" i="1" s="1"/>
  <c r="JF105" i="1" a="1"/>
  <c r="JF105" i="1" s="1"/>
  <c r="JG17" i="1" a="1"/>
  <c r="JG17" i="1" s="1"/>
  <c r="JF17" i="1" a="1"/>
  <c r="JF17" i="1" s="1"/>
  <c r="JF27" i="1" a="1"/>
  <c r="JF27" i="1" s="1"/>
  <c r="JG27" i="1" a="1"/>
  <c r="JG27" i="1" s="1"/>
  <c r="JF39" i="1" a="1"/>
  <c r="JF39" i="1" s="1"/>
  <c r="JG39" i="1" a="1"/>
  <c r="JG39" i="1" s="1"/>
  <c r="JG141" i="1" a="1"/>
  <c r="JG141" i="1" s="1"/>
  <c r="JF141" i="1" a="1"/>
  <c r="JF141" i="1" s="1"/>
  <c r="JG61" i="1" a="1"/>
  <c r="JG61" i="1" s="1"/>
  <c r="JF61" i="1" a="1"/>
  <c r="JF61" i="1" s="1"/>
  <c r="JQ233" i="1" a="1"/>
  <c r="JQ233" i="1" s="1"/>
  <c r="JP233" i="1" a="1"/>
  <c r="JP233" i="1" s="1"/>
  <c r="JP255" i="1" a="1"/>
  <c r="JP255" i="1" s="1"/>
  <c r="JQ255" i="1" a="1"/>
  <c r="JQ255" i="1" s="1"/>
  <c r="JQ270" i="1" a="1"/>
  <c r="JQ270" i="1" s="1"/>
  <c r="JP270" i="1" a="1"/>
  <c r="JP270" i="1" s="1"/>
  <c r="JP215" i="1" a="1"/>
  <c r="JP215" i="1" s="1"/>
  <c r="JQ215" i="1" a="1"/>
  <c r="JQ215" i="1" s="1"/>
  <c r="JP193" i="1" a="1"/>
  <c r="JP193" i="1" s="1"/>
  <c r="JQ193" i="1" a="1"/>
  <c r="JQ193" i="1" s="1"/>
  <c r="JQ162" i="1" a="1"/>
  <c r="JQ162" i="1" s="1"/>
  <c r="JP162" i="1" a="1"/>
  <c r="JP162" i="1" s="1"/>
  <c r="JQ159" i="1" a="1"/>
  <c r="JQ159" i="1" s="1"/>
  <c r="JP159" i="1" a="1"/>
  <c r="JP159" i="1" s="1"/>
  <c r="JP222" i="1" a="1"/>
  <c r="JP222" i="1" s="1"/>
  <c r="JQ222" i="1" a="1"/>
  <c r="JQ222" i="1" s="1"/>
  <c r="JQ232" i="1" a="1"/>
  <c r="JQ232" i="1" s="1"/>
  <c r="JP232" i="1" a="1"/>
  <c r="JP232" i="1" s="1"/>
  <c r="JQ106" i="1" a="1"/>
  <c r="JQ106" i="1" s="1"/>
  <c r="JP106" i="1" a="1"/>
  <c r="JP106" i="1" s="1"/>
  <c r="JP50" i="1" a="1"/>
  <c r="JP50" i="1" s="1"/>
  <c r="JQ50" i="1" a="1"/>
  <c r="JQ50" i="1" s="1"/>
  <c r="JQ116" i="1" a="1"/>
  <c r="JQ116" i="1" s="1"/>
  <c r="JP116" i="1" a="1"/>
  <c r="JP116" i="1" s="1"/>
  <c r="JP145" i="1" a="1"/>
  <c r="JP145" i="1" s="1"/>
  <c r="JQ145" i="1" a="1"/>
  <c r="JQ145" i="1" s="1"/>
  <c r="JP34" i="1" a="1"/>
  <c r="JP34" i="1" s="1"/>
  <c r="JQ34" i="1" a="1"/>
  <c r="JQ34" i="1" s="1"/>
  <c r="JP128" i="1" a="1"/>
  <c r="JP128" i="1" s="1"/>
  <c r="JQ128" i="1" a="1"/>
  <c r="JQ128" i="1" s="1"/>
  <c r="JQ49" i="1" a="1"/>
  <c r="JQ49" i="1" s="1"/>
  <c r="JP49" i="1" a="1"/>
  <c r="JP49" i="1" s="1"/>
  <c r="JQ83" i="1" a="1"/>
  <c r="JQ83" i="1" s="1"/>
  <c r="JP83" i="1" a="1"/>
  <c r="JP83" i="1" s="1"/>
  <c r="JP20" i="1" a="1"/>
  <c r="JP20" i="1" s="1"/>
  <c r="JQ20" i="1" a="1"/>
  <c r="JQ20" i="1" s="1"/>
  <c r="JP16" i="1" a="1"/>
  <c r="JP16" i="1" s="1"/>
  <c r="JQ16" i="1" a="1"/>
  <c r="JQ16" i="1" s="1"/>
  <c r="JG15" i="1" a="1"/>
  <c r="JG15" i="1" s="1"/>
  <c r="JF15" i="1" a="1"/>
  <c r="JF15" i="1" s="1"/>
  <c r="JG147" i="1" a="1"/>
  <c r="JG147" i="1" s="1"/>
  <c r="JF147" i="1" a="1"/>
  <c r="JF147" i="1" s="1"/>
  <c r="JQ209" i="1" a="1"/>
  <c r="JQ209" i="1" s="1"/>
  <c r="JP209" i="1" a="1"/>
  <c r="JP209" i="1" s="1"/>
  <c r="JP219" i="1" a="1"/>
  <c r="JP219" i="1" s="1"/>
  <c r="JQ219" i="1" a="1"/>
  <c r="JQ219" i="1" s="1"/>
  <c r="JQ179" i="1" a="1"/>
  <c r="JQ179" i="1" s="1"/>
  <c r="JP179" i="1" a="1"/>
  <c r="JP179" i="1" s="1"/>
  <c r="JQ147" i="1" a="1"/>
  <c r="JQ147" i="1" s="1"/>
  <c r="JP147" i="1" a="1"/>
  <c r="JP147" i="1" s="1"/>
  <c r="JQ69" i="1" a="1"/>
  <c r="JQ69" i="1" s="1"/>
  <c r="JP69" i="1" a="1"/>
  <c r="JP69" i="1" s="1"/>
  <c r="JQ37" i="1" a="1"/>
  <c r="JQ37" i="1" s="1"/>
  <c r="JP37" i="1" a="1"/>
  <c r="JP37" i="1" s="1"/>
  <c r="JQ226" i="1" a="1"/>
  <c r="JQ226" i="1" s="1"/>
  <c r="JP226" i="1" a="1"/>
  <c r="JP226" i="1" s="1"/>
  <c r="IV99" i="1" a="1"/>
  <c r="IV99" i="1" s="1"/>
  <c r="IW99" i="1" a="1"/>
  <c r="IW99" i="1" s="1"/>
  <c r="JQ85" i="1" a="1"/>
  <c r="JQ85" i="1" s="1"/>
  <c r="JP85" i="1" a="1"/>
  <c r="JP85" i="1" s="1"/>
  <c r="JF197" i="1" a="1"/>
  <c r="JF197" i="1" s="1"/>
  <c r="JG197" i="1" a="1"/>
  <c r="JG197" i="1" s="1"/>
  <c r="IW78" i="1" a="1"/>
  <c r="IW78" i="1" s="1"/>
  <c r="IV78" i="1" a="1"/>
  <c r="IV78" i="1" s="1"/>
  <c r="IM199" i="1" a="1"/>
  <c r="IM199" i="1" s="1"/>
  <c r="IL199" i="1" a="1"/>
  <c r="IL199" i="1" s="1"/>
  <c r="JG257" i="1" a="1"/>
  <c r="JG257" i="1" s="1"/>
  <c r="JF257" i="1" a="1"/>
  <c r="JF257" i="1" s="1"/>
  <c r="JG225" i="1" a="1"/>
  <c r="JG225" i="1" s="1"/>
  <c r="JF225" i="1" a="1"/>
  <c r="JF225" i="1" s="1"/>
  <c r="IW234" i="1" a="1"/>
  <c r="IW234" i="1" s="1"/>
  <c r="IV234" i="1" a="1"/>
  <c r="IV234" i="1" s="1"/>
  <c r="JF41" i="1" a="1"/>
  <c r="JF41" i="1" s="1"/>
  <c r="JG41" i="1" a="1"/>
  <c r="JG41" i="1" s="1"/>
  <c r="IV237" i="1" a="1"/>
  <c r="IV237" i="1" s="1"/>
  <c r="IW237" i="1" a="1"/>
  <c r="IW237" i="1" s="1"/>
  <c r="IV92" i="1" a="1"/>
  <c r="IV92" i="1" s="1"/>
  <c r="IW92" i="1" a="1"/>
  <c r="IW92" i="1" s="1"/>
  <c r="IW187" i="1" a="1"/>
  <c r="IW187" i="1" s="1"/>
  <c r="IV187" i="1" a="1"/>
  <c r="IV187" i="1" s="1"/>
  <c r="IM217" i="1" a="1"/>
  <c r="IM217" i="1" s="1"/>
  <c r="IL217" i="1" a="1"/>
  <c r="IL217" i="1" s="1"/>
  <c r="IL41" i="1" a="1"/>
  <c r="IL41" i="1" s="1"/>
  <c r="IM41" i="1" a="1"/>
  <c r="IM41" i="1" s="1"/>
  <c r="JQ201" i="1" a="1"/>
  <c r="JQ201" i="1" s="1"/>
  <c r="JP201" i="1" a="1"/>
  <c r="JP201" i="1" s="1"/>
  <c r="JQ221" i="1" a="1"/>
  <c r="JQ221" i="1" s="1"/>
  <c r="JP221" i="1" a="1"/>
  <c r="JP221" i="1" s="1"/>
  <c r="IW31" i="1" a="1"/>
  <c r="IW31" i="1" s="1"/>
  <c r="IV31" i="1" a="1"/>
  <c r="IV31" i="1" s="1"/>
  <c r="JF149" i="1" a="1"/>
  <c r="JF149" i="1" s="1"/>
  <c r="JG149" i="1" a="1"/>
  <c r="JG149" i="1" s="1"/>
  <c r="IW235" i="1" a="1"/>
  <c r="IW235" i="1" s="1"/>
  <c r="IV235" i="1" a="1"/>
  <c r="IV235" i="1" s="1"/>
  <c r="IW139" i="1" a="1"/>
  <c r="IW139" i="1" s="1"/>
  <c r="IV139" i="1" a="1"/>
  <c r="IV139" i="1" s="1"/>
  <c r="JQ94" i="1" a="1"/>
  <c r="JQ94" i="1" s="1"/>
  <c r="JP94" i="1" a="1"/>
  <c r="JP94" i="1" s="1"/>
  <c r="JF130" i="1" a="1"/>
  <c r="JF130" i="1" s="1"/>
  <c r="JG130" i="1" a="1"/>
  <c r="JG130" i="1" s="1"/>
  <c r="JG301" i="1" a="1"/>
  <c r="JG301" i="1" s="1"/>
  <c r="JF301" i="1" a="1"/>
  <c r="JF301" i="1" s="1"/>
  <c r="JG298" i="1" a="1"/>
  <c r="JG298" i="1" s="1"/>
  <c r="JF298" i="1" a="1"/>
  <c r="JF298" i="1" s="1"/>
  <c r="IW164" i="1" a="1"/>
  <c r="IW164" i="1" s="1"/>
  <c r="IV164" i="1" a="1"/>
  <c r="IV164" i="1" s="1"/>
  <c r="JQ76" i="1" a="1"/>
  <c r="JQ76" i="1" s="1"/>
  <c r="JP76" i="1" a="1"/>
  <c r="JP76" i="1" s="1"/>
  <c r="IW185" i="1" a="1"/>
  <c r="IW185" i="1" s="1"/>
  <c r="IV185" i="1" a="1"/>
  <c r="IV185" i="1" s="1"/>
  <c r="JQ60" i="1" a="1"/>
  <c r="JQ60" i="1" s="1"/>
  <c r="JP60" i="1" a="1"/>
  <c r="JP60" i="1" s="1"/>
  <c r="IW244" i="1" a="1"/>
  <c r="IW244" i="1" s="1"/>
  <c r="IV244" i="1" a="1"/>
  <c r="IV244" i="1" s="1"/>
  <c r="IV52" i="1" a="1"/>
  <c r="IV52" i="1" s="1"/>
  <c r="IW52" i="1" a="1"/>
  <c r="IW52" i="1" s="1"/>
  <c r="JG63" i="1" a="1"/>
  <c r="JG63" i="1" s="1"/>
  <c r="JF63" i="1" a="1"/>
  <c r="JF63" i="1" s="1"/>
  <c r="JF189" i="1" a="1"/>
  <c r="JF189" i="1" s="1"/>
  <c r="JG189" i="1" a="1"/>
  <c r="JG189" i="1" s="1"/>
  <c r="JG299" i="1" a="1"/>
  <c r="JG299" i="1" s="1"/>
  <c r="JF299" i="1" a="1"/>
  <c r="JF299" i="1" s="1"/>
  <c r="IV201" i="1" a="1"/>
  <c r="IV201" i="1" s="1"/>
  <c r="IW201" i="1" a="1"/>
  <c r="IW201" i="1" s="1"/>
  <c r="JQ133" i="1" a="1"/>
  <c r="JQ133" i="1" s="1"/>
  <c r="JP133" i="1" a="1"/>
  <c r="JP133" i="1" s="1"/>
  <c r="IV171" i="1" a="1"/>
  <c r="IV171" i="1" s="1"/>
  <c r="IW171" i="1" a="1"/>
  <c r="IW171" i="1" s="1"/>
  <c r="JG13" i="1" a="1"/>
  <c r="JG13" i="1" s="1"/>
  <c r="JF13" i="1" a="1"/>
  <c r="JF13" i="1" s="1"/>
  <c r="JQ236" i="1" a="1"/>
  <c r="JQ236" i="1" s="1"/>
  <c r="JP236" i="1" a="1"/>
  <c r="JP236" i="1" s="1"/>
  <c r="JQ164" i="1" a="1"/>
  <c r="JQ164" i="1" s="1"/>
  <c r="JP164" i="1" a="1"/>
  <c r="JP164" i="1" s="1"/>
  <c r="JP36" i="1" a="1"/>
  <c r="JP36" i="1" s="1"/>
  <c r="JQ36" i="1" a="1"/>
  <c r="JQ36" i="1" s="1"/>
  <c r="JP299" i="1" a="1"/>
  <c r="JP299" i="1" s="1"/>
  <c r="JQ299" i="1" a="1"/>
  <c r="JQ299" i="1" s="1"/>
  <c r="JQ27" i="1" a="1"/>
  <c r="JQ27" i="1" s="1"/>
  <c r="JP27" i="1" a="1"/>
  <c r="JP27" i="1" s="1"/>
  <c r="JG252" i="1" a="1"/>
  <c r="JG252" i="1" s="1"/>
  <c r="JF252" i="1" a="1"/>
  <c r="JF252" i="1" s="1"/>
  <c r="JG100" i="1" a="1"/>
  <c r="JG100" i="1" s="1"/>
  <c r="JF100" i="1" a="1"/>
  <c r="JF100" i="1" s="1"/>
  <c r="JF210" i="1" a="1"/>
  <c r="JF210" i="1" s="1"/>
  <c r="JG210" i="1" a="1"/>
  <c r="JG210" i="1" s="1"/>
  <c r="HS259" i="1" a="1"/>
  <c r="HS259" i="1" s="1"/>
  <c r="HR259" i="1" a="1"/>
  <c r="HR259" i="1" s="1"/>
  <c r="HS162" i="1" a="1"/>
  <c r="HS162" i="1" s="1"/>
  <c r="HR162" i="1" a="1"/>
  <c r="HR162" i="1" s="1"/>
  <c r="HR255" i="1" a="1"/>
  <c r="HR255" i="1" s="1"/>
  <c r="HS255" i="1" a="1"/>
  <c r="HS255" i="1" s="1"/>
  <c r="HS112" i="1" a="1"/>
  <c r="HS112" i="1" s="1"/>
  <c r="HR112" i="1" a="1"/>
  <c r="HR112" i="1" s="1"/>
  <c r="HS207" i="1" a="1"/>
  <c r="HS207" i="1" s="1"/>
  <c r="HR207" i="1" a="1"/>
  <c r="HR207" i="1" s="1"/>
  <c r="HS214" i="1" a="1"/>
  <c r="HS214" i="1" s="1"/>
  <c r="HR214" i="1" a="1"/>
  <c r="HR214" i="1" s="1"/>
  <c r="HS229" i="1" a="1"/>
  <c r="HS229" i="1" s="1"/>
  <c r="HR229" i="1" a="1"/>
  <c r="HR229" i="1" s="1"/>
  <c r="HR180" i="1" a="1"/>
  <c r="HR180" i="1" s="1"/>
  <c r="HS180" i="1" a="1"/>
  <c r="HS180" i="1" s="1"/>
  <c r="HR269" i="1" a="1"/>
  <c r="HR269" i="1" s="1"/>
  <c r="HS269" i="1" a="1"/>
  <c r="HS269" i="1" s="1"/>
  <c r="HS67" i="1" a="1"/>
  <c r="HS67" i="1" s="1"/>
  <c r="HR67" i="1" a="1"/>
  <c r="HR67" i="1" s="1"/>
  <c r="HS154" i="1" a="1"/>
  <c r="HS154" i="1" s="1"/>
  <c r="HR154" i="1" a="1"/>
  <c r="HR154" i="1" s="1"/>
  <c r="HR177" i="1" a="1"/>
  <c r="HR177" i="1" s="1"/>
  <c r="HS177" i="1" a="1"/>
  <c r="HS177" i="1" s="1"/>
  <c r="HS243" i="1" a="1"/>
  <c r="HS243" i="1" s="1"/>
  <c r="HR243" i="1" a="1"/>
  <c r="HR243" i="1" s="1"/>
  <c r="HS32" i="1" a="1"/>
  <c r="HS32" i="1" s="1"/>
  <c r="HR32" i="1" a="1"/>
  <c r="HR32" i="1" s="1"/>
  <c r="HS199" i="1" a="1"/>
  <c r="HS199" i="1" s="1"/>
  <c r="HR199" i="1" a="1"/>
  <c r="HR199" i="1" s="1"/>
  <c r="HR283" i="1" a="1"/>
  <c r="HR283" i="1" s="1"/>
  <c r="HS283" i="1" a="1"/>
  <c r="HS283" i="1" s="1"/>
  <c r="HR198" i="1" a="1"/>
  <c r="HR198" i="1" s="1"/>
  <c r="HS198" i="1" a="1"/>
  <c r="HS198" i="1" s="1"/>
  <c r="HS134" i="1" a="1"/>
  <c r="HS134" i="1" s="1"/>
  <c r="HR134" i="1" a="1"/>
  <c r="HR134" i="1" s="1"/>
  <c r="HS70" i="1" a="1"/>
  <c r="HS70" i="1" s="1"/>
  <c r="HR70" i="1" a="1"/>
  <c r="HR70" i="1" s="1"/>
  <c r="HS293" i="1" a="1"/>
  <c r="HS293" i="1" s="1"/>
  <c r="HR293" i="1" a="1"/>
  <c r="HR293" i="1" s="1"/>
  <c r="HS189" i="1" a="1"/>
  <c r="HS189" i="1" s="1"/>
  <c r="HR189" i="1" a="1"/>
  <c r="HR189" i="1" s="1"/>
  <c r="HS228" i="1" a="1"/>
  <c r="HS228" i="1" s="1"/>
  <c r="HR228" i="1" a="1"/>
  <c r="HR228" i="1" s="1"/>
  <c r="HS164" i="1" a="1"/>
  <c r="HS164" i="1" s="1"/>
  <c r="HR164" i="1" a="1"/>
  <c r="HR164" i="1" s="1"/>
  <c r="HS100" i="1" a="1"/>
  <c r="HS100" i="1" s="1"/>
  <c r="HR100" i="1" a="1"/>
  <c r="HR100" i="1" s="1"/>
  <c r="HS36" i="1" a="1"/>
  <c r="HS36" i="1" s="1"/>
  <c r="HR36" i="1" a="1"/>
  <c r="HR36" i="1" s="1"/>
  <c r="HS247" i="1" a="1"/>
  <c r="HS247" i="1" s="1"/>
  <c r="HR247" i="1" a="1"/>
  <c r="HR247" i="1" s="1"/>
  <c r="HS179" i="1" a="1"/>
  <c r="HS179" i="1" s="1"/>
  <c r="HR179" i="1" a="1"/>
  <c r="HR179" i="1" s="1"/>
  <c r="HS115" i="1" a="1"/>
  <c r="HS115" i="1" s="1"/>
  <c r="HR115" i="1" a="1"/>
  <c r="HR115" i="1" s="1"/>
  <c r="HS51" i="1" a="1"/>
  <c r="HS51" i="1" s="1"/>
  <c r="HR51" i="1" a="1"/>
  <c r="HR51" i="1" s="1"/>
  <c r="HS278" i="1" a="1"/>
  <c r="HS278" i="1" s="1"/>
  <c r="HR278" i="1" a="1"/>
  <c r="HR278" i="1" s="1"/>
  <c r="HR202" i="1" a="1"/>
  <c r="HR202" i="1" s="1"/>
  <c r="HS202" i="1" a="1"/>
  <c r="HS202" i="1" s="1"/>
  <c r="HS138" i="1" a="1"/>
  <c r="HS138" i="1" s="1"/>
  <c r="HR138" i="1" a="1"/>
  <c r="HR138" i="1" s="1"/>
  <c r="HS74" i="1" a="1"/>
  <c r="HS74" i="1" s="1"/>
  <c r="HR74" i="1" a="1"/>
  <c r="HR74" i="1" s="1"/>
  <c r="HS225" i="1" a="1"/>
  <c r="HS225" i="1" s="1"/>
  <c r="HR225" i="1" a="1"/>
  <c r="HR225" i="1" s="1"/>
  <c r="HS161" i="1" a="1"/>
  <c r="HS161" i="1" s="1"/>
  <c r="HR161" i="1" a="1"/>
  <c r="HR161" i="1" s="1"/>
  <c r="HS97" i="1" a="1"/>
  <c r="HS97" i="1" s="1"/>
  <c r="HR97" i="1" a="1"/>
  <c r="HR97" i="1" s="1"/>
  <c r="HS216" i="1" a="1"/>
  <c r="HS216" i="1" s="1"/>
  <c r="HR216" i="1" a="1"/>
  <c r="HR216" i="1" s="1"/>
  <c r="HS152" i="1" a="1"/>
  <c r="HS152" i="1" s="1"/>
  <c r="HR152" i="1" a="1"/>
  <c r="HR152" i="1" s="1"/>
  <c r="HS88" i="1" a="1"/>
  <c r="HS88" i="1" s="1"/>
  <c r="HR88" i="1" a="1"/>
  <c r="HR88" i="1" s="1"/>
  <c r="HS253" i="1" a="1"/>
  <c r="HS253" i="1" s="1"/>
  <c r="HR253" i="1" a="1"/>
  <c r="HR253" i="1" s="1"/>
  <c r="HS183" i="1" a="1"/>
  <c r="HS183" i="1" s="1"/>
  <c r="HR183" i="1" a="1"/>
  <c r="HR183" i="1" s="1"/>
  <c r="HS119" i="1" a="1"/>
  <c r="HS119" i="1" s="1"/>
  <c r="HR119" i="1" a="1"/>
  <c r="HR119" i="1" s="1"/>
  <c r="HS55" i="1" a="1"/>
  <c r="HS55" i="1" s="1"/>
  <c r="HR55" i="1" a="1"/>
  <c r="HR55" i="1" s="1"/>
  <c r="HS23" i="1" a="1"/>
  <c r="HS23" i="1" s="1"/>
  <c r="HR23" i="1" a="1"/>
  <c r="HR23" i="1" s="1"/>
  <c r="IW281" i="1" a="1"/>
  <c r="IW281" i="1" s="1"/>
  <c r="IV281" i="1" a="1"/>
  <c r="IV281" i="1" s="1"/>
  <c r="IW279" i="1" a="1"/>
  <c r="IW279" i="1" s="1"/>
  <c r="IV279" i="1" a="1"/>
  <c r="IV279" i="1" s="1"/>
  <c r="IW239" i="1" a="1"/>
  <c r="IW239" i="1" s="1"/>
  <c r="IV239" i="1" a="1"/>
  <c r="IV239" i="1" s="1"/>
  <c r="IW230" i="1" a="1"/>
  <c r="IW230" i="1" s="1"/>
  <c r="IV230" i="1" a="1"/>
  <c r="IV230" i="1" s="1"/>
  <c r="IV204" i="1" a="1"/>
  <c r="IV204" i="1" s="1"/>
  <c r="IW204" i="1" a="1"/>
  <c r="IW204" i="1" s="1"/>
  <c r="IW135" i="1" a="1"/>
  <c r="IW135" i="1" s="1"/>
  <c r="IV135" i="1" a="1"/>
  <c r="IV135" i="1" s="1"/>
  <c r="IW158" i="1" a="1"/>
  <c r="IW158" i="1" s="1"/>
  <c r="IV158" i="1" a="1"/>
  <c r="IV158" i="1" s="1"/>
  <c r="IW181" i="1" a="1"/>
  <c r="IW181" i="1" s="1"/>
  <c r="IV181" i="1" a="1"/>
  <c r="IV181" i="1" s="1"/>
  <c r="IW288" i="1" a="1"/>
  <c r="IW288" i="1" s="1"/>
  <c r="IV288" i="1" a="1"/>
  <c r="IV288" i="1" s="1"/>
  <c r="IW119" i="1" a="1"/>
  <c r="IW119" i="1" s="1"/>
  <c r="IV119" i="1" a="1"/>
  <c r="IV119" i="1" s="1"/>
  <c r="IW53" i="1" a="1"/>
  <c r="IW53" i="1" s="1"/>
  <c r="IV53" i="1" a="1"/>
  <c r="IV53" i="1" s="1"/>
  <c r="IW18" i="1" a="1"/>
  <c r="IW18" i="1" s="1"/>
  <c r="IV18" i="1" a="1"/>
  <c r="IV18" i="1" s="1"/>
  <c r="IW16" i="1" a="1"/>
  <c r="IW16" i="1" s="1"/>
  <c r="IV16" i="1" a="1"/>
  <c r="IV16" i="1" s="1"/>
  <c r="IW96" i="1" a="1"/>
  <c r="IW96" i="1" s="1"/>
  <c r="IV96" i="1" a="1"/>
  <c r="IV96" i="1" s="1"/>
  <c r="IW26" i="1" a="1"/>
  <c r="IW26" i="1" s="1"/>
  <c r="IV26" i="1" a="1"/>
  <c r="IV26" i="1" s="1"/>
  <c r="IW12" i="1" a="1"/>
  <c r="IW12" i="1" s="1"/>
  <c r="IV12" i="1" a="1"/>
  <c r="IV12" i="1" s="1"/>
  <c r="IW62" i="1" a="1"/>
  <c r="IW62" i="1" s="1"/>
  <c r="IV62" i="1" a="1"/>
  <c r="IV62" i="1" s="1"/>
  <c r="IW176" i="1" a="1"/>
  <c r="IW176" i="1" s="1"/>
  <c r="IV176" i="1" a="1"/>
  <c r="IV176" i="1" s="1"/>
  <c r="IM269" i="1" a="1"/>
  <c r="IM269" i="1" s="1"/>
  <c r="IL269" i="1" a="1"/>
  <c r="IL269" i="1" s="1"/>
  <c r="IL125" i="1" a="1"/>
  <c r="IL125" i="1" s="1"/>
  <c r="IM125" i="1" a="1"/>
  <c r="IM125" i="1" s="1"/>
  <c r="IW111" i="1" a="1"/>
  <c r="IW111" i="1" s="1"/>
  <c r="IV111" i="1" a="1"/>
  <c r="IV111" i="1" s="1"/>
  <c r="IM267" i="1" a="1"/>
  <c r="IM267" i="1" s="1"/>
  <c r="IL267" i="1" a="1"/>
  <c r="IL267" i="1" s="1"/>
  <c r="IL123" i="1" a="1"/>
  <c r="IL123" i="1" s="1"/>
  <c r="IM123" i="1" a="1"/>
  <c r="IM123" i="1" s="1"/>
  <c r="IM263" i="1" a="1"/>
  <c r="IM263" i="1" s="1"/>
  <c r="IL263" i="1" a="1"/>
  <c r="IL263" i="1" s="1"/>
  <c r="IL119" i="1" a="1"/>
  <c r="IL119" i="1" s="1"/>
  <c r="IM119" i="1" a="1"/>
  <c r="IM119" i="1" s="1"/>
  <c r="IM245" i="1" a="1"/>
  <c r="IM245" i="1" s="1"/>
  <c r="IL245" i="1" a="1"/>
  <c r="IL245" i="1" s="1"/>
  <c r="IL117" i="1" a="1"/>
  <c r="IL117" i="1" s="1"/>
  <c r="IM117" i="1" a="1"/>
  <c r="IM117" i="1" s="1"/>
  <c r="IM243" i="1" a="1"/>
  <c r="IM243" i="1" s="1"/>
  <c r="IL243" i="1" a="1"/>
  <c r="IL243" i="1" s="1"/>
  <c r="IL115" i="1" a="1"/>
  <c r="IL115" i="1" s="1"/>
  <c r="IM115" i="1" a="1"/>
  <c r="IM115" i="1" s="1"/>
  <c r="IM255" i="1" a="1"/>
  <c r="IM255" i="1" s="1"/>
  <c r="IL255" i="1" a="1"/>
  <c r="IL255" i="1" s="1"/>
  <c r="IL127" i="1" a="1"/>
  <c r="IL127" i="1" s="1"/>
  <c r="IM127" i="1" a="1"/>
  <c r="IM127" i="1" s="1"/>
  <c r="JG265" i="1" a="1"/>
  <c r="JG265" i="1" s="1"/>
  <c r="JF265" i="1" a="1"/>
  <c r="JF265" i="1" s="1"/>
  <c r="JG271" i="1" a="1"/>
  <c r="JG271" i="1" s="1"/>
  <c r="JF271" i="1" a="1"/>
  <c r="JF271" i="1" s="1"/>
  <c r="JG231" i="1" a="1"/>
  <c r="JG231" i="1" s="1"/>
  <c r="JF231" i="1" a="1"/>
  <c r="JF231" i="1" s="1"/>
  <c r="JG270" i="1" a="1"/>
  <c r="JG270" i="1" s="1"/>
  <c r="JF270" i="1" a="1"/>
  <c r="JF270" i="1" s="1"/>
  <c r="JG296" i="1" a="1"/>
  <c r="JG296" i="1" s="1"/>
  <c r="JF296" i="1" a="1"/>
  <c r="JF296" i="1" s="1"/>
  <c r="JF177" i="1" a="1"/>
  <c r="JF177" i="1" s="1"/>
  <c r="JG177" i="1" a="1"/>
  <c r="JG177" i="1" s="1"/>
  <c r="JF232" i="1" a="1"/>
  <c r="JF232" i="1" s="1"/>
  <c r="JG232" i="1" a="1"/>
  <c r="JG232" i="1" s="1"/>
  <c r="JG168" i="1" a="1"/>
  <c r="JG168" i="1" s="1"/>
  <c r="JF168" i="1" a="1"/>
  <c r="JF168" i="1" s="1"/>
  <c r="JF208" i="1" a="1"/>
  <c r="JF208" i="1" s="1"/>
  <c r="JG208" i="1" a="1"/>
  <c r="JG208" i="1" s="1"/>
  <c r="JG159" i="1" a="1"/>
  <c r="JG159" i="1" s="1"/>
  <c r="JF159" i="1" a="1"/>
  <c r="JF159" i="1" s="1"/>
  <c r="JG123" i="1" a="1"/>
  <c r="JG123" i="1" s="1"/>
  <c r="JF123" i="1" a="1"/>
  <c r="JF123" i="1" s="1"/>
  <c r="JG114" i="1" a="1"/>
  <c r="JG114" i="1" s="1"/>
  <c r="JF114" i="1" a="1"/>
  <c r="JF114" i="1" s="1"/>
  <c r="JG83" i="1" a="1"/>
  <c r="JG83" i="1" s="1"/>
  <c r="JF83" i="1" a="1"/>
  <c r="JF83" i="1" s="1"/>
  <c r="JF107" i="1" a="1"/>
  <c r="JF107" i="1" s="1"/>
  <c r="JG107" i="1" a="1"/>
  <c r="JG107" i="1" s="1"/>
  <c r="JG113" i="1" a="1"/>
  <c r="JG113" i="1" s="1"/>
  <c r="JF113" i="1" a="1"/>
  <c r="JF113" i="1" s="1"/>
  <c r="JF101" i="1" a="1"/>
  <c r="JF101" i="1" s="1"/>
  <c r="JG101" i="1" a="1"/>
  <c r="JG101" i="1" s="1"/>
  <c r="JG53" i="1" a="1"/>
  <c r="JG53" i="1" s="1"/>
  <c r="JF53" i="1" a="1"/>
  <c r="JF53" i="1" s="1"/>
  <c r="JF64" i="1" a="1"/>
  <c r="JF64" i="1" s="1"/>
  <c r="JG64" i="1" a="1"/>
  <c r="JG64" i="1" s="1"/>
  <c r="JQ297" i="1" a="1"/>
  <c r="JQ297" i="1" s="1"/>
  <c r="JP297" i="1" a="1"/>
  <c r="JP297" i="1" s="1"/>
  <c r="JP303" i="1" a="1"/>
  <c r="JP303" i="1" s="1"/>
  <c r="JQ303" i="1" a="1"/>
  <c r="JQ303" i="1" s="1"/>
  <c r="JP247" i="1" a="1"/>
  <c r="JP247" i="1" s="1"/>
  <c r="JQ247" i="1" a="1"/>
  <c r="JQ247" i="1" s="1"/>
  <c r="JQ262" i="1" a="1"/>
  <c r="JQ262" i="1" s="1"/>
  <c r="JP262" i="1" a="1"/>
  <c r="JP262" i="1" s="1"/>
  <c r="JQ280" i="1" a="1"/>
  <c r="JQ280" i="1" s="1"/>
  <c r="JP280" i="1" a="1"/>
  <c r="JP280" i="1" s="1"/>
  <c r="JQ154" i="1" a="1"/>
  <c r="JQ154" i="1" s="1"/>
  <c r="JP154" i="1" a="1"/>
  <c r="JP154" i="1" s="1"/>
  <c r="JP223" i="1" a="1"/>
  <c r="JP223" i="1" s="1"/>
  <c r="JQ223" i="1" a="1"/>
  <c r="JQ223" i="1" s="1"/>
  <c r="JQ160" i="1" a="1"/>
  <c r="JQ160" i="1" s="1"/>
  <c r="JP160" i="1" a="1"/>
  <c r="JP160" i="1" s="1"/>
  <c r="JQ151" i="1" a="1"/>
  <c r="JQ151" i="1" s="1"/>
  <c r="JP151" i="1" a="1"/>
  <c r="JP151" i="1" s="1"/>
  <c r="JQ120" i="1" a="1"/>
  <c r="JQ120" i="1" s="1"/>
  <c r="JP120" i="1" a="1"/>
  <c r="JP120" i="1" s="1"/>
  <c r="JQ98" i="1" a="1"/>
  <c r="JQ98" i="1" s="1"/>
  <c r="JP98" i="1" a="1"/>
  <c r="JP98" i="1" s="1"/>
  <c r="JP42" i="1" a="1"/>
  <c r="JP42" i="1" s="1"/>
  <c r="JQ42" i="1" a="1"/>
  <c r="JQ42" i="1" s="1"/>
  <c r="JQ115" i="1" a="1"/>
  <c r="JQ115" i="1" s="1"/>
  <c r="JP115" i="1" a="1"/>
  <c r="JP115" i="1" s="1"/>
  <c r="JQ123" i="1" a="1"/>
  <c r="JQ123" i="1" s="1"/>
  <c r="JP123" i="1" a="1"/>
  <c r="JP123" i="1" s="1"/>
  <c r="JP24" i="1" a="1"/>
  <c r="JP24" i="1" s="1"/>
  <c r="JQ24" i="1" a="1"/>
  <c r="JQ24" i="1" s="1"/>
  <c r="JQ11" i="1" a="1"/>
  <c r="JQ11" i="1" s="1"/>
  <c r="JP11" i="1" a="1"/>
  <c r="JP11" i="1" s="1"/>
  <c r="JQ88" i="1" a="1"/>
  <c r="JQ88" i="1" s="1"/>
  <c r="JP88" i="1" a="1"/>
  <c r="JP88" i="1" s="1"/>
  <c r="JQ46" i="1" a="1"/>
  <c r="JQ46" i="1" s="1"/>
  <c r="JP46" i="1" a="1"/>
  <c r="JP46" i="1" s="1"/>
  <c r="JF30" i="1" a="1"/>
  <c r="JF30" i="1" s="1"/>
  <c r="JG30" i="1" a="1"/>
  <c r="JG30" i="1" s="1"/>
  <c r="JQ206" i="1" a="1"/>
  <c r="JQ206" i="1" s="1"/>
  <c r="JP206" i="1" a="1"/>
  <c r="JP206" i="1" s="1"/>
  <c r="JQ166" i="1" a="1"/>
  <c r="JQ166" i="1" s="1"/>
  <c r="JP166" i="1" a="1"/>
  <c r="JP166" i="1" s="1"/>
  <c r="JP267" i="1" a="1"/>
  <c r="JP267" i="1" s="1"/>
  <c r="JQ267" i="1" a="1"/>
  <c r="JQ267" i="1" s="1"/>
  <c r="JQ293" i="1" a="1"/>
  <c r="JQ293" i="1" s="1"/>
  <c r="JP293" i="1" a="1"/>
  <c r="JP293" i="1" s="1"/>
  <c r="JQ261" i="1" a="1"/>
  <c r="JQ261" i="1" s="1"/>
  <c r="JP261" i="1" a="1"/>
  <c r="JP261" i="1" s="1"/>
  <c r="JP181" i="1" a="1"/>
  <c r="JP181" i="1" s="1"/>
  <c r="JQ181" i="1" a="1"/>
  <c r="JQ181" i="1" s="1"/>
  <c r="IW91" i="1" a="1"/>
  <c r="IW91" i="1" s="1"/>
  <c r="IV91" i="1" a="1"/>
  <c r="IV91" i="1" s="1"/>
  <c r="JF186" i="1" a="1"/>
  <c r="JF186" i="1" s="1"/>
  <c r="JG186" i="1" a="1"/>
  <c r="JG186" i="1" s="1"/>
  <c r="IW105" i="1" a="1"/>
  <c r="IW105" i="1" s="1"/>
  <c r="IV105" i="1" a="1"/>
  <c r="IV105" i="1" s="1"/>
  <c r="IW292" i="1" a="1"/>
  <c r="IW292" i="1" s="1"/>
  <c r="IV292" i="1" a="1"/>
  <c r="IV292" i="1" s="1"/>
  <c r="IW220" i="1" a="1"/>
  <c r="IW220" i="1" s="1"/>
  <c r="IV220" i="1" a="1"/>
  <c r="IV220" i="1" s="1"/>
  <c r="IW259" i="1" a="1"/>
  <c r="IW259" i="1" s="1"/>
  <c r="IV259" i="1" a="1"/>
  <c r="IV259" i="1" s="1"/>
  <c r="IW179" i="1" a="1"/>
  <c r="IW179" i="1" s="1"/>
  <c r="IV179" i="1" a="1"/>
  <c r="IV179" i="1" s="1"/>
  <c r="IV107" i="1" a="1"/>
  <c r="IV107" i="1" s="1"/>
  <c r="IW107" i="1" a="1"/>
  <c r="IW107" i="1" s="1"/>
  <c r="IM201" i="1" a="1"/>
  <c r="IM201" i="1" s="1"/>
  <c r="IL201" i="1" a="1"/>
  <c r="IL201" i="1" s="1"/>
  <c r="IL33" i="1" a="1"/>
  <c r="IL33" i="1" s="1"/>
  <c r="IM33" i="1" a="1"/>
  <c r="IM33" i="1" s="1"/>
  <c r="JP254" i="1" a="1"/>
  <c r="JP254" i="1" s="1"/>
  <c r="JQ254" i="1" a="1"/>
  <c r="JQ254" i="1" s="1"/>
  <c r="JQ213" i="1" a="1"/>
  <c r="JQ213" i="1" s="1"/>
  <c r="JP213" i="1" a="1"/>
  <c r="JP213" i="1" s="1"/>
  <c r="JG156" i="1" a="1"/>
  <c r="JG156" i="1" s="1"/>
  <c r="JF156" i="1" a="1"/>
  <c r="JF156" i="1" s="1"/>
  <c r="JG84" i="1" a="1"/>
  <c r="JG84" i="1" s="1"/>
  <c r="JF84" i="1" a="1"/>
  <c r="JF84" i="1" s="1"/>
  <c r="JF20" i="1" a="1"/>
  <c r="JF20" i="1" s="1"/>
  <c r="JG20" i="1" a="1"/>
  <c r="JG20" i="1" s="1"/>
  <c r="JG49" i="1" a="1"/>
  <c r="JG49" i="1" s="1"/>
  <c r="JF49" i="1" a="1"/>
  <c r="JF49" i="1" s="1"/>
  <c r="JG23" i="1" a="1"/>
  <c r="JG23" i="1" s="1"/>
  <c r="JF23" i="1" a="1"/>
  <c r="JF23" i="1" s="1"/>
  <c r="JQ92" i="1" a="1"/>
  <c r="JQ92" i="1" s="1"/>
  <c r="JP92" i="1" a="1"/>
  <c r="JP92" i="1" s="1"/>
  <c r="IW227" i="1" a="1"/>
  <c r="IW227" i="1" s="1"/>
  <c r="IV227" i="1" a="1"/>
  <c r="IV227" i="1" s="1"/>
  <c r="IW221" i="1" a="1"/>
  <c r="IW221" i="1" s="1"/>
  <c r="IV221" i="1" a="1"/>
  <c r="IV221" i="1" s="1"/>
  <c r="JQ86" i="1" a="1"/>
  <c r="JQ86" i="1" s="1"/>
  <c r="JP86" i="1" a="1"/>
  <c r="JP86" i="1" s="1"/>
  <c r="IV70" i="1" a="1"/>
  <c r="IV70" i="1" s="1"/>
  <c r="IW70" i="1" a="1"/>
  <c r="IW70" i="1" s="1"/>
  <c r="JF293" i="1" a="1"/>
  <c r="JF293" i="1" s="1"/>
  <c r="JG293" i="1" a="1"/>
  <c r="JG293" i="1" s="1"/>
  <c r="JG258" i="1" a="1"/>
  <c r="JG258" i="1" s="1"/>
  <c r="JF258" i="1" a="1"/>
  <c r="JF258" i="1" s="1"/>
  <c r="JQ93" i="1" a="1"/>
  <c r="JQ93" i="1" s="1"/>
  <c r="JP93" i="1" a="1"/>
  <c r="JP93" i="1" s="1"/>
  <c r="IM14" i="1" a="1"/>
  <c r="IM14" i="1" s="1"/>
  <c r="IL14" i="1" a="1"/>
  <c r="IL14" i="1" s="1"/>
  <c r="HS181" i="1" a="1"/>
  <c r="HS181" i="1" s="1"/>
  <c r="HR181" i="1" a="1"/>
  <c r="HR181" i="1" s="1"/>
  <c r="HS117" i="1" a="1"/>
  <c r="HS117" i="1" s="1"/>
  <c r="HR117" i="1" a="1"/>
  <c r="HR117" i="1" s="1"/>
  <c r="HS53" i="1" a="1"/>
  <c r="HS53" i="1" s="1"/>
  <c r="HR53" i="1" a="1"/>
  <c r="HR53" i="1" s="1"/>
  <c r="JF253" i="1" a="1"/>
  <c r="JF253" i="1" s="1"/>
  <c r="JG253" i="1" a="1"/>
  <c r="JG253" i="1" s="1"/>
  <c r="JF282" i="1" a="1"/>
  <c r="JF282" i="1" s="1"/>
  <c r="JG282" i="1" a="1"/>
  <c r="JG282" i="1" s="1"/>
  <c r="JG242" i="1" a="1"/>
  <c r="JG242" i="1" s="1"/>
  <c r="JF242" i="1" a="1"/>
  <c r="JF242" i="1" s="1"/>
  <c r="JG170" i="1" a="1"/>
  <c r="JG170" i="1" s="1"/>
  <c r="JF170" i="1" a="1"/>
  <c r="JF170" i="1" s="1"/>
  <c r="JQ31" i="1" a="1"/>
  <c r="JQ31" i="1" s="1"/>
  <c r="JP31" i="1" a="1"/>
  <c r="JP31" i="1" s="1"/>
  <c r="IW196" i="1" a="1"/>
  <c r="IW196" i="1" s="1"/>
  <c r="IV196" i="1" a="1"/>
  <c r="IV196" i="1" s="1"/>
  <c r="IM96" i="1" a="1"/>
  <c r="IM96" i="1" s="1"/>
  <c r="IL96" i="1" a="1"/>
  <c r="IL96" i="1" s="1"/>
  <c r="JG291" i="1" a="1"/>
  <c r="JG291" i="1" s="1"/>
  <c r="JF291" i="1" a="1"/>
  <c r="JF291" i="1" s="1"/>
  <c r="JG228" i="1" a="1"/>
  <c r="JG228" i="1" s="1"/>
  <c r="JF228" i="1" a="1"/>
  <c r="JF228" i="1" s="1"/>
  <c r="JQ125" i="1" a="1"/>
  <c r="JQ125" i="1" s="1"/>
  <c r="JP125" i="1" a="1"/>
  <c r="JP125" i="1" s="1"/>
  <c r="JG163" i="1" a="1"/>
  <c r="JG163" i="1" s="1"/>
  <c r="JF163" i="1" a="1"/>
  <c r="JF163" i="1" s="1"/>
  <c r="IM108" i="1" a="1"/>
  <c r="IM108" i="1" s="1"/>
  <c r="IL108" i="1" a="1"/>
  <c r="IL108" i="1" s="1"/>
  <c r="JQ228" i="1" a="1"/>
  <c r="JQ228" i="1" s="1"/>
  <c r="JP228" i="1" a="1"/>
  <c r="JP228" i="1" s="1"/>
  <c r="JP156" i="1" a="1"/>
  <c r="JP156" i="1" s="1"/>
  <c r="JQ156" i="1" a="1"/>
  <c r="JQ156" i="1" s="1"/>
  <c r="JP28" i="1" a="1"/>
  <c r="JP28" i="1" s="1"/>
  <c r="JQ28" i="1" a="1"/>
  <c r="JQ28" i="1" s="1"/>
  <c r="JP291" i="1" a="1"/>
  <c r="JP291" i="1" s="1"/>
  <c r="JQ291" i="1" a="1"/>
  <c r="JQ291" i="1" s="1"/>
  <c r="JG244" i="1" a="1"/>
  <c r="JG244" i="1" s="1"/>
  <c r="JF244" i="1" a="1"/>
  <c r="JF244" i="1" s="1"/>
  <c r="HR230" i="1" a="1"/>
  <c r="HR230" i="1" s="1"/>
  <c r="HS230" i="1" a="1"/>
  <c r="HS230" i="1" s="1"/>
  <c r="HS203" i="1" a="1"/>
  <c r="HS203" i="1" s="1"/>
  <c r="HR203" i="1" a="1"/>
  <c r="HR203" i="1" s="1"/>
  <c r="HS62" i="1" a="1"/>
  <c r="HS62" i="1" s="1"/>
  <c r="HR62" i="1" a="1"/>
  <c r="HR62" i="1" s="1"/>
  <c r="HS220" i="1" a="1"/>
  <c r="HS220" i="1" s="1"/>
  <c r="HR220" i="1" a="1"/>
  <c r="HR220" i="1" s="1"/>
  <c r="HS217" i="1" a="1"/>
  <c r="HS217" i="1" s="1"/>
  <c r="HR217" i="1" a="1"/>
  <c r="HR217" i="1" s="1"/>
  <c r="HS80" i="1" a="1"/>
  <c r="HS80" i="1" s="1"/>
  <c r="HR80" i="1" a="1"/>
  <c r="HR80" i="1" s="1"/>
  <c r="HR241" i="1" a="1"/>
  <c r="HR241" i="1" s="1"/>
  <c r="HS241" i="1" a="1"/>
  <c r="HS241" i="1" s="1"/>
  <c r="IW249" i="1" a="1"/>
  <c r="IW249" i="1" s="1"/>
  <c r="IV249" i="1" a="1"/>
  <c r="IV249" i="1" s="1"/>
  <c r="IW231" i="1" a="1"/>
  <c r="IW231" i="1" s="1"/>
  <c r="IV231" i="1" a="1"/>
  <c r="IV231" i="1" s="1"/>
  <c r="IV286" i="1" a="1"/>
  <c r="IV286" i="1" s="1"/>
  <c r="IW286" i="1" a="1"/>
  <c r="IW286" i="1" s="1"/>
  <c r="IW222" i="1" a="1"/>
  <c r="IW222" i="1" s="1"/>
  <c r="IV222" i="1" a="1"/>
  <c r="IV222" i="1" s="1"/>
  <c r="IW198" i="1" a="1"/>
  <c r="IW198" i="1" s="1"/>
  <c r="IV198" i="1" a="1"/>
  <c r="IV198" i="1" s="1"/>
  <c r="IV212" i="1" a="1"/>
  <c r="IV212" i="1" s="1"/>
  <c r="IW212" i="1" a="1"/>
  <c r="IW212" i="1" s="1"/>
  <c r="IW272" i="1" a="1"/>
  <c r="IW272" i="1" s="1"/>
  <c r="IV272" i="1" a="1"/>
  <c r="IV272" i="1" s="1"/>
  <c r="IW192" i="1" a="1"/>
  <c r="IW192" i="1" s="1"/>
  <c r="IV192" i="1" a="1"/>
  <c r="IV192" i="1" s="1"/>
  <c r="IW207" i="1" a="1"/>
  <c r="IW207" i="1" s="1"/>
  <c r="IV207" i="1" a="1"/>
  <c r="IV207" i="1" s="1"/>
  <c r="IW150" i="1" a="1"/>
  <c r="IW150" i="1" s="1"/>
  <c r="IV150" i="1" a="1"/>
  <c r="IV150" i="1" s="1"/>
  <c r="IW173" i="1" a="1"/>
  <c r="IW173" i="1" s="1"/>
  <c r="IV173" i="1" a="1"/>
  <c r="IV173" i="1" s="1"/>
  <c r="IW113" i="1" a="1"/>
  <c r="IW113" i="1" s="1"/>
  <c r="IV113" i="1" a="1"/>
  <c r="IV113" i="1" s="1"/>
  <c r="IW116" i="1" a="1"/>
  <c r="IW116" i="1" s="1"/>
  <c r="IV116" i="1" a="1"/>
  <c r="IV116" i="1" s="1"/>
  <c r="IW101" i="1" a="1"/>
  <c r="IW101" i="1" s="1"/>
  <c r="IV101" i="1" a="1"/>
  <c r="IV101" i="1" s="1"/>
  <c r="IV45" i="1" a="1"/>
  <c r="IV45" i="1" s="1"/>
  <c r="IW45" i="1" a="1"/>
  <c r="IW45" i="1" s="1"/>
  <c r="IW90" i="1" a="1"/>
  <c r="IW90" i="1" s="1"/>
  <c r="IV90" i="1" a="1"/>
  <c r="IV90" i="1" s="1"/>
  <c r="IW81" i="1" a="1"/>
  <c r="IW81" i="1" s="1"/>
  <c r="IV81" i="1" a="1"/>
  <c r="IV81" i="1" s="1"/>
  <c r="IW13" i="1" a="1"/>
  <c r="IW13" i="1" s="1"/>
  <c r="IV13" i="1" a="1"/>
  <c r="IV13" i="1" s="1"/>
  <c r="IW25" i="1" a="1"/>
  <c r="IW25" i="1" s="1"/>
  <c r="IV25" i="1" a="1"/>
  <c r="IV25" i="1" s="1"/>
  <c r="IW28" i="1" a="1"/>
  <c r="IW28" i="1" s="1"/>
  <c r="IV28" i="1" a="1"/>
  <c r="IV28" i="1" s="1"/>
  <c r="IW152" i="1" a="1"/>
  <c r="IW152" i="1" s="1"/>
  <c r="IV152" i="1" a="1"/>
  <c r="IV152" i="1" s="1"/>
  <c r="IM253" i="1" a="1"/>
  <c r="IM253" i="1" s="1"/>
  <c r="IL253" i="1" a="1"/>
  <c r="IL253" i="1" s="1"/>
  <c r="IL109" i="1" a="1"/>
  <c r="IL109" i="1" s="1"/>
  <c r="IM109" i="1" a="1"/>
  <c r="IM109" i="1" s="1"/>
  <c r="IM251" i="1" a="1"/>
  <c r="IM251" i="1" s="1"/>
  <c r="IL251" i="1" a="1"/>
  <c r="IL251" i="1" s="1"/>
  <c r="IL107" i="1" a="1"/>
  <c r="IL107" i="1" s="1"/>
  <c r="IM107" i="1" a="1"/>
  <c r="IM107" i="1" s="1"/>
  <c r="IM247" i="1" a="1"/>
  <c r="IM247" i="1" s="1"/>
  <c r="IL247" i="1" a="1"/>
  <c r="IL247" i="1" s="1"/>
  <c r="IL103" i="1" a="1"/>
  <c r="IL103" i="1" s="1"/>
  <c r="IM103" i="1" a="1"/>
  <c r="IM103" i="1" s="1"/>
  <c r="IM153" i="1" a="1"/>
  <c r="IM153" i="1" s="1"/>
  <c r="IL153" i="1" a="1"/>
  <c r="IL153" i="1" s="1"/>
  <c r="IL113" i="1" a="1"/>
  <c r="IL113" i="1" s="1"/>
  <c r="IM113" i="1" a="1"/>
  <c r="IM113" i="1" s="1"/>
  <c r="IM229" i="1" a="1"/>
  <c r="IM229" i="1" s="1"/>
  <c r="IL229" i="1" a="1"/>
  <c r="IL229" i="1" s="1"/>
  <c r="IL101" i="1" a="1"/>
  <c r="IL101" i="1" s="1"/>
  <c r="IM101" i="1" a="1"/>
  <c r="IM101" i="1" s="1"/>
  <c r="IM227" i="1" a="1"/>
  <c r="IM227" i="1" s="1"/>
  <c r="IL227" i="1" a="1"/>
  <c r="IL227" i="1" s="1"/>
  <c r="IL99" i="1" a="1"/>
  <c r="IL99" i="1" s="1"/>
  <c r="IM99" i="1" a="1"/>
  <c r="IM99" i="1" s="1"/>
  <c r="IM239" i="1" a="1"/>
  <c r="IM239" i="1" s="1"/>
  <c r="IL239" i="1" a="1"/>
  <c r="IL239" i="1" s="1"/>
  <c r="IL111" i="1" a="1"/>
  <c r="IL111" i="1" s="1"/>
  <c r="IM111" i="1" a="1"/>
  <c r="IM111" i="1" s="1"/>
  <c r="JG303" i="1" a="1"/>
  <c r="JG303" i="1" s="1"/>
  <c r="JF303" i="1" a="1"/>
  <c r="JF303" i="1" s="1"/>
  <c r="JF263" i="1" a="1"/>
  <c r="JF263" i="1" s="1"/>
  <c r="JG263" i="1" a="1"/>
  <c r="JG263" i="1" s="1"/>
  <c r="JG223" i="1" a="1"/>
  <c r="JG223" i="1" s="1"/>
  <c r="JF223" i="1" a="1"/>
  <c r="JF223" i="1" s="1"/>
  <c r="JG209" i="1" a="1"/>
  <c r="JG209" i="1" s="1"/>
  <c r="JF209" i="1" a="1"/>
  <c r="JF209" i="1" s="1"/>
  <c r="JF224" i="1" a="1"/>
  <c r="JF224" i="1" s="1"/>
  <c r="JG224" i="1" a="1"/>
  <c r="JG224" i="1" s="1"/>
  <c r="JG169" i="1" a="1"/>
  <c r="JG169" i="1" s="1"/>
  <c r="JF169" i="1" a="1"/>
  <c r="JF169" i="1" s="1"/>
  <c r="JG262" i="1" a="1"/>
  <c r="JG262" i="1" s="1"/>
  <c r="JF262" i="1" a="1"/>
  <c r="JF262" i="1" s="1"/>
  <c r="JG151" i="1" a="1"/>
  <c r="JG151" i="1" s="1"/>
  <c r="JF151" i="1" a="1"/>
  <c r="JF151" i="1" s="1"/>
  <c r="JG131" i="1" a="1"/>
  <c r="JG131" i="1" s="1"/>
  <c r="JF131" i="1" a="1"/>
  <c r="JF131" i="1" s="1"/>
  <c r="JF106" i="1" a="1"/>
  <c r="JF106" i="1" s="1"/>
  <c r="JG106" i="1" a="1"/>
  <c r="JG106" i="1" s="1"/>
  <c r="JF91" i="1" a="1"/>
  <c r="JF91" i="1" s="1"/>
  <c r="JG91" i="1" a="1"/>
  <c r="JG91" i="1" s="1"/>
  <c r="JG73" i="1" a="1"/>
  <c r="JG73" i="1" s="1"/>
  <c r="JF73" i="1" a="1"/>
  <c r="JF73" i="1" s="1"/>
  <c r="JF97" i="1" a="1"/>
  <c r="JF97" i="1" s="1"/>
  <c r="JG97" i="1" a="1"/>
  <c r="JG97" i="1" s="1"/>
  <c r="JG19" i="1" a="1"/>
  <c r="JG19" i="1" s="1"/>
  <c r="JF19" i="1" a="1"/>
  <c r="JF19" i="1" s="1"/>
  <c r="JF89" i="1" a="1"/>
  <c r="JF89" i="1" s="1"/>
  <c r="JG89" i="1" a="1"/>
  <c r="JG89" i="1" s="1"/>
  <c r="JG86" i="1" a="1"/>
  <c r="JG86" i="1" s="1"/>
  <c r="JF86" i="1" a="1"/>
  <c r="JF86" i="1" s="1"/>
  <c r="JQ289" i="1" a="1"/>
  <c r="JQ289" i="1" s="1"/>
  <c r="JP289" i="1" a="1"/>
  <c r="JP289" i="1" s="1"/>
  <c r="JP239" i="1" a="1"/>
  <c r="JP239" i="1" s="1"/>
  <c r="JQ239" i="1" a="1"/>
  <c r="JQ239" i="1" s="1"/>
  <c r="JQ296" i="1" a="1"/>
  <c r="JQ296" i="1" s="1"/>
  <c r="JP296" i="1" a="1"/>
  <c r="JP296" i="1" s="1"/>
  <c r="JQ146" i="1" a="1"/>
  <c r="JQ146" i="1" s="1"/>
  <c r="JP146" i="1" a="1"/>
  <c r="JP146" i="1" s="1"/>
  <c r="JQ200" i="1" a="1"/>
  <c r="JQ200" i="1" s="1"/>
  <c r="JP200" i="1" a="1"/>
  <c r="JP200" i="1" s="1"/>
  <c r="JP194" i="1" a="1"/>
  <c r="JP194" i="1" s="1"/>
  <c r="JQ194" i="1" a="1"/>
  <c r="JQ194" i="1" s="1"/>
  <c r="JQ143" i="1" a="1"/>
  <c r="JQ143" i="1" s="1"/>
  <c r="JP143" i="1" a="1"/>
  <c r="JP143" i="1" s="1"/>
  <c r="JQ217" i="1" a="1"/>
  <c r="JQ217" i="1" s="1"/>
  <c r="JP217" i="1" a="1"/>
  <c r="JP217" i="1" s="1"/>
  <c r="JQ208" i="1" a="1"/>
  <c r="JQ208" i="1" s="1"/>
  <c r="JP208" i="1" a="1"/>
  <c r="JP208" i="1" s="1"/>
  <c r="JQ105" i="1" a="1"/>
  <c r="JQ105" i="1" s="1"/>
  <c r="JP105" i="1" a="1"/>
  <c r="JP105" i="1" s="1"/>
  <c r="JQ119" i="1" a="1"/>
  <c r="JQ119" i="1" s="1"/>
  <c r="JP119" i="1" a="1"/>
  <c r="JP119" i="1" s="1"/>
  <c r="JQ134" i="1" a="1"/>
  <c r="JQ134" i="1" s="1"/>
  <c r="JP134" i="1" a="1"/>
  <c r="JP134" i="1" s="1"/>
  <c r="JQ22" i="1" a="1"/>
  <c r="JQ22" i="1" s="1"/>
  <c r="JP22" i="1" a="1"/>
  <c r="JP22" i="1" s="1"/>
  <c r="JQ99" i="1" a="1"/>
  <c r="JQ99" i="1" s="1"/>
  <c r="JP99" i="1" a="1"/>
  <c r="JP99" i="1" s="1"/>
  <c r="JQ80" i="1" a="1"/>
  <c r="JQ80" i="1" s="1"/>
  <c r="JP80" i="1" a="1"/>
  <c r="JP80" i="1" s="1"/>
  <c r="JG14" i="1" a="1"/>
  <c r="JG14" i="1" s="1"/>
  <c r="JF14" i="1" a="1"/>
  <c r="JF14" i="1" s="1"/>
  <c r="JP243" i="1" a="1"/>
  <c r="JP243" i="1" s="1"/>
  <c r="JQ243" i="1" a="1"/>
  <c r="JQ243" i="1" s="1"/>
  <c r="JP211" i="1" a="1"/>
  <c r="JP211" i="1" s="1"/>
  <c r="JQ211" i="1" a="1"/>
  <c r="JQ211" i="1" s="1"/>
  <c r="JQ171" i="1" a="1"/>
  <c r="JQ171" i="1" s="1"/>
  <c r="JP171" i="1" a="1"/>
  <c r="JP171" i="1" s="1"/>
  <c r="JQ139" i="1" a="1"/>
  <c r="JQ139" i="1" s="1"/>
  <c r="JP139" i="1" a="1"/>
  <c r="JP139" i="1" s="1"/>
  <c r="JQ61" i="1" a="1"/>
  <c r="JQ61" i="1" s="1"/>
  <c r="JP61" i="1" a="1"/>
  <c r="JP61" i="1" s="1"/>
  <c r="IV75" i="1" a="1"/>
  <c r="IV75" i="1" s="1"/>
  <c r="IW75" i="1" a="1"/>
  <c r="IW75" i="1" s="1"/>
  <c r="JG12" i="1" a="1"/>
  <c r="JG12" i="1" s="1"/>
  <c r="JF12" i="1" a="1"/>
  <c r="JF12" i="1" s="1"/>
  <c r="IV122" i="1" a="1"/>
  <c r="IV122" i="1" s="1"/>
  <c r="IW122" i="1" a="1"/>
  <c r="IW122" i="1" s="1"/>
  <c r="IM203" i="1" a="1"/>
  <c r="IM203" i="1" s="1"/>
  <c r="IL203" i="1" a="1"/>
  <c r="IL203" i="1" s="1"/>
  <c r="JF249" i="1" a="1"/>
  <c r="JF249" i="1" s="1"/>
  <c r="JG249" i="1" a="1"/>
  <c r="JG249" i="1" s="1"/>
  <c r="IV226" i="1" a="1"/>
  <c r="IV226" i="1" s="1"/>
  <c r="IW226" i="1" a="1"/>
  <c r="IW226" i="1" s="1"/>
  <c r="JG46" i="1" a="1"/>
  <c r="JG46" i="1" s="1"/>
  <c r="JF46" i="1" a="1"/>
  <c r="JF46" i="1" s="1"/>
  <c r="IV277" i="1" a="1"/>
  <c r="IV277" i="1" s="1"/>
  <c r="IW277" i="1" a="1"/>
  <c r="IW277" i="1" s="1"/>
  <c r="IW213" i="1" a="1"/>
  <c r="IW213" i="1" s="1"/>
  <c r="IV213" i="1" a="1"/>
  <c r="IV213" i="1" s="1"/>
  <c r="IW76" i="1" a="1"/>
  <c r="IW76" i="1" s="1"/>
  <c r="IV76" i="1" a="1"/>
  <c r="IV76" i="1" s="1"/>
  <c r="IW163" i="1" a="1"/>
  <c r="IW163" i="1" s="1"/>
  <c r="IV163" i="1" a="1"/>
  <c r="IV163" i="1" s="1"/>
  <c r="IM161" i="1" a="1"/>
  <c r="IM161" i="1" s="1"/>
  <c r="IL161" i="1" a="1"/>
  <c r="IL161" i="1" s="1"/>
  <c r="JQ230" i="1" a="1"/>
  <c r="JQ230" i="1" s="1"/>
  <c r="JP230" i="1" a="1"/>
  <c r="JP230" i="1" s="1"/>
  <c r="JG148" i="1" a="1"/>
  <c r="JG148" i="1" s="1"/>
  <c r="JF148" i="1" a="1"/>
  <c r="JF148" i="1" s="1"/>
  <c r="IW242" i="1" a="1"/>
  <c r="IW242" i="1" s="1"/>
  <c r="IV242" i="1" a="1"/>
  <c r="IV242" i="1" s="1"/>
  <c r="IV138" i="1" a="1"/>
  <c r="IV138" i="1" s="1"/>
  <c r="IW138" i="1" a="1"/>
  <c r="IW138" i="1" s="1"/>
  <c r="IW15" i="1" a="1"/>
  <c r="IW15" i="1" s="1"/>
  <c r="IV15" i="1" a="1"/>
  <c r="IV15" i="1" s="1"/>
  <c r="JG213" i="1" a="1"/>
  <c r="JG213" i="1" s="1"/>
  <c r="JF213" i="1" a="1"/>
  <c r="JF213" i="1" s="1"/>
  <c r="JG29" i="1" a="1"/>
  <c r="JG29" i="1" s="1"/>
  <c r="JF29" i="1" a="1"/>
  <c r="JF29" i="1" s="1"/>
  <c r="IW205" i="1" a="1"/>
  <c r="IW205" i="1" s="1"/>
  <c r="IV205" i="1" a="1"/>
  <c r="IV205" i="1" s="1"/>
  <c r="IW273" i="1" a="1"/>
  <c r="IW273" i="1" s="1"/>
  <c r="IV273" i="1" a="1"/>
  <c r="IV273" i="1" s="1"/>
  <c r="IL280" i="1" a="1"/>
  <c r="IL280" i="1" s="1"/>
  <c r="IM280" i="1" a="1"/>
  <c r="IM280" i="1" s="1"/>
  <c r="IW209" i="1" a="1"/>
  <c r="IW209" i="1" s="1"/>
  <c r="IV209" i="1" a="1"/>
  <c r="IV209" i="1" s="1"/>
  <c r="JG285" i="1" a="1"/>
  <c r="JG285" i="1" s="1"/>
  <c r="JF285" i="1" a="1"/>
  <c r="JF285" i="1" s="1"/>
  <c r="JG87" i="1" a="1"/>
  <c r="JG87" i="1" s="1"/>
  <c r="JF87" i="1" a="1"/>
  <c r="JF87" i="1" s="1"/>
  <c r="JQ77" i="1" a="1"/>
  <c r="JQ77" i="1" s="1"/>
  <c r="JP77" i="1" a="1"/>
  <c r="JP77" i="1" s="1"/>
  <c r="IW236" i="1" a="1"/>
  <c r="IW236" i="1" s="1"/>
  <c r="IV236" i="1" a="1"/>
  <c r="IV236" i="1" s="1"/>
  <c r="IV148" i="1" a="1"/>
  <c r="IV148" i="1" s="1"/>
  <c r="IW148" i="1" a="1"/>
  <c r="IW148" i="1" s="1"/>
  <c r="HR173" i="1" a="1"/>
  <c r="HR173" i="1" s="1"/>
  <c r="HS173" i="1" a="1"/>
  <c r="HS173" i="1" s="1"/>
  <c r="HS109" i="1" a="1"/>
  <c r="HS109" i="1" s="1"/>
  <c r="HR109" i="1" a="1"/>
  <c r="HR109" i="1" s="1"/>
  <c r="HS45" i="1" a="1"/>
  <c r="HS45" i="1" s="1"/>
  <c r="HR45" i="1" a="1"/>
  <c r="HR45" i="1" s="1"/>
  <c r="IW265" i="1" a="1"/>
  <c r="IW265" i="1" s="1"/>
  <c r="IV265" i="1" a="1"/>
  <c r="IV265" i="1" s="1"/>
  <c r="IW161" i="1" a="1"/>
  <c r="IW161" i="1" s="1"/>
  <c r="IV161" i="1" a="1"/>
  <c r="IV161" i="1" s="1"/>
  <c r="JG60" i="1" a="1"/>
  <c r="JG60" i="1" s="1"/>
  <c r="JF60" i="1" a="1"/>
  <c r="JF60" i="1" s="1"/>
  <c r="IV180" i="1" a="1"/>
  <c r="IV180" i="1" s="1"/>
  <c r="IW180" i="1" a="1"/>
  <c r="IW180" i="1" s="1"/>
  <c r="JG269" i="1" a="1"/>
  <c r="JG269" i="1" s="1"/>
  <c r="JF269" i="1" a="1"/>
  <c r="JF269" i="1" s="1"/>
  <c r="IM48" i="1" a="1"/>
  <c r="IM48" i="1" s="1"/>
  <c r="IL48" i="1" a="1"/>
  <c r="IL48" i="1" s="1"/>
  <c r="IW225" i="1" a="1"/>
  <c r="IW225" i="1" s="1"/>
  <c r="IV225" i="1" a="1"/>
  <c r="IV225" i="1" s="1"/>
  <c r="JQ205" i="1" a="1"/>
  <c r="JQ205" i="1" s="1"/>
  <c r="JP205" i="1" a="1"/>
  <c r="JP205" i="1" s="1"/>
  <c r="JQ117" i="1" a="1"/>
  <c r="JQ117" i="1" s="1"/>
  <c r="JP117" i="1" a="1"/>
  <c r="JP117" i="1" s="1"/>
  <c r="JF275" i="1" a="1"/>
  <c r="JF275" i="1" s="1"/>
  <c r="JG275" i="1" a="1"/>
  <c r="JG275" i="1" s="1"/>
  <c r="JF139" i="1" a="1"/>
  <c r="JF139" i="1" s="1"/>
  <c r="JG139" i="1" a="1"/>
  <c r="JG139" i="1" s="1"/>
  <c r="JQ148" i="1" a="1"/>
  <c r="JQ148" i="1" s="1"/>
  <c r="JP148" i="1" a="1"/>
  <c r="JP148" i="1" s="1"/>
  <c r="JQ84" i="1" a="1"/>
  <c r="JQ84" i="1" s="1"/>
  <c r="JP84" i="1" a="1"/>
  <c r="JP84" i="1" s="1"/>
  <c r="JP283" i="1" a="1"/>
  <c r="JP283" i="1" s="1"/>
  <c r="JQ283" i="1" a="1"/>
  <c r="JQ283" i="1" s="1"/>
  <c r="JG236" i="1" a="1"/>
  <c r="JG236" i="1" s="1"/>
  <c r="JF236" i="1" a="1"/>
  <c r="JF236" i="1" s="1"/>
  <c r="JQ113" i="1" a="1"/>
  <c r="JQ113" i="1" s="1"/>
  <c r="JP113" i="1" a="1"/>
  <c r="JP113" i="1" s="1"/>
  <c r="JI30" i="1"/>
  <c r="JJ30" i="1" s="1"/>
  <c r="IO177" i="1"/>
  <c r="IP177" i="1" s="1"/>
  <c r="IO89" i="1"/>
  <c r="IP89" i="1" s="1"/>
  <c r="JS301" i="1"/>
  <c r="JT301" i="1" s="1"/>
  <c r="JS226" i="1"/>
  <c r="JT226" i="1" s="1"/>
  <c r="JO68" i="1" a="1"/>
  <c r="JO68" i="1" s="1"/>
  <c r="JS157" i="1"/>
  <c r="JT157" i="1" s="1"/>
  <c r="JI250" i="1"/>
  <c r="JJ250" i="1" s="1"/>
  <c r="IY260" i="1"/>
  <c r="IZ260" i="1" s="1"/>
  <c r="IY180" i="1"/>
  <c r="IZ180" i="1" s="1"/>
  <c r="JI141" i="1"/>
  <c r="JJ141" i="1" s="1"/>
  <c r="IY235" i="1"/>
  <c r="IZ235" i="1" s="1"/>
  <c r="JI276" i="1"/>
  <c r="JJ276" i="1" s="1"/>
  <c r="IY186" i="1"/>
  <c r="IZ186" i="1" s="1"/>
  <c r="IO233" i="1"/>
  <c r="IP233" i="1" s="1"/>
  <c r="IO203" i="1"/>
  <c r="IP203" i="1" s="1"/>
  <c r="JI290" i="1"/>
  <c r="JJ290" i="1" s="1"/>
  <c r="JI225" i="1"/>
  <c r="JJ225" i="1" s="1"/>
  <c r="HU69" i="1"/>
  <c r="HV69" i="1" s="1"/>
  <c r="IY234" i="1"/>
  <c r="IZ234" i="1" s="1"/>
  <c r="IY63" i="1"/>
  <c r="IZ63" i="1" s="1"/>
  <c r="JI227" i="1"/>
  <c r="JJ227" i="1" s="1"/>
  <c r="JI36" i="1"/>
  <c r="JJ36" i="1" s="1"/>
  <c r="JS87" i="1"/>
  <c r="JT87" i="1" s="1"/>
  <c r="IY164" i="1"/>
  <c r="IZ164" i="1" s="1"/>
  <c r="IY252" i="1"/>
  <c r="IZ252" i="1" s="1"/>
  <c r="IY191" i="1"/>
  <c r="IZ191" i="1" s="1"/>
  <c r="IY123" i="1"/>
  <c r="IZ123" i="1" s="1"/>
  <c r="IO82" i="1"/>
  <c r="IP82" i="1" s="1"/>
  <c r="IO49" i="1"/>
  <c r="IP49" i="1" s="1"/>
  <c r="JI137" i="1"/>
  <c r="JJ137" i="1" s="1"/>
  <c r="IY170" i="1"/>
  <c r="IZ170" i="1" s="1"/>
  <c r="IY261" i="1"/>
  <c r="IZ261" i="1" s="1"/>
  <c r="IY257" i="1"/>
  <c r="IZ257" i="1" s="1"/>
  <c r="IY274" i="1"/>
  <c r="IZ274" i="1" s="1"/>
  <c r="IY122" i="1"/>
  <c r="IZ122" i="1" s="1"/>
  <c r="JI277" i="1"/>
  <c r="JJ277" i="1" s="1"/>
  <c r="JS141" i="1"/>
  <c r="JT141" i="1" s="1"/>
  <c r="IY147" i="1"/>
  <c r="IZ147" i="1" s="1"/>
  <c r="HU197" i="1"/>
  <c r="HV197" i="1" s="1"/>
  <c r="IY195" i="1"/>
  <c r="IZ195" i="1" s="1"/>
  <c r="IY172" i="1"/>
  <c r="IZ172" i="1" s="1"/>
  <c r="JI257" i="1"/>
  <c r="JJ257" i="1" s="1"/>
  <c r="JI157" i="1"/>
  <c r="JJ157" i="1" s="1"/>
  <c r="IY291" i="1"/>
  <c r="IZ291" i="1" s="1"/>
  <c r="IY68" i="1"/>
  <c r="IZ68" i="1" s="1"/>
  <c r="IY78" i="1"/>
  <c r="IZ78" i="1" s="1"/>
  <c r="IO140" i="1"/>
  <c r="IP140" i="1" s="1"/>
  <c r="JI150" i="1"/>
  <c r="JJ150" i="1" s="1"/>
  <c r="IY84" i="1"/>
  <c r="IZ84" i="1" s="1"/>
  <c r="IY276" i="1"/>
  <c r="IZ276" i="1" s="1"/>
  <c r="IY156" i="1"/>
  <c r="IZ156" i="1" s="1"/>
  <c r="JI197" i="1"/>
  <c r="JJ197" i="1" s="1"/>
  <c r="JS85" i="1"/>
  <c r="JT85" i="1" s="1"/>
  <c r="IY39" i="1"/>
  <c r="IZ39" i="1" s="1"/>
  <c r="JI112" i="1"/>
  <c r="JJ112" i="1" s="1"/>
  <c r="IY245" i="1"/>
  <c r="IZ245" i="1" s="1"/>
  <c r="JI48" i="1"/>
  <c r="JJ48" i="1" s="1"/>
  <c r="HU18" i="1"/>
  <c r="HV18" i="1" s="1"/>
  <c r="IY60" i="1"/>
  <c r="IZ60" i="1" s="1"/>
  <c r="HU298" i="1"/>
  <c r="HV298" i="1" s="1"/>
  <c r="IO234" i="1"/>
  <c r="IP234" i="1" s="1"/>
  <c r="JS181" i="1"/>
  <c r="JT181" i="1" s="1"/>
  <c r="JS166" i="1"/>
  <c r="JT166" i="1" s="1"/>
  <c r="JI196" i="1"/>
  <c r="JJ196" i="1" s="1"/>
  <c r="JI158" i="1"/>
  <c r="JJ158" i="1" s="1"/>
  <c r="JI25" i="1"/>
  <c r="JJ25" i="1" s="1"/>
  <c r="JS165" i="1"/>
  <c r="JT165" i="1" s="1"/>
  <c r="IY131" i="1"/>
  <c r="IZ131" i="1" s="1"/>
  <c r="IO105" i="1"/>
  <c r="IP105" i="1" s="1"/>
  <c r="JS150" i="1"/>
  <c r="JT150" i="1" s="1"/>
  <c r="JS155" i="1"/>
  <c r="JT155" i="1" s="1"/>
  <c r="JI86" i="1"/>
  <c r="JJ86" i="1" s="1"/>
  <c r="JI18" i="1"/>
  <c r="JJ18" i="1" s="1"/>
  <c r="IY71" i="1"/>
  <c r="IZ71" i="1" s="1"/>
  <c r="JI11" i="1"/>
  <c r="JJ11" i="1" s="1"/>
  <c r="IY162" i="1"/>
  <c r="IZ162" i="1" s="1"/>
  <c r="IY169" i="1"/>
  <c r="IZ169" i="1" s="1"/>
  <c r="JI301" i="1"/>
  <c r="JJ301" i="1" s="1"/>
  <c r="IY233" i="1"/>
  <c r="IZ233" i="1" s="1"/>
  <c r="JS227" i="1"/>
  <c r="JT227" i="1" s="1"/>
  <c r="JS187" i="1"/>
  <c r="JT187" i="1" s="1"/>
  <c r="JI76" i="1"/>
  <c r="JJ76" i="1" s="1"/>
  <c r="JS209" i="1"/>
  <c r="JT209" i="1" s="1"/>
  <c r="JS219" i="1"/>
  <c r="JT219" i="1" s="1"/>
  <c r="JS179" i="1"/>
  <c r="JT179" i="1" s="1"/>
  <c r="JS147" i="1"/>
  <c r="JT147" i="1" s="1"/>
  <c r="JS69" i="1"/>
  <c r="JT69" i="1" s="1"/>
  <c r="JS37" i="1"/>
  <c r="JT37" i="1" s="1"/>
  <c r="JI96" i="1"/>
  <c r="JJ96" i="1" s="1"/>
  <c r="JI85" i="1"/>
  <c r="JJ85" i="1" s="1"/>
  <c r="JI172" i="1"/>
  <c r="JJ172" i="1" s="1"/>
  <c r="JS78" i="1"/>
  <c r="JT78" i="1" s="1"/>
  <c r="JS290" i="1"/>
  <c r="JT290" i="1" s="1"/>
  <c r="IY213" i="1"/>
  <c r="IZ213" i="1" s="1"/>
  <c r="JI23" i="1"/>
  <c r="JJ23" i="1" s="1"/>
  <c r="JS267" i="1"/>
  <c r="JT267" i="1" s="1"/>
  <c r="JS261" i="1"/>
  <c r="JT261" i="1" s="1"/>
  <c r="JS86" i="1"/>
  <c r="JT86" i="1" s="1"/>
  <c r="JS32" i="1"/>
  <c r="JT32" i="1" s="1"/>
  <c r="JS31" i="1"/>
  <c r="JT31" i="1" s="1"/>
  <c r="IY285" i="1"/>
  <c r="IZ285" i="1" s="1"/>
  <c r="IY115" i="1"/>
  <c r="IZ115" i="1" s="1"/>
  <c r="IO96" i="1"/>
  <c r="IP96" i="1" s="1"/>
  <c r="JI226" i="1"/>
  <c r="JJ226" i="1" s="1"/>
  <c r="JI285" i="1"/>
  <c r="JJ285" i="1" s="1"/>
  <c r="JI80" i="1"/>
  <c r="JJ80" i="1" s="1"/>
  <c r="JI84" i="1"/>
  <c r="JJ84" i="1" s="1"/>
  <c r="JI20" i="1"/>
  <c r="JJ20" i="1" s="1"/>
  <c r="JI15" i="1"/>
  <c r="JJ15" i="1" s="1"/>
  <c r="JI147" i="1"/>
  <c r="JJ147" i="1" s="1"/>
  <c r="JS230" i="1"/>
  <c r="JT230" i="1" s="1"/>
  <c r="JS93" i="1"/>
  <c r="JT93" i="1" s="1"/>
  <c r="JS92" i="1"/>
  <c r="JT92" i="1" s="1"/>
  <c r="IY227" i="1"/>
  <c r="IZ227" i="1" s="1"/>
  <c r="JS213" i="1"/>
  <c r="JT213" i="1" s="1"/>
  <c r="JS21" i="1"/>
  <c r="JT21" i="1" s="1"/>
  <c r="JS11" i="1"/>
  <c r="JT11" i="1" s="1"/>
  <c r="JI156" i="1"/>
  <c r="JJ156" i="1" s="1"/>
  <c r="IY221" i="1"/>
  <c r="IZ221" i="1" s="1"/>
  <c r="IY277" i="1"/>
  <c r="IZ277" i="1" s="1"/>
  <c r="JI291" i="1"/>
  <c r="JJ291" i="1" s="1"/>
  <c r="JI60" i="1"/>
  <c r="JJ60" i="1" s="1"/>
  <c r="JI12" i="1"/>
  <c r="JJ12" i="1" s="1"/>
  <c r="JI170" i="1"/>
  <c r="JJ170" i="1" s="1"/>
  <c r="JI21" i="1"/>
  <c r="JJ21" i="1" s="1"/>
  <c r="JS206" i="1"/>
  <c r="JT206" i="1" s="1"/>
  <c r="JS40" i="1"/>
  <c r="JT40" i="1" s="1"/>
  <c r="JS77" i="1"/>
  <c r="JT77" i="1" s="1"/>
  <c r="IY196" i="1"/>
  <c r="IZ196" i="1" s="1"/>
  <c r="IY105" i="1"/>
  <c r="IZ105" i="1" s="1"/>
  <c r="IO260" i="1"/>
  <c r="IP260" i="1" s="1"/>
  <c r="IO228" i="1"/>
  <c r="IP228" i="1" s="1"/>
  <c r="IO196" i="1"/>
  <c r="IP196" i="1" s="1"/>
  <c r="IO92" i="1"/>
  <c r="IP92" i="1" s="1"/>
  <c r="IY87" i="1"/>
  <c r="IZ87" i="1" s="1"/>
  <c r="IY47" i="1"/>
  <c r="IZ47" i="1" s="1"/>
  <c r="IO274" i="1"/>
  <c r="IP274" i="1" s="1"/>
  <c r="IO242" i="1"/>
  <c r="IP242" i="1" s="1"/>
  <c r="IO154" i="1"/>
  <c r="IP154" i="1" s="1"/>
  <c r="IO122" i="1"/>
  <c r="IP122" i="1" s="1"/>
  <c r="IO26" i="1"/>
  <c r="IP26" i="1" s="1"/>
  <c r="JI293" i="1"/>
  <c r="JJ293" i="1" s="1"/>
  <c r="JI253" i="1"/>
  <c r="JJ253" i="1" s="1"/>
  <c r="JI186" i="1"/>
  <c r="JJ186" i="1" s="1"/>
  <c r="JI87" i="1"/>
  <c r="JJ87" i="1" s="1"/>
  <c r="JS214" i="1"/>
  <c r="JT214" i="1" s="1"/>
  <c r="JE172" i="1" a="1"/>
  <c r="JE172" i="1" s="1"/>
  <c r="HU222" i="1"/>
  <c r="HU181" i="1"/>
  <c r="HV181" i="1" s="1"/>
  <c r="JI213" i="1"/>
  <c r="JJ213" i="1" s="1"/>
  <c r="JI282" i="1"/>
  <c r="JJ282" i="1" s="1"/>
  <c r="JI79" i="1"/>
  <c r="JJ79" i="1" s="1"/>
  <c r="JS225" i="1"/>
  <c r="JT225" i="1" s="1"/>
  <c r="JS189" i="1"/>
  <c r="JT189" i="1" s="1"/>
  <c r="JS293" i="1"/>
  <c r="JT293" i="1" s="1"/>
  <c r="JS15" i="1"/>
  <c r="JT15" i="1" s="1"/>
  <c r="JS229" i="1"/>
  <c r="JT229" i="1" s="1"/>
  <c r="JI193" i="1"/>
  <c r="JJ193" i="1" s="1"/>
  <c r="IY91" i="1"/>
  <c r="IZ91" i="1" s="1"/>
  <c r="JS254" i="1"/>
  <c r="JT254" i="1" s="1"/>
  <c r="JS269" i="1"/>
  <c r="JT269" i="1" s="1"/>
  <c r="JS174" i="1"/>
  <c r="JT174" i="1" s="1"/>
  <c r="JS104" i="1"/>
  <c r="JT104" i="1" s="1"/>
  <c r="JS250" i="1"/>
  <c r="JT250" i="1" s="1"/>
  <c r="JI133" i="1"/>
  <c r="JJ133" i="1" s="1"/>
  <c r="JS102" i="1"/>
  <c r="JT102" i="1" s="1"/>
  <c r="IY130" i="1"/>
  <c r="IZ130" i="1" s="1"/>
  <c r="JS235" i="1"/>
  <c r="JT235" i="1" s="1"/>
  <c r="JS277" i="1"/>
  <c r="JT277" i="1" s="1"/>
  <c r="JS131" i="1"/>
  <c r="JT131" i="1" s="1"/>
  <c r="JS182" i="1"/>
  <c r="JT182" i="1" s="1"/>
  <c r="JS80" i="1"/>
  <c r="JT80" i="1" s="1"/>
  <c r="JS108" i="1"/>
  <c r="JT108" i="1" s="1"/>
  <c r="IY176" i="1"/>
  <c r="IZ176" i="1" s="1"/>
  <c r="JI14" i="1"/>
  <c r="JJ14" i="1" s="1"/>
  <c r="JI47" i="1"/>
  <c r="JJ47" i="1" s="1"/>
  <c r="JI94" i="1"/>
  <c r="JJ94" i="1" s="1"/>
  <c r="JS110" i="1"/>
  <c r="JT110" i="1" s="1"/>
  <c r="JI155" i="1"/>
  <c r="JJ155" i="1" s="1"/>
  <c r="JS17" i="1"/>
  <c r="JT17" i="1" s="1"/>
  <c r="JS72" i="1"/>
  <c r="JT72" i="1" s="1"/>
  <c r="IY200" i="1"/>
  <c r="IZ200" i="1" s="1"/>
  <c r="JS163" i="1"/>
  <c r="JT163" i="1" s="1"/>
  <c r="IY79" i="1"/>
  <c r="IZ79" i="1" s="1"/>
  <c r="IY208" i="1"/>
  <c r="IZ208" i="1" s="1"/>
  <c r="JS243" i="1"/>
  <c r="JT243" i="1" s="1"/>
  <c r="JS211" i="1"/>
  <c r="JT211" i="1" s="1"/>
  <c r="JS171" i="1"/>
  <c r="JT171" i="1" s="1"/>
  <c r="JS139" i="1"/>
  <c r="JT139" i="1" s="1"/>
  <c r="JS61" i="1"/>
  <c r="JT61" i="1" s="1"/>
  <c r="IB205" i="1" a="1"/>
  <c r="IB205" i="1" s="1"/>
  <c r="IC205" i="1" a="1"/>
  <c r="IC205" i="1" s="1"/>
  <c r="IB58" i="1" a="1"/>
  <c r="IB58" i="1" s="1"/>
  <c r="IC58" i="1" a="1"/>
  <c r="IC58" i="1" s="1"/>
  <c r="IB130" i="1" a="1"/>
  <c r="IB130" i="1" s="1"/>
  <c r="IC130" i="1" a="1"/>
  <c r="IC130" i="1" s="1"/>
  <c r="IB44" i="1" a="1"/>
  <c r="IB44" i="1" s="1"/>
  <c r="IC44" i="1" a="1"/>
  <c r="IC44" i="1" s="1"/>
  <c r="IB222" i="1" a="1"/>
  <c r="IB222" i="1" s="1"/>
  <c r="IC222" i="1" a="1"/>
  <c r="IC222" i="1" s="1"/>
  <c r="IB190" i="1" a="1"/>
  <c r="IB190" i="1" s="1"/>
  <c r="IC190" i="1" a="1"/>
  <c r="IC190" i="1" s="1"/>
  <c r="IC158" i="1" a="1"/>
  <c r="IC158" i="1" s="1"/>
  <c r="IB158" i="1" a="1"/>
  <c r="IB158" i="1" s="1"/>
  <c r="IB126" i="1" a="1"/>
  <c r="IB126" i="1" s="1"/>
  <c r="IC126" i="1" a="1"/>
  <c r="IC126" i="1" s="1"/>
  <c r="IC94" i="1" a="1"/>
  <c r="IC94" i="1" s="1"/>
  <c r="IB94" i="1" a="1"/>
  <c r="IB94" i="1" s="1"/>
  <c r="IB194" i="1" a="1"/>
  <c r="IB194" i="1" s="1"/>
  <c r="IC194" i="1" a="1"/>
  <c r="IC194" i="1" s="1"/>
  <c r="IB38" i="1" a="1"/>
  <c r="IB38" i="1" s="1"/>
  <c r="IC38" i="1" a="1"/>
  <c r="IC38" i="1" s="1"/>
  <c r="IB112" i="1" a="1"/>
  <c r="IB112" i="1" s="1"/>
  <c r="IC112" i="1" a="1"/>
  <c r="IC112" i="1" s="1"/>
  <c r="IB22" i="1" a="1"/>
  <c r="IB22" i="1" s="1"/>
  <c r="IC22" i="1" a="1"/>
  <c r="IC22" i="1" s="1"/>
  <c r="IC276" i="1" a="1"/>
  <c r="IC276" i="1" s="1"/>
  <c r="IB276" i="1" a="1"/>
  <c r="IB276" i="1" s="1"/>
  <c r="IC244" i="1" a="1"/>
  <c r="IC244" i="1" s="1"/>
  <c r="IB244" i="1" a="1"/>
  <c r="IB244" i="1" s="1"/>
  <c r="IB212" i="1" a="1"/>
  <c r="IB212" i="1" s="1"/>
  <c r="IC212" i="1" a="1"/>
  <c r="IC212" i="1" s="1"/>
  <c r="IB180" i="1" a="1"/>
  <c r="IB180" i="1" s="1"/>
  <c r="IC180" i="1" a="1"/>
  <c r="IC180" i="1" s="1"/>
  <c r="IB148" i="1" a="1"/>
  <c r="IB148" i="1" s="1"/>
  <c r="IC148" i="1" a="1"/>
  <c r="IC148" i="1" s="1"/>
  <c r="IB116" i="1" a="1"/>
  <c r="IB116" i="1" s="1"/>
  <c r="IC116" i="1" a="1"/>
  <c r="IC116" i="1" s="1"/>
  <c r="IB84" i="1" a="1"/>
  <c r="IB84" i="1" s="1"/>
  <c r="IC84" i="1" a="1"/>
  <c r="IC84" i="1" s="1"/>
  <c r="IB52" i="1" a="1"/>
  <c r="IB52" i="1" s="1"/>
  <c r="IC52" i="1" a="1"/>
  <c r="IC52" i="1" s="1"/>
  <c r="IC54" i="1" a="1"/>
  <c r="IC54" i="1" s="1"/>
  <c r="IB54" i="1" a="1"/>
  <c r="IB54" i="1" s="1"/>
  <c r="IC291" i="1" a="1"/>
  <c r="IC291" i="1" s="1"/>
  <c r="IB291" i="1" a="1"/>
  <c r="IB291" i="1" s="1"/>
  <c r="IB259" i="1" a="1"/>
  <c r="IB259" i="1" s="1"/>
  <c r="IC259" i="1" a="1"/>
  <c r="IC259" i="1" s="1"/>
  <c r="IC227" i="1" a="1"/>
  <c r="IC227" i="1" s="1"/>
  <c r="IB227" i="1" a="1"/>
  <c r="IB227" i="1" s="1"/>
  <c r="IB195" i="1" a="1"/>
  <c r="IB195" i="1" s="1"/>
  <c r="IC195" i="1" a="1"/>
  <c r="IC195" i="1" s="1"/>
  <c r="IC163" i="1" a="1"/>
  <c r="IC163" i="1" s="1"/>
  <c r="IB163" i="1" a="1"/>
  <c r="IB163" i="1" s="1"/>
  <c r="IB131" i="1" a="1"/>
  <c r="IB131" i="1" s="1"/>
  <c r="IC131" i="1" a="1"/>
  <c r="IC131" i="1" s="1"/>
  <c r="IB61" i="1" a="1"/>
  <c r="IB61" i="1" s="1"/>
  <c r="IC61" i="1" a="1"/>
  <c r="IC61" i="1" s="1"/>
  <c r="IB181" i="1" a="1"/>
  <c r="IB181" i="1" s="1"/>
  <c r="IC181" i="1" a="1"/>
  <c r="IC181" i="1" s="1"/>
  <c r="IB46" i="1" a="1"/>
  <c r="IB46" i="1" s="1"/>
  <c r="IC46" i="1" a="1"/>
  <c r="IC46" i="1" s="1"/>
  <c r="IB289" i="1" a="1"/>
  <c r="IB289" i="1" s="1"/>
  <c r="IC289" i="1" a="1"/>
  <c r="IC289" i="1" s="1"/>
  <c r="IB257" i="1" a="1"/>
  <c r="IB257" i="1" s="1"/>
  <c r="IC257" i="1" a="1"/>
  <c r="IC257" i="1" s="1"/>
  <c r="IB225" i="1" a="1"/>
  <c r="IB225" i="1" s="1"/>
  <c r="IC225" i="1" a="1"/>
  <c r="IC225" i="1" s="1"/>
  <c r="IB193" i="1" a="1"/>
  <c r="IB193" i="1" s="1"/>
  <c r="IC193" i="1" a="1"/>
  <c r="IC193" i="1" s="1"/>
  <c r="IB161" i="1" a="1"/>
  <c r="IB161" i="1" s="1"/>
  <c r="IC161" i="1" a="1"/>
  <c r="IC161" i="1" s="1"/>
  <c r="IB129" i="1" a="1"/>
  <c r="IB129" i="1" s="1"/>
  <c r="IC129" i="1" a="1"/>
  <c r="IC129" i="1" s="1"/>
  <c r="IB97" i="1" a="1"/>
  <c r="IB97" i="1" s="1"/>
  <c r="IC97" i="1" a="1"/>
  <c r="IC97" i="1" s="1"/>
  <c r="IC157" i="1" a="1"/>
  <c r="IC157" i="1" s="1"/>
  <c r="IB157" i="1" a="1"/>
  <c r="IB157" i="1" s="1"/>
  <c r="IB25" i="1" a="1"/>
  <c r="IB25" i="1" s="1"/>
  <c r="IC25" i="1" a="1"/>
  <c r="IC25" i="1" s="1"/>
  <c r="IB154" i="1" a="1"/>
  <c r="IB154" i="1" s="1"/>
  <c r="IC154" i="1" a="1"/>
  <c r="IC154" i="1" s="1"/>
  <c r="IC51" i="1" a="1"/>
  <c r="IC51" i="1" s="1"/>
  <c r="IB51" i="1" a="1"/>
  <c r="IB51" i="1" s="1"/>
  <c r="IC295" i="1" a="1"/>
  <c r="IC295" i="1" s="1"/>
  <c r="IB295" i="1" a="1"/>
  <c r="IB295" i="1" s="1"/>
  <c r="IC263" i="1" a="1"/>
  <c r="IC263" i="1" s="1"/>
  <c r="IB263" i="1" a="1"/>
  <c r="IB263" i="1" s="1"/>
  <c r="IC231" i="1" a="1"/>
  <c r="IC231" i="1" s="1"/>
  <c r="IB231" i="1" a="1"/>
  <c r="IB231" i="1" s="1"/>
  <c r="IB199" i="1" a="1"/>
  <c r="IB199" i="1" s="1"/>
  <c r="IC199" i="1" a="1"/>
  <c r="IC199" i="1" s="1"/>
  <c r="IB167" i="1" a="1"/>
  <c r="IB167" i="1" s="1"/>
  <c r="IC167" i="1" a="1"/>
  <c r="IC167" i="1" s="1"/>
  <c r="IB135" i="1" a="1"/>
  <c r="IB135" i="1" s="1"/>
  <c r="IC135" i="1" a="1"/>
  <c r="IC135" i="1" s="1"/>
  <c r="IB103" i="1" a="1"/>
  <c r="IB103" i="1" s="1"/>
  <c r="IC103" i="1" a="1"/>
  <c r="IC103" i="1" s="1"/>
  <c r="IB71" i="1" a="1"/>
  <c r="IB71" i="1" s="1"/>
  <c r="IC71" i="1" a="1"/>
  <c r="IC71" i="1" s="1"/>
  <c r="IC115" i="1" a="1"/>
  <c r="IC115" i="1" s="1"/>
  <c r="IB115" i="1" a="1"/>
  <c r="IB115" i="1" s="1"/>
  <c r="IB39" i="1" a="1"/>
  <c r="IB39" i="1" s="1"/>
  <c r="IC39" i="1" a="1"/>
  <c r="IC39" i="1" s="1"/>
  <c r="IB286" i="1" a="1"/>
  <c r="IB286" i="1" s="1"/>
  <c r="IC286" i="1" a="1"/>
  <c r="IC286" i="1" s="1"/>
  <c r="IB170" i="1" a="1"/>
  <c r="IB170" i="1" s="1"/>
  <c r="IC170" i="1" a="1"/>
  <c r="IC170" i="1" s="1"/>
  <c r="IB33" i="1" a="1"/>
  <c r="IB33" i="1" s="1"/>
  <c r="IC33" i="1" a="1"/>
  <c r="IC33" i="1" s="1"/>
  <c r="IB285" i="1" a="1"/>
  <c r="IB285" i="1" s="1"/>
  <c r="IC285" i="1" a="1"/>
  <c r="IC285" i="1" s="1"/>
  <c r="IB253" i="1" a="1"/>
  <c r="IB253" i="1" s="1"/>
  <c r="IC253" i="1" a="1"/>
  <c r="IC253" i="1" s="1"/>
  <c r="IB221" i="1" a="1"/>
  <c r="IB221" i="1" s="1"/>
  <c r="IC221" i="1" a="1"/>
  <c r="IC221" i="1" s="1"/>
  <c r="IC91" i="1" a="1"/>
  <c r="IC91" i="1" s="1"/>
  <c r="IB91" i="1" a="1"/>
  <c r="IB91" i="1" s="1"/>
  <c r="IB17" i="1" a="1"/>
  <c r="IB17" i="1" s="1"/>
  <c r="IC17" i="1" a="1"/>
  <c r="IC17" i="1" s="1"/>
  <c r="IB42" i="1" a="1"/>
  <c r="IB42" i="1" s="1"/>
  <c r="IC42" i="1" a="1"/>
  <c r="IC42" i="1" s="1"/>
  <c r="IC283" i="1" a="1"/>
  <c r="IC283" i="1" s="1"/>
  <c r="IB283" i="1" a="1"/>
  <c r="IB283" i="1" s="1"/>
  <c r="IC251" i="1" a="1"/>
  <c r="IC251" i="1" s="1"/>
  <c r="IB251" i="1" a="1"/>
  <c r="IB251" i="1" s="1"/>
  <c r="IB219" i="1" a="1"/>
  <c r="IB219" i="1" s="1"/>
  <c r="IC219" i="1" a="1"/>
  <c r="IC219" i="1" s="1"/>
  <c r="IC187" i="1" a="1"/>
  <c r="IC187" i="1" s="1"/>
  <c r="IB187" i="1" a="1"/>
  <c r="IB187" i="1" s="1"/>
  <c r="IC155" i="1" a="1"/>
  <c r="IC155" i="1" s="1"/>
  <c r="IB155" i="1" a="1"/>
  <c r="IB155" i="1" s="1"/>
  <c r="IC123" i="1" a="1"/>
  <c r="IC123" i="1" s="1"/>
  <c r="IB123" i="1" a="1"/>
  <c r="IB123" i="1" s="1"/>
  <c r="IB47" i="1" a="1"/>
  <c r="IB47" i="1" s="1"/>
  <c r="IC47" i="1" a="1"/>
  <c r="IC47" i="1" s="1"/>
  <c r="IB290" i="1" a="1"/>
  <c r="IB290" i="1" s="1"/>
  <c r="IC290" i="1" a="1"/>
  <c r="IC290" i="1" s="1"/>
  <c r="IB258" i="1" a="1"/>
  <c r="IB258" i="1" s="1"/>
  <c r="IC258" i="1" a="1"/>
  <c r="IC258" i="1" s="1"/>
  <c r="IB226" i="1" a="1"/>
  <c r="IB226" i="1" s="1"/>
  <c r="IC226" i="1" a="1"/>
  <c r="IC226" i="1" s="1"/>
  <c r="IB138" i="1" a="1"/>
  <c r="IB138" i="1" s="1"/>
  <c r="IC138" i="1" a="1"/>
  <c r="IC138" i="1" s="1"/>
  <c r="IB41" i="1" a="1"/>
  <c r="IB41" i="1" s="1"/>
  <c r="IC41" i="1" a="1"/>
  <c r="IC41" i="1" s="1"/>
  <c r="IB281" i="1" a="1"/>
  <c r="IB281" i="1" s="1"/>
  <c r="IC281" i="1" a="1"/>
  <c r="IC281" i="1" s="1"/>
  <c r="IB249" i="1" a="1"/>
  <c r="IB249" i="1" s="1"/>
  <c r="IC249" i="1" a="1"/>
  <c r="IC249" i="1" s="1"/>
  <c r="IB217" i="1" a="1"/>
  <c r="IB217" i="1" s="1"/>
  <c r="IC217" i="1" a="1"/>
  <c r="IC217" i="1" s="1"/>
  <c r="IB185" i="1" a="1"/>
  <c r="IB185" i="1" s="1"/>
  <c r="IC185" i="1" a="1"/>
  <c r="IC185" i="1" s="1"/>
  <c r="IB153" i="1" a="1"/>
  <c r="IB153" i="1" s="1"/>
  <c r="IC153" i="1" a="1"/>
  <c r="IC153" i="1" s="1"/>
  <c r="IB121" i="1" a="1"/>
  <c r="IB121" i="1" s="1"/>
  <c r="IC121" i="1" a="1"/>
  <c r="IC121" i="1" s="1"/>
  <c r="IB89" i="1" a="1"/>
  <c r="IB89" i="1" s="1"/>
  <c r="IC89" i="1" a="1"/>
  <c r="IC89" i="1" s="1"/>
  <c r="IC107" i="1" a="1"/>
  <c r="IC107" i="1" s="1"/>
  <c r="IB107" i="1" a="1"/>
  <c r="IB107" i="1" s="1"/>
  <c r="IB14" i="1" a="1"/>
  <c r="IB14" i="1" s="1"/>
  <c r="IC14" i="1" a="1"/>
  <c r="IC14" i="1" s="1"/>
  <c r="IC272" i="1" a="1"/>
  <c r="IC272" i="1" s="1"/>
  <c r="IB272" i="1" a="1"/>
  <c r="IB272" i="1" s="1"/>
  <c r="IC240" i="1" a="1"/>
  <c r="IC240" i="1" s="1"/>
  <c r="IB240" i="1" a="1"/>
  <c r="IB240" i="1" s="1"/>
  <c r="IC208" i="1" a="1"/>
  <c r="IC208" i="1" s="1"/>
  <c r="IB208" i="1" a="1"/>
  <c r="IB208" i="1" s="1"/>
  <c r="IB176" i="1" a="1"/>
  <c r="IB176" i="1" s="1"/>
  <c r="IC176" i="1" a="1"/>
  <c r="IC176" i="1" s="1"/>
  <c r="IC144" i="1" a="1"/>
  <c r="IC144" i="1" s="1"/>
  <c r="IB144" i="1" a="1"/>
  <c r="IB144" i="1" s="1"/>
  <c r="IY92" i="1"/>
  <c r="IZ92" i="1" s="1"/>
  <c r="IB133" i="1" a="1"/>
  <c r="IB133" i="1" s="1"/>
  <c r="IC133" i="1" a="1"/>
  <c r="IC133" i="1" s="1"/>
  <c r="IB45" i="1" a="1"/>
  <c r="IB45" i="1" s="1"/>
  <c r="IC45" i="1" a="1"/>
  <c r="IC45" i="1" s="1"/>
  <c r="IB104" i="1" a="1"/>
  <c r="IB104" i="1" s="1"/>
  <c r="IC104" i="1" a="1"/>
  <c r="IC104" i="1" s="1"/>
  <c r="IB28" i="1" a="1"/>
  <c r="IB28" i="1" s="1"/>
  <c r="IC28" i="1" a="1"/>
  <c r="IC28" i="1" s="1"/>
  <c r="IC246" i="1" a="1"/>
  <c r="IC246" i="1" s="1"/>
  <c r="IB246" i="1" a="1"/>
  <c r="IB246" i="1" s="1"/>
  <c r="IB214" i="1" a="1"/>
  <c r="IB214" i="1" s="1"/>
  <c r="IC214" i="1" a="1"/>
  <c r="IC214" i="1" s="1"/>
  <c r="IC182" i="1" a="1"/>
  <c r="IC182" i="1" s="1"/>
  <c r="IB182" i="1" a="1"/>
  <c r="IB182" i="1" s="1"/>
  <c r="IB150" i="1" a="1"/>
  <c r="IB150" i="1" s="1"/>
  <c r="IC150" i="1" a="1"/>
  <c r="IC150" i="1" s="1"/>
  <c r="IC118" i="1" a="1"/>
  <c r="IC118" i="1" s="1"/>
  <c r="IB118" i="1" a="1"/>
  <c r="IB118" i="1" s="1"/>
  <c r="IB86" i="1" a="1"/>
  <c r="IB86" i="1" s="1"/>
  <c r="IC86" i="1" a="1"/>
  <c r="IC86" i="1" s="1"/>
  <c r="IB149" i="1" a="1"/>
  <c r="IB149" i="1" s="1"/>
  <c r="IC149" i="1" a="1"/>
  <c r="IC149" i="1" s="1"/>
  <c r="IB23" i="1" a="1"/>
  <c r="IB23" i="1" s="1"/>
  <c r="IC23" i="1" a="1"/>
  <c r="IC23" i="1" s="1"/>
  <c r="IB277" i="1" a="1"/>
  <c r="IB277" i="1" s="1"/>
  <c r="IC277" i="1" a="1"/>
  <c r="IC277" i="1" s="1"/>
  <c r="IB245" i="1" a="1"/>
  <c r="IB245" i="1" s="1"/>
  <c r="IC245" i="1" a="1"/>
  <c r="IC245" i="1" s="1"/>
  <c r="IB213" i="1" a="1"/>
  <c r="IB213" i="1" s="1"/>
  <c r="IC213" i="1" a="1"/>
  <c r="IC213" i="1" s="1"/>
  <c r="IC80" i="1" a="1"/>
  <c r="IC80" i="1" s="1"/>
  <c r="IB80" i="1" a="1"/>
  <c r="IB80" i="1" s="1"/>
  <c r="IB186" i="1" a="1"/>
  <c r="IB186" i="1" s="1"/>
  <c r="IC186" i="1" a="1"/>
  <c r="IC186" i="1" s="1"/>
  <c r="IB37" i="1" a="1"/>
  <c r="IB37" i="1" s="1"/>
  <c r="IC37" i="1" a="1"/>
  <c r="IC37" i="1" s="1"/>
  <c r="IB36" i="1" a="1"/>
  <c r="IB36" i="1" s="1"/>
  <c r="IC36" i="1" a="1"/>
  <c r="IC36" i="1" s="1"/>
  <c r="IB282" i="1" a="1"/>
  <c r="IB282" i="1" s="1"/>
  <c r="IC282" i="1" a="1"/>
  <c r="IC282" i="1" s="1"/>
  <c r="IB250" i="1" a="1"/>
  <c r="IB250" i="1" s="1"/>
  <c r="IC250" i="1" a="1"/>
  <c r="IC250" i="1" s="1"/>
  <c r="IB218" i="1" a="1"/>
  <c r="IB218" i="1" s="1"/>
  <c r="IC218" i="1" a="1"/>
  <c r="IC218" i="1" s="1"/>
  <c r="IC120" i="1" a="1"/>
  <c r="IC120" i="1" s="1"/>
  <c r="IB120" i="1" a="1"/>
  <c r="IB120" i="1" s="1"/>
  <c r="IC30" i="1" a="1"/>
  <c r="IC30" i="1" s="1"/>
  <c r="IB30" i="1" a="1"/>
  <c r="IB30" i="1" s="1"/>
  <c r="IC96" i="1" a="1"/>
  <c r="IC96" i="1" s="1"/>
  <c r="IB96" i="1" a="1"/>
  <c r="IB96" i="1" s="1"/>
  <c r="IY111" i="1"/>
  <c r="IZ111" i="1" s="1"/>
  <c r="IO114" i="1"/>
  <c r="IP114" i="1" s="1"/>
  <c r="IO74" i="1"/>
  <c r="IP74" i="1" s="1"/>
  <c r="JS46" i="1"/>
  <c r="JT46" i="1" s="1"/>
  <c r="IB117" i="1" a="1"/>
  <c r="IB117" i="1" s="1"/>
  <c r="IC117" i="1" a="1"/>
  <c r="IC117" i="1" s="1"/>
  <c r="IB34" i="1" a="1"/>
  <c r="IB34" i="1" s="1"/>
  <c r="IC34" i="1" a="1"/>
  <c r="IC34" i="1" s="1"/>
  <c r="IC287" i="1" a="1"/>
  <c r="IC287" i="1" s="1"/>
  <c r="IB287" i="1" a="1"/>
  <c r="IB287" i="1" s="1"/>
  <c r="IC255" i="1" a="1"/>
  <c r="IC255" i="1" s="1"/>
  <c r="IB255" i="1" a="1"/>
  <c r="IB255" i="1" s="1"/>
  <c r="IC223" i="1" a="1"/>
  <c r="IC223" i="1" s="1"/>
  <c r="IB223" i="1" a="1"/>
  <c r="IB223" i="1" s="1"/>
  <c r="IB191" i="1" a="1"/>
  <c r="IB191" i="1" s="1"/>
  <c r="IC191" i="1" a="1"/>
  <c r="IC191" i="1" s="1"/>
  <c r="IB159" i="1" a="1"/>
  <c r="IB159" i="1" s="1"/>
  <c r="IC159" i="1" a="1"/>
  <c r="IC159" i="1" s="1"/>
  <c r="IB127" i="1" a="1"/>
  <c r="IB127" i="1" s="1"/>
  <c r="IC127" i="1" a="1"/>
  <c r="IC127" i="1" s="1"/>
  <c r="IB95" i="1" a="1"/>
  <c r="IB95" i="1" s="1"/>
  <c r="IC95" i="1" a="1"/>
  <c r="IC95" i="1" s="1"/>
  <c r="IB63" i="1" a="1"/>
  <c r="IB63" i="1" s="1"/>
  <c r="IC63" i="1" a="1"/>
  <c r="IC63" i="1" s="1"/>
  <c r="IC83" i="1" a="1"/>
  <c r="IC83" i="1" s="1"/>
  <c r="IB83" i="1" a="1"/>
  <c r="IB83" i="1" s="1"/>
  <c r="IB18" i="1" a="1"/>
  <c r="IB18" i="1" s="1"/>
  <c r="IC18" i="1" a="1"/>
  <c r="IC18" i="1" s="1"/>
  <c r="IB278" i="1" a="1"/>
  <c r="IB278" i="1" s="1"/>
  <c r="IC278" i="1" a="1"/>
  <c r="IC278" i="1" s="1"/>
  <c r="IB114" i="1" a="1"/>
  <c r="IB114" i="1" s="1"/>
  <c r="IC114" i="1" a="1"/>
  <c r="IC114" i="1" s="1"/>
  <c r="IB12" i="1" a="1"/>
  <c r="IB12" i="1" s="1"/>
  <c r="IC12" i="1" a="1"/>
  <c r="IC12" i="1" s="1"/>
  <c r="IB62" i="1" a="1"/>
  <c r="IB62" i="1" s="1"/>
  <c r="IC62" i="1" a="1"/>
  <c r="IC62" i="1" s="1"/>
  <c r="IC300" i="1" a="1"/>
  <c r="IC300" i="1" s="1"/>
  <c r="IB300" i="1" a="1"/>
  <c r="IB300" i="1" s="1"/>
  <c r="IC268" i="1" a="1"/>
  <c r="IC268" i="1" s="1"/>
  <c r="IB268" i="1" a="1"/>
  <c r="IB268" i="1" s="1"/>
  <c r="IC236" i="1" a="1"/>
  <c r="IC236" i="1" s="1"/>
  <c r="IB236" i="1" a="1"/>
  <c r="IB236" i="1" s="1"/>
  <c r="IB204" i="1" a="1"/>
  <c r="IB204" i="1" s="1"/>
  <c r="IC204" i="1" a="1"/>
  <c r="IC204" i="1" s="1"/>
  <c r="IB172" i="1" a="1"/>
  <c r="IB172" i="1" s="1"/>
  <c r="IC172" i="1" a="1"/>
  <c r="IC172" i="1" s="1"/>
  <c r="IB140" i="1" a="1"/>
  <c r="IB140" i="1" s="1"/>
  <c r="IC140" i="1" a="1"/>
  <c r="IC140" i="1" s="1"/>
  <c r="IB108" i="1" a="1"/>
  <c r="IB108" i="1" s="1"/>
  <c r="IC108" i="1" a="1"/>
  <c r="IC108" i="1" s="1"/>
  <c r="IB76" i="1" a="1"/>
  <c r="IB76" i="1" s="1"/>
  <c r="IC76" i="1" a="1"/>
  <c r="IC76" i="1" s="1"/>
  <c r="IB165" i="1" a="1"/>
  <c r="IB165" i="1" s="1"/>
  <c r="IC165" i="1" a="1"/>
  <c r="IC165" i="1" s="1"/>
  <c r="IC16" i="1" a="1"/>
  <c r="IC16" i="1" s="1"/>
  <c r="IB16" i="1" a="1"/>
  <c r="IB16" i="1" s="1"/>
  <c r="IB162" i="1" a="1"/>
  <c r="IB162" i="1" s="1"/>
  <c r="IC162" i="1" a="1"/>
  <c r="IC162" i="1" s="1"/>
  <c r="IB31" i="1" a="1"/>
  <c r="IB31" i="1" s="1"/>
  <c r="IC31" i="1" a="1"/>
  <c r="IC31" i="1" s="1"/>
  <c r="IB109" i="1" a="1"/>
  <c r="IB109" i="1" s="1"/>
  <c r="IC109" i="1" a="1"/>
  <c r="IC109" i="1" s="1"/>
  <c r="IB20" i="1" a="1"/>
  <c r="IB20" i="1" s="1"/>
  <c r="IC20" i="1" a="1"/>
  <c r="IC20" i="1" s="1"/>
  <c r="IC75" i="1" a="1"/>
  <c r="IC75" i="1" s="1"/>
  <c r="IB75" i="1" a="1"/>
  <c r="IB75" i="1" s="1"/>
  <c r="IB296" i="1" a="1"/>
  <c r="IB296" i="1" s="1"/>
  <c r="IC296" i="1" a="1"/>
  <c r="IC296" i="1" s="1"/>
  <c r="IB264" i="1" a="1"/>
  <c r="IB264" i="1" s="1"/>
  <c r="IC264" i="1" a="1"/>
  <c r="IC264" i="1" s="1"/>
  <c r="IB232" i="1" a="1"/>
  <c r="IB232" i="1" s="1"/>
  <c r="IC232" i="1" a="1"/>
  <c r="IC232" i="1" s="1"/>
  <c r="IC200" i="1" a="1"/>
  <c r="IC200" i="1" s="1"/>
  <c r="IB200" i="1" a="1"/>
  <c r="IB200" i="1" s="1"/>
  <c r="IB168" i="1" a="1"/>
  <c r="IB168" i="1" s="1"/>
  <c r="IC168" i="1" a="1"/>
  <c r="IC168" i="1" s="1"/>
  <c r="IC136" i="1" a="1"/>
  <c r="IC136" i="1" s="1"/>
  <c r="IB136" i="1" a="1"/>
  <c r="IB136" i="1" s="1"/>
  <c r="JI104" i="1"/>
  <c r="JJ104" i="1" s="1"/>
  <c r="JI69" i="1"/>
  <c r="JJ69" i="1" s="1"/>
  <c r="JI31" i="1"/>
  <c r="JJ31" i="1" s="1"/>
  <c r="IB106" i="1" a="1"/>
  <c r="IB106" i="1" s="1"/>
  <c r="IC106" i="1" a="1"/>
  <c r="IC106" i="1" s="1"/>
  <c r="IC29" i="1" a="1"/>
  <c r="IC29" i="1" s="1"/>
  <c r="IB29" i="1" a="1"/>
  <c r="IB29" i="1" s="1"/>
  <c r="IC72" i="1" a="1"/>
  <c r="IC72" i="1" s="1"/>
  <c r="IB72" i="1" a="1"/>
  <c r="IB72" i="1" s="1"/>
  <c r="IB13" i="1" a="1"/>
  <c r="IB13" i="1" s="1"/>
  <c r="IC13" i="1" a="1"/>
  <c r="IC13" i="1" s="1"/>
  <c r="IC238" i="1" a="1"/>
  <c r="IC238" i="1" s="1"/>
  <c r="IB238" i="1" a="1"/>
  <c r="IB238" i="1" s="1"/>
  <c r="IB206" i="1" a="1"/>
  <c r="IB206" i="1" s="1"/>
  <c r="IC206" i="1" a="1"/>
  <c r="IC206" i="1" s="1"/>
  <c r="IB174" i="1" a="1"/>
  <c r="IB174" i="1" s="1"/>
  <c r="IC174" i="1" a="1"/>
  <c r="IC174" i="1" s="1"/>
  <c r="IB142" i="1" a="1"/>
  <c r="IB142" i="1" s="1"/>
  <c r="IC142" i="1" a="1"/>
  <c r="IC142" i="1" s="1"/>
  <c r="IB110" i="1" a="1"/>
  <c r="IB110" i="1" s="1"/>
  <c r="IC110" i="1" a="1"/>
  <c r="IC110" i="1" s="1"/>
  <c r="IB78" i="1" a="1"/>
  <c r="IB78" i="1" s="1"/>
  <c r="IC78" i="1" a="1"/>
  <c r="IC78" i="1" s="1"/>
  <c r="IC93" i="1" a="1"/>
  <c r="IC93" i="1" s="1"/>
  <c r="IB93" i="1" a="1"/>
  <c r="IB93" i="1" s="1"/>
  <c r="IB197" i="1" a="1"/>
  <c r="IB197" i="1" s="1"/>
  <c r="IC197" i="1" a="1"/>
  <c r="IC197" i="1" s="1"/>
  <c r="IB48" i="1" a="1"/>
  <c r="IB48" i="1" s="1"/>
  <c r="IC48" i="1" a="1"/>
  <c r="IC48" i="1" s="1"/>
  <c r="IC292" i="1" a="1"/>
  <c r="IC292" i="1" s="1"/>
  <c r="IB292" i="1" a="1"/>
  <c r="IB292" i="1" s="1"/>
  <c r="IC260" i="1" a="1"/>
  <c r="IC260" i="1" s="1"/>
  <c r="IB260" i="1" a="1"/>
  <c r="IB260" i="1" s="1"/>
  <c r="IC228" i="1" a="1"/>
  <c r="IC228" i="1" s="1"/>
  <c r="IB228" i="1" a="1"/>
  <c r="IB228" i="1" s="1"/>
  <c r="IB196" i="1" a="1"/>
  <c r="IB196" i="1" s="1"/>
  <c r="IC196" i="1" a="1"/>
  <c r="IC196" i="1" s="1"/>
  <c r="IB164" i="1" a="1"/>
  <c r="IB164" i="1" s="1"/>
  <c r="IC164" i="1" a="1"/>
  <c r="IC164" i="1" s="1"/>
  <c r="IB132" i="1" a="1"/>
  <c r="IB132" i="1" s="1"/>
  <c r="IC132" i="1" a="1"/>
  <c r="IC132" i="1" s="1"/>
  <c r="IB100" i="1" a="1"/>
  <c r="IB100" i="1" s="1"/>
  <c r="IC100" i="1" a="1"/>
  <c r="IC100" i="1" s="1"/>
  <c r="IB68" i="1" a="1"/>
  <c r="IB68" i="1" s="1"/>
  <c r="IC68" i="1" a="1"/>
  <c r="IC68" i="1" s="1"/>
  <c r="IB125" i="1" a="1"/>
  <c r="IB125" i="1" s="1"/>
  <c r="IC125" i="1" a="1"/>
  <c r="IC125" i="1" s="1"/>
  <c r="IC11" i="1" a="1"/>
  <c r="IC11" i="1" s="1"/>
  <c r="IB11" i="1" a="1"/>
  <c r="IB11" i="1" s="1"/>
  <c r="IB275" i="1" a="1"/>
  <c r="IB275" i="1" s="1"/>
  <c r="IC275" i="1" a="1"/>
  <c r="IC275" i="1" s="1"/>
  <c r="IB243" i="1" a="1"/>
  <c r="IB243" i="1" s="1"/>
  <c r="IC243" i="1" a="1"/>
  <c r="IC243" i="1" s="1"/>
  <c r="IC211" i="1" a="1"/>
  <c r="IC211" i="1" s="1"/>
  <c r="IB211" i="1" a="1"/>
  <c r="IB211" i="1" s="1"/>
  <c r="IC179" i="1" a="1"/>
  <c r="IC179" i="1" s="1"/>
  <c r="IB179" i="1" a="1"/>
  <c r="IB179" i="1" s="1"/>
  <c r="IC147" i="1" a="1"/>
  <c r="IC147" i="1" s="1"/>
  <c r="IB147" i="1" a="1"/>
  <c r="IB147" i="1" s="1"/>
  <c r="IB141" i="1" a="1"/>
  <c r="IB141" i="1" s="1"/>
  <c r="IC141" i="1" a="1"/>
  <c r="IC141" i="1" s="1"/>
  <c r="IB26" i="1" a="1"/>
  <c r="IB26" i="1" s="1"/>
  <c r="IC26" i="1" a="1"/>
  <c r="IC26" i="1" s="1"/>
  <c r="IB98" i="1" a="1"/>
  <c r="IB98" i="1" s="1"/>
  <c r="IC98" i="1" a="1"/>
  <c r="IC98" i="1" s="1"/>
  <c r="IB15" i="1" a="1"/>
  <c r="IB15" i="1" s="1"/>
  <c r="IC15" i="1" a="1"/>
  <c r="IC15" i="1" s="1"/>
  <c r="IB273" i="1" a="1"/>
  <c r="IB273" i="1" s="1"/>
  <c r="IC273" i="1" a="1"/>
  <c r="IC273" i="1" s="1"/>
  <c r="IB241" i="1" a="1"/>
  <c r="IB241" i="1" s="1"/>
  <c r="IC241" i="1" a="1"/>
  <c r="IC241" i="1" s="1"/>
  <c r="IB209" i="1" a="1"/>
  <c r="IB209" i="1" s="1"/>
  <c r="IC209" i="1" a="1"/>
  <c r="IC209" i="1" s="1"/>
  <c r="IB177" i="1" a="1"/>
  <c r="IB177" i="1" s="1"/>
  <c r="IC177" i="1" a="1"/>
  <c r="IC177" i="1" s="1"/>
  <c r="IB145" i="1" a="1"/>
  <c r="IB145" i="1" s="1"/>
  <c r="IC145" i="1" a="1"/>
  <c r="IC145" i="1" s="1"/>
  <c r="IB113" i="1" a="1"/>
  <c r="IB113" i="1" s="1"/>
  <c r="IC113" i="1" a="1"/>
  <c r="IC113" i="1" s="1"/>
  <c r="IB81" i="1" a="1"/>
  <c r="IB81" i="1" s="1"/>
  <c r="IC81" i="1" a="1"/>
  <c r="IC81" i="1" s="1"/>
  <c r="IB66" i="1" a="1"/>
  <c r="IB66" i="1" s="1"/>
  <c r="IC66" i="1" a="1"/>
  <c r="IC66" i="1" s="1"/>
  <c r="IB85" i="1" a="1"/>
  <c r="IB85" i="1" s="1"/>
  <c r="IC85" i="1" a="1"/>
  <c r="IC85" i="1" s="1"/>
  <c r="IB24" i="1" a="1"/>
  <c r="IB24" i="1" s="1"/>
  <c r="IC24" i="1" a="1"/>
  <c r="IC24" i="1" s="1"/>
  <c r="IC279" i="1" a="1"/>
  <c r="IC279" i="1" s="1"/>
  <c r="IB279" i="1" a="1"/>
  <c r="IB279" i="1" s="1"/>
  <c r="IC247" i="1" a="1"/>
  <c r="IC247" i="1" s="1"/>
  <c r="IB247" i="1" a="1"/>
  <c r="IB247" i="1" s="1"/>
  <c r="IC215" i="1" a="1"/>
  <c r="IC215" i="1" s="1"/>
  <c r="IB215" i="1" a="1"/>
  <c r="IB215" i="1" s="1"/>
  <c r="IB183" i="1" a="1"/>
  <c r="IB183" i="1" s="1"/>
  <c r="IC183" i="1" a="1"/>
  <c r="IC183" i="1" s="1"/>
  <c r="IB151" i="1" a="1"/>
  <c r="IB151" i="1" s="1"/>
  <c r="IC151" i="1" a="1"/>
  <c r="IC151" i="1" s="1"/>
  <c r="IB119" i="1" a="1"/>
  <c r="IB119" i="1" s="1"/>
  <c r="IC119" i="1" a="1"/>
  <c r="IC119" i="1" s="1"/>
  <c r="IB87" i="1" a="1"/>
  <c r="IB87" i="1" s="1"/>
  <c r="IC87" i="1" a="1"/>
  <c r="IC87" i="1" s="1"/>
  <c r="IB55" i="1" a="1"/>
  <c r="IB55" i="1" s="1"/>
  <c r="IC55" i="1" a="1"/>
  <c r="IC55" i="1" s="1"/>
  <c r="IB64" i="1" a="1"/>
  <c r="IB64" i="1" s="1"/>
  <c r="IC64" i="1" a="1"/>
  <c r="IC64" i="1" s="1"/>
  <c r="IC302" i="1" a="1"/>
  <c r="IC302" i="1" s="1"/>
  <c r="IB302" i="1" a="1"/>
  <c r="IB302" i="1" s="1"/>
  <c r="IB270" i="1" a="1"/>
  <c r="IB270" i="1" s="1"/>
  <c r="IC270" i="1" a="1"/>
  <c r="IC270" i="1" s="1"/>
  <c r="IB82" i="1" a="1"/>
  <c r="IB82" i="1" s="1"/>
  <c r="IC82" i="1" a="1"/>
  <c r="IC82" i="1" s="1"/>
  <c r="IC301" i="1" a="1"/>
  <c r="IC301" i="1" s="1"/>
  <c r="IB301" i="1" a="1"/>
  <c r="IB301" i="1" s="1"/>
  <c r="IB269" i="1" a="1"/>
  <c r="IB269" i="1" s="1"/>
  <c r="IC269" i="1" a="1"/>
  <c r="IC269" i="1" s="1"/>
  <c r="IC237" i="1" a="1"/>
  <c r="IC237" i="1" s="1"/>
  <c r="IB237" i="1" a="1"/>
  <c r="IB237" i="1" s="1"/>
  <c r="IC43" i="1" a="1"/>
  <c r="IC43" i="1" s="1"/>
  <c r="IB43" i="1" a="1"/>
  <c r="IB43" i="1" s="1"/>
  <c r="IB101" i="1" a="1"/>
  <c r="IB101" i="1" s="1"/>
  <c r="IC101" i="1" a="1"/>
  <c r="IC101" i="1" s="1"/>
  <c r="IC299" i="1" a="1"/>
  <c r="IC299" i="1" s="1"/>
  <c r="IB299" i="1" a="1"/>
  <c r="IB299" i="1" s="1"/>
  <c r="IB267" i="1" a="1"/>
  <c r="IB267" i="1" s="1"/>
  <c r="IC267" i="1" a="1"/>
  <c r="IC267" i="1" s="1"/>
  <c r="IC235" i="1" a="1"/>
  <c r="IC235" i="1" s="1"/>
  <c r="IB235" i="1" a="1"/>
  <c r="IB235" i="1" s="1"/>
  <c r="IC203" i="1" a="1"/>
  <c r="IC203" i="1" s="1"/>
  <c r="IB203" i="1" a="1"/>
  <c r="IB203" i="1" s="1"/>
  <c r="IC171" i="1" a="1"/>
  <c r="IC171" i="1" s="1"/>
  <c r="IB171" i="1" a="1"/>
  <c r="IB171" i="1" s="1"/>
  <c r="IC139" i="1" a="1"/>
  <c r="IC139" i="1" s="1"/>
  <c r="IB139" i="1" a="1"/>
  <c r="IB139" i="1" s="1"/>
  <c r="IB122" i="1" a="1"/>
  <c r="IB122" i="1" s="1"/>
  <c r="IC122" i="1" a="1"/>
  <c r="IC122" i="1" s="1"/>
  <c r="IB21" i="1" a="1"/>
  <c r="IB21" i="1" s="1"/>
  <c r="IC21" i="1" a="1"/>
  <c r="IC21" i="1" s="1"/>
  <c r="IB274" i="1" a="1"/>
  <c r="IB274" i="1" s="1"/>
  <c r="IC274" i="1" a="1"/>
  <c r="IC274" i="1" s="1"/>
  <c r="IB242" i="1" a="1"/>
  <c r="IB242" i="1" s="1"/>
  <c r="IC242" i="1" a="1"/>
  <c r="IC242" i="1" s="1"/>
  <c r="IB210" i="1" a="1"/>
  <c r="IB210" i="1" s="1"/>
  <c r="IC210" i="1" a="1"/>
  <c r="IC210" i="1" s="1"/>
  <c r="IB77" i="1" a="1"/>
  <c r="IB77" i="1" s="1"/>
  <c r="IC77" i="1" a="1"/>
  <c r="IC77" i="1" s="1"/>
  <c r="IB297" i="1" a="1"/>
  <c r="IB297" i="1" s="1"/>
  <c r="IC297" i="1" a="1"/>
  <c r="IC297" i="1" s="1"/>
  <c r="IB265" i="1" a="1"/>
  <c r="IB265" i="1" s="1"/>
  <c r="IC265" i="1" a="1"/>
  <c r="IC265" i="1" s="1"/>
  <c r="IB233" i="1" a="1"/>
  <c r="IB233" i="1" s="1"/>
  <c r="IC233" i="1" a="1"/>
  <c r="IC233" i="1" s="1"/>
  <c r="IB201" i="1" a="1"/>
  <c r="IB201" i="1" s="1"/>
  <c r="IC201" i="1" a="1"/>
  <c r="IC201" i="1" s="1"/>
  <c r="IB169" i="1" a="1"/>
  <c r="IB169" i="1" s="1"/>
  <c r="IC169" i="1" a="1"/>
  <c r="IC169" i="1" s="1"/>
  <c r="IB137" i="1" a="1"/>
  <c r="IB137" i="1" s="1"/>
  <c r="IC137" i="1" a="1"/>
  <c r="IC137" i="1" s="1"/>
  <c r="IB105" i="1" a="1"/>
  <c r="IB105" i="1" s="1"/>
  <c r="IC105" i="1" a="1"/>
  <c r="IC105" i="1" s="1"/>
  <c r="IB73" i="1" a="1"/>
  <c r="IB73" i="1" s="1"/>
  <c r="IC73" i="1" a="1"/>
  <c r="IC73" i="1" s="1"/>
  <c r="IC59" i="1" a="1"/>
  <c r="IC59" i="1" s="1"/>
  <c r="IB59" i="1" a="1"/>
  <c r="IB59" i="1" s="1"/>
  <c r="IB288" i="1" a="1"/>
  <c r="IB288" i="1" s="1"/>
  <c r="IC288" i="1" a="1"/>
  <c r="IC288" i="1" s="1"/>
  <c r="IB256" i="1" a="1"/>
  <c r="IB256" i="1" s="1"/>
  <c r="IC256" i="1" a="1"/>
  <c r="IC256" i="1" s="1"/>
  <c r="IB224" i="1" a="1"/>
  <c r="IB224" i="1" s="1"/>
  <c r="IC224" i="1" a="1"/>
  <c r="IC224" i="1" s="1"/>
  <c r="IB192" i="1" a="1"/>
  <c r="IB192" i="1" s="1"/>
  <c r="IC192" i="1" a="1"/>
  <c r="IC192" i="1" s="1"/>
  <c r="IC160" i="1" a="1"/>
  <c r="IC160" i="1" s="1"/>
  <c r="IB160" i="1" a="1"/>
  <c r="IB160" i="1" s="1"/>
  <c r="IB128" i="1" a="1"/>
  <c r="IB128" i="1" s="1"/>
  <c r="IC128" i="1" a="1"/>
  <c r="IC128" i="1" s="1"/>
  <c r="JI53" i="1"/>
  <c r="JJ53" i="1" s="1"/>
  <c r="IB74" i="1" a="1"/>
  <c r="IB74" i="1" s="1"/>
  <c r="IC74" i="1" a="1"/>
  <c r="IC74" i="1" s="1"/>
  <c r="IC19" i="1" a="1"/>
  <c r="IC19" i="1" s="1"/>
  <c r="IB19" i="1" a="1"/>
  <c r="IB19" i="1" s="1"/>
  <c r="IB57" i="1" a="1"/>
  <c r="IB57" i="1" s="1"/>
  <c r="IC57" i="1" a="1"/>
  <c r="IC57" i="1" s="1"/>
  <c r="IC230" i="1" a="1"/>
  <c r="IC230" i="1" s="1"/>
  <c r="IB230" i="1" a="1"/>
  <c r="IB230" i="1" s="1"/>
  <c r="IB198" i="1" a="1"/>
  <c r="IB198" i="1" s="1"/>
  <c r="IC198" i="1" a="1"/>
  <c r="IC198" i="1" s="1"/>
  <c r="IB166" i="1" a="1"/>
  <c r="IB166" i="1" s="1"/>
  <c r="IC166" i="1" a="1"/>
  <c r="IC166" i="1" s="1"/>
  <c r="IB134" i="1" a="1"/>
  <c r="IB134" i="1" s="1"/>
  <c r="IC134" i="1" a="1"/>
  <c r="IC134" i="1" s="1"/>
  <c r="IB102" i="1" a="1"/>
  <c r="IB102" i="1" s="1"/>
  <c r="IC102" i="1" a="1"/>
  <c r="IC102" i="1" s="1"/>
  <c r="IB70" i="1" a="1"/>
  <c r="IB70" i="1" s="1"/>
  <c r="IC70" i="1" a="1"/>
  <c r="IC70" i="1" s="1"/>
  <c r="IC56" i="1" a="1"/>
  <c r="IC56" i="1" s="1"/>
  <c r="IB56" i="1" a="1"/>
  <c r="IB56" i="1" s="1"/>
  <c r="IC293" i="1" a="1"/>
  <c r="IC293" i="1" s="1"/>
  <c r="IB293" i="1" a="1"/>
  <c r="IB293" i="1" s="1"/>
  <c r="IC261" i="1" a="1"/>
  <c r="IC261" i="1" s="1"/>
  <c r="IB261" i="1" a="1"/>
  <c r="IB261" i="1" s="1"/>
  <c r="IC229" i="1" a="1"/>
  <c r="IC229" i="1" s="1"/>
  <c r="IB229" i="1" a="1"/>
  <c r="IB229" i="1" s="1"/>
  <c r="IB189" i="1" a="1"/>
  <c r="IB189" i="1" s="1"/>
  <c r="IC189" i="1" a="1"/>
  <c r="IC189" i="1" s="1"/>
  <c r="IC32" i="1" a="1"/>
  <c r="IC32" i="1" s="1"/>
  <c r="IB32" i="1" a="1"/>
  <c r="IB32" i="1" s="1"/>
  <c r="IB90" i="1" a="1"/>
  <c r="IB90" i="1" s="1"/>
  <c r="IC90" i="1" a="1"/>
  <c r="IC90" i="1" s="1"/>
  <c r="IC99" i="1" a="1"/>
  <c r="IC99" i="1" s="1"/>
  <c r="IB99" i="1" a="1"/>
  <c r="IB99" i="1" s="1"/>
  <c r="IB298" i="1" a="1"/>
  <c r="IB298" i="1" s="1"/>
  <c r="IC298" i="1" a="1"/>
  <c r="IC298" i="1" s="1"/>
  <c r="IB266" i="1" a="1"/>
  <c r="IB266" i="1" s="1"/>
  <c r="IC266" i="1" a="1"/>
  <c r="IC266" i="1" s="1"/>
  <c r="IB234" i="1" a="1"/>
  <c r="IB234" i="1" s="1"/>
  <c r="IC234" i="1" a="1"/>
  <c r="IC234" i="1" s="1"/>
  <c r="IB202" i="1" a="1"/>
  <c r="IB202" i="1" s="1"/>
  <c r="IC202" i="1" a="1"/>
  <c r="IC202" i="1" s="1"/>
  <c r="IB67" i="1" a="1"/>
  <c r="IB67" i="1" s="1"/>
  <c r="IC67" i="1" a="1"/>
  <c r="IC67" i="1" s="1"/>
  <c r="IB40" i="1" a="1"/>
  <c r="IB40" i="1" s="1"/>
  <c r="IC40" i="1" a="1"/>
  <c r="IC40" i="1" s="1"/>
  <c r="IO10" i="1"/>
  <c r="IP10" i="1" s="1"/>
  <c r="JI101" i="1"/>
  <c r="JJ101" i="1" s="1"/>
  <c r="JS70" i="1"/>
  <c r="JT70" i="1" s="1"/>
  <c r="JS45" i="1"/>
  <c r="JT45" i="1" s="1"/>
  <c r="IB65" i="1" a="1"/>
  <c r="IB65" i="1" s="1"/>
  <c r="IC65" i="1" a="1"/>
  <c r="IC65" i="1" s="1"/>
  <c r="IC303" i="1" a="1"/>
  <c r="IC303" i="1" s="1"/>
  <c r="IB303" i="1" a="1"/>
  <c r="IB303" i="1" s="1"/>
  <c r="IC271" i="1" a="1"/>
  <c r="IC271" i="1" s="1"/>
  <c r="IB271" i="1" a="1"/>
  <c r="IB271" i="1" s="1"/>
  <c r="IC239" i="1" a="1"/>
  <c r="IC239" i="1" s="1"/>
  <c r="IB239" i="1" a="1"/>
  <c r="IB239" i="1" s="1"/>
  <c r="IB207" i="1" a="1"/>
  <c r="IB207" i="1" s="1"/>
  <c r="IC207" i="1" a="1"/>
  <c r="IC207" i="1" s="1"/>
  <c r="IB175" i="1" a="1"/>
  <c r="IB175" i="1" s="1"/>
  <c r="IC175" i="1" a="1"/>
  <c r="IC175" i="1" s="1"/>
  <c r="IB143" i="1" a="1"/>
  <c r="IB143" i="1" s="1"/>
  <c r="IC143" i="1" a="1"/>
  <c r="IC143" i="1" s="1"/>
  <c r="IB111" i="1" a="1"/>
  <c r="IB111" i="1" s="1"/>
  <c r="IC111" i="1" a="1"/>
  <c r="IC111" i="1" s="1"/>
  <c r="IB79" i="1" a="1"/>
  <c r="IB79" i="1" s="1"/>
  <c r="IC79" i="1" a="1"/>
  <c r="IC79" i="1" s="1"/>
  <c r="IB173" i="1" a="1"/>
  <c r="IB173" i="1" s="1"/>
  <c r="IC173" i="1" a="1"/>
  <c r="IC173" i="1" s="1"/>
  <c r="IB50" i="1" a="1"/>
  <c r="IB50" i="1" s="1"/>
  <c r="IC50" i="1" a="1"/>
  <c r="IC50" i="1" s="1"/>
  <c r="IC294" i="1" a="1"/>
  <c r="IC294" i="1" s="1"/>
  <c r="IB294" i="1" a="1"/>
  <c r="IB294" i="1" s="1"/>
  <c r="IC262" i="1" a="1"/>
  <c r="IC262" i="1" s="1"/>
  <c r="IB262" i="1" a="1"/>
  <c r="IB262" i="1" s="1"/>
  <c r="IB49" i="1" a="1"/>
  <c r="IB49" i="1" s="1"/>
  <c r="IC49" i="1" a="1"/>
  <c r="IC49" i="1" s="1"/>
  <c r="IB146" i="1" a="1"/>
  <c r="IB146" i="1" s="1"/>
  <c r="IC146" i="1" a="1"/>
  <c r="IC146" i="1" s="1"/>
  <c r="IC27" i="1" a="1"/>
  <c r="IC27" i="1" s="1"/>
  <c r="IB27" i="1" a="1"/>
  <c r="IB27" i="1" s="1"/>
  <c r="IC284" i="1" a="1"/>
  <c r="IC284" i="1" s="1"/>
  <c r="IB284" i="1" a="1"/>
  <c r="IB284" i="1" s="1"/>
  <c r="IC252" i="1" a="1"/>
  <c r="IC252" i="1" s="1"/>
  <c r="IB252" i="1" a="1"/>
  <c r="IB252" i="1" s="1"/>
  <c r="IB220" i="1" a="1"/>
  <c r="IB220" i="1" s="1"/>
  <c r="IC220" i="1" a="1"/>
  <c r="IC220" i="1" s="1"/>
  <c r="IB188" i="1" a="1"/>
  <c r="IB188" i="1" s="1"/>
  <c r="IC188" i="1" a="1"/>
  <c r="IC188" i="1" s="1"/>
  <c r="IB156" i="1" a="1"/>
  <c r="IB156" i="1" s="1"/>
  <c r="IC156" i="1" a="1"/>
  <c r="IC156" i="1" s="1"/>
  <c r="IB124" i="1" a="1"/>
  <c r="IB124" i="1" s="1"/>
  <c r="IC124" i="1" a="1"/>
  <c r="IC124" i="1" s="1"/>
  <c r="IB92" i="1" a="1"/>
  <c r="IB92" i="1" s="1"/>
  <c r="IC92" i="1" a="1"/>
  <c r="IC92" i="1" s="1"/>
  <c r="IB60" i="1" a="1"/>
  <c r="IB60" i="1" s="1"/>
  <c r="IC60" i="1" a="1"/>
  <c r="IC60" i="1" s="1"/>
  <c r="IB69" i="1" a="1"/>
  <c r="IB69" i="1" s="1"/>
  <c r="IC69" i="1" a="1"/>
  <c r="IC69" i="1" s="1"/>
  <c r="IB88" i="1" a="1"/>
  <c r="IB88" i="1" s="1"/>
  <c r="IC88" i="1" a="1"/>
  <c r="IC88" i="1" s="1"/>
  <c r="IB53" i="1" a="1"/>
  <c r="IB53" i="1" s="1"/>
  <c r="IC53" i="1" a="1"/>
  <c r="IC53" i="1" s="1"/>
  <c r="IB178" i="1" a="1"/>
  <c r="IB178" i="1" s="1"/>
  <c r="IC178" i="1" a="1"/>
  <c r="IC178" i="1" s="1"/>
  <c r="IC35" i="1" a="1"/>
  <c r="IC35" i="1" s="1"/>
  <c r="IB35" i="1" a="1"/>
  <c r="IB35" i="1" s="1"/>
  <c r="IB280" i="1" a="1"/>
  <c r="IB280" i="1" s="1"/>
  <c r="IC280" i="1" a="1"/>
  <c r="IC280" i="1" s="1"/>
  <c r="IC248" i="1" a="1"/>
  <c r="IC248" i="1" s="1"/>
  <c r="IB248" i="1" a="1"/>
  <c r="IB248" i="1" s="1"/>
  <c r="IB216" i="1" a="1"/>
  <c r="IB216" i="1" s="1"/>
  <c r="IC216" i="1" a="1"/>
  <c r="IC216" i="1" s="1"/>
  <c r="IC184" i="1" a="1"/>
  <c r="IC184" i="1" s="1"/>
  <c r="IB184" i="1" a="1"/>
  <c r="IB184" i="1" s="1"/>
  <c r="IB152" i="1" a="1"/>
  <c r="IB152" i="1" s="1"/>
  <c r="IC152" i="1" a="1"/>
  <c r="IC152" i="1" s="1"/>
  <c r="JI24" i="1"/>
  <c r="JJ24" i="1" s="1"/>
  <c r="JS88" i="1"/>
  <c r="JT88" i="1" s="1"/>
  <c r="JS16" i="1"/>
  <c r="JT16" i="1" s="1"/>
  <c r="IC10" i="1" a="1"/>
  <c r="IC10" i="1" s="1"/>
  <c r="IB10" i="1" a="1"/>
  <c r="IB10" i="1" s="1"/>
  <c r="JI146" i="1"/>
  <c r="JJ146" i="1" s="1"/>
  <c r="IK156" i="1" a="1"/>
  <c r="IK156" i="1" s="1"/>
  <c r="IK297" i="1" a="1"/>
  <c r="IK297" i="1" s="1"/>
  <c r="IK288" i="1" a="1"/>
  <c r="IK288" i="1" s="1"/>
  <c r="HQ274" i="1" a="1"/>
  <c r="HQ274" i="1" s="1"/>
  <c r="HQ258" i="1" a="1"/>
  <c r="HQ258" i="1" s="1"/>
  <c r="HQ299" i="1" a="1"/>
  <c r="HQ299" i="1" s="1"/>
  <c r="HQ284" i="1" a="1"/>
  <c r="HQ284" i="1" s="1"/>
  <c r="HQ236" i="1" a="1"/>
  <c r="HQ236" i="1" s="1"/>
  <c r="HQ21" i="1" a="1"/>
  <c r="HQ21" i="1" s="1"/>
  <c r="HQ298" i="1" a="1"/>
  <c r="HQ298" i="1" s="1"/>
  <c r="HQ232" i="1" a="1"/>
  <c r="HQ232" i="1" s="1"/>
  <c r="HQ40" i="1" a="1"/>
  <c r="HQ40" i="1" s="1"/>
  <c r="IY54" i="1"/>
  <c r="IZ54" i="1" s="1"/>
  <c r="IU54" i="1" a="1"/>
  <c r="IU54" i="1" s="1"/>
  <c r="IY220" i="1"/>
  <c r="IZ220" i="1" s="1"/>
  <c r="IU136" i="1" a="1"/>
  <c r="IU136" i="1" s="1"/>
  <c r="IU128" i="1" a="1"/>
  <c r="IU128" i="1" s="1"/>
  <c r="IU19" i="1" a="1"/>
  <c r="IU19" i="1" s="1"/>
  <c r="IK190" i="1" a="1"/>
  <c r="IK190" i="1" s="1"/>
  <c r="IK62" i="1" a="1"/>
  <c r="IK62" i="1" s="1"/>
  <c r="IK164" i="1" a="1"/>
  <c r="IK164" i="1" s="1"/>
  <c r="IK52" i="1" a="1"/>
  <c r="IK52" i="1" s="1"/>
  <c r="IK273" i="1" a="1"/>
  <c r="IK273" i="1" s="1"/>
  <c r="IK225" i="1" a="1"/>
  <c r="IK225" i="1" s="1"/>
  <c r="IK278" i="1" a="1"/>
  <c r="IK278" i="1" s="1"/>
  <c r="IK150" i="1" a="1"/>
  <c r="IK150" i="1" s="1"/>
  <c r="IK296" i="1" a="1"/>
  <c r="IK296" i="1" s="1"/>
  <c r="IK248" i="1" a="1"/>
  <c r="IK248" i="1" s="1"/>
  <c r="IK216" i="1" a="1"/>
  <c r="IK216" i="1" s="1"/>
  <c r="IK184" i="1" a="1"/>
  <c r="IK184" i="1" s="1"/>
  <c r="IK152" i="1" a="1"/>
  <c r="IK152" i="1" s="1"/>
  <c r="IK120" i="1" a="1"/>
  <c r="IK120" i="1" s="1"/>
  <c r="IK80" i="1" a="1"/>
  <c r="IK80" i="1" s="1"/>
  <c r="IK40" i="1" a="1"/>
  <c r="IK40" i="1" s="1"/>
  <c r="JE157" i="1" a="1"/>
  <c r="JE157" i="1" s="1"/>
  <c r="JS253" i="1"/>
  <c r="JT253" i="1" s="1"/>
  <c r="JS246" i="1"/>
  <c r="JT246" i="1" s="1"/>
  <c r="JS158" i="1"/>
  <c r="JT158" i="1" s="1"/>
  <c r="JS43" i="1"/>
  <c r="JT43" i="1" s="1"/>
  <c r="JO62" i="1" a="1"/>
  <c r="JO62" i="1" s="1"/>
  <c r="JO70" i="1" a="1"/>
  <c r="JO70" i="1" s="1"/>
  <c r="IK82" i="1" a="1"/>
  <c r="IK82" i="1" s="1"/>
  <c r="HQ24" i="1" a="1"/>
  <c r="HQ24" i="1" s="1"/>
  <c r="HQ22" i="1" a="1"/>
  <c r="HQ22" i="1" s="1"/>
  <c r="IU44" i="1" a="1"/>
  <c r="IU44" i="1" s="1"/>
  <c r="IK30" i="1" a="1"/>
  <c r="IK30" i="1" s="1"/>
  <c r="IK90" i="1" a="1"/>
  <c r="IK90" i="1" s="1"/>
  <c r="IK265" i="1" a="1"/>
  <c r="IK265" i="1" s="1"/>
  <c r="IK118" i="1" a="1"/>
  <c r="IK118" i="1" s="1"/>
  <c r="HQ251" i="1" a="1"/>
  <c r="HQ251" i="1" s="1"/>
  <c r="HQ155" i="1" a="1"/>
  <c r="HQ155" i="1" s="1"/>
  <c r="HQ290" i="1" a="1"/>
  <c r="HQ290" i="1" s="1"/>
  <c r="HQ187" i="1" a="1"/>
  <c r="HQ187" i="1" s="1"/>
  <c r="HQ123" i="1" a="1"/>
  <c r="HQ123" i="1" s="1"/>
  <c r="HQ59" i="1" a="1"/>
  <c r="HQ59" i="1" s="1"/>
  <c r="HU11" i="1"/>
  <c r="HV11" i="1" s="1"/>
  <c r="HU41" i="1"/>
  <c r="HV41" i="1" s="1"/>
  <c r="HQ13" i="1" a="1"/>
  <c r="HQ13" i="1" s="1"/>
  <c r="HQ250" i="1" a="1"/>
  <c r="HQ250" i="1" s="1"/>
  <c r="HQ18" i="1" a="1"/>
  <c r="HQ18" i="1" s="1"/>
  <c r="IY266" i="1"/>
  <c r="IZ266" i="1" s="1"/>
  <c r="IY36" i="1"/>
  <c r="IZ36" i="1" s="1"/>
  <c r="IY30" i="1"/>
  <c r="IZ30" i="1" s="1"/>
  <c r="IY67" i="1"/>
  <c r="IZ67" i="1" s="1"/>
  <c r="IK302" i="1" a="1"/>
  <c r="IK302" i="1" s="1"/>
  <c r="IK174" i="1" a="1"/>
  <c r="IK174" i="1" s="1"/>
  <c r="IK46" i="1" a="1"/>
  <c r="IK46" i="1" s="1"/>
  <c r="IK260" i="1" a="1"/>
  <c r="IK260" i="1" s="1"/>
  <c r="IK228" i="1" a="1"/>
  <c r="IK228" i="1" s="1"/>
  <c r="IK196" i="1" a="1"/>
  <c r="IK196" i="1" s="1"/>
  <c r="IK92" i="1" a="1"/>
  <c r="IK92" i="1" s="1"/>
  <c r="IK274" i="1" a="1"/>
  <c r="IK274" i="1" s="1"/>
  <c r="IK242" i="1" a="1"/>
  <c r="IK242" i="1" s="1"/>
  <c r="IK154" i="1" a="1"/>
  <c r="IK154" i="1" s="1"/>
  <c r="IK122" i="1" a="1"/>
  <c r="IK122" i="1" s="1"/>
  <c r="IK26" i="1" a="1"/>
  <c r="IK26" i="1" s="1"/>
  <c r="IK177" i="1" a="1"/>
  <c r="IK177" i="1" s="1"/>
  <c r="IK89" i="1" a="1"/>
  <c r="IK89" i="1" s="1"/>
  <c r="IK262" i="1" a="1"/>
  <c r="IK262" i="1" s="1"/>
  <c r="IK134" i="1" a="1"/>
  <c r="IK134" i="1" s="1"/>
  <c r="IK10" i="1" a="1"/>
  <c r="IK10" i="1" s="1"/>
  <c r="IU154" i="1" a="1"/>
  <c r="IU154" i="1" s="1"/>
  <c r="JI88" i="1"/>
  <c r="JJ88" i="1" s="1"/>
  <c r="JS190" i="1"/>
  <c r="JT190" i="1" s="1"/>
  <c r="JS96" i="1"/>
  <c r="JT96" i="1" s="1"/>
  <c r="JO10" i="1" a="1"/>
  <c r="JO10" i="1" s="1"/>
  <c r="JO266" i="1" a="1"/>
  <c r="JO266" i="1" s="1"/>
  <c r="JS54" i="1"/>
  <c r="JT54" i="1" s="1"/>
  <c r="JS23" i="1"/>
  <c r="JT23" i="1" s="1"/>
  <c r="JO23" i="1" a="1"/>
  <c r="JO23" i="1" s="1"/>
  <c r="JS38" i="1"/>
  <c r="JT38" i="1" s="1"/>
  <c r="JO38" i="1" a="1"/>
  <c r="JO38" i="1" s="1"/>
  <c r="JE164" i="1" a="1"/>
  <c r="JE164" i="1" s="1"/>
  <c r="JE241" i="1" a="1"/>
  <c r="JE241" i="1" s="1"/>
  <c r="IK66" i="1" a="1"/>
  <c r="IK66" i="1" s="1"/>
  <c r="HQ242" i="1" a="1"/>
  <c r="HQ242" i="1" s="1"/>
  <c r="HQ276" i="1" a="1"/>
  <c r="HQ276" i="1" s="1"/>
  <c r="IK81" i="1" a="1"/>
  <c r="IK81" i="1" s="1"/>
  <c r="JO234" i="1" a="1"/>
  <c r="JO234" i="1" s="1"/>
  <c r="JS18" i="1"/>
  <c r="JT18" i="1" s="1"/>
  <c r="JO18" i="1" a="1"/>
  <c r="JO18" i="1" s="1"/>
  <c r="JO25" i="1" a="1"/>
  <c r="JO25" i="1" s="1"/>
  <c r="IK58" i="1" a="1"/>
  <c r="IK58" i="1" s="1"/>
  <c r="HQ234" i="1" a="1"/>
  <c r="HQ234" i="1" s="1"/>
  <c r="IK44" i="1" a="1"/>
  <c r="IK44" i="1" s="1"/>
  <c r="IK169" i="1" a="1"/>
  <c r="IK169" i="1" s="1"/>
  <c r="IK240" i="1" a="1"/>
  <c r="IK240" i="1" s="1"/>
  <c r="IK72" i="1" a="1"/>
  <c r="IK72" i="1" s="1"/>
  <c r="HQ282" i="1" a="1"/>
  <c r="HQ282" i="1" s="1"/>
  <c r="HQ171" i="1" a="1"/>
  <c r="HQ171" i="1" s="1"/>
  <c r="HQ107" i="1" a="1"/>
  <c r="HQ107" i="1" s="1"/>
  <c r="HQ43" i="1" a="1"/>
  <c r="HQ43" i="1" s="1"/>
  <c r="HQ267" i="1" a="1"/>
  <c r="HQ267" i="1" s="1"/>
  <c r="HQ260" i="1" a="1"/>
  <c r="HQ260" i="1" s="1"/>
  <c r="HQ252" i="1" a="1"/>
  <c r="HQ252" i="1" s="1"/>
  <c r="HQ27" i="1" a="1"/>
  <c r="HQ27" i="1" s="1"/>
  <c r="HQ41" i="1" a="1"/>
  <c r="HQ41" i="1" s="1"/>
  <c r="HQ16" i="1" a="1"/>
  <c r="HQ16" i="1" s="1"/>
  <c r="HQ14" i="1" a="1"/>
  <c r="HQ14" i="1" s="1"/>
  <c r="IU46" i="1" a="1"/>
  <c r="IU46" i="1" s="1"/>
  <c r="IY292" i="1"/>
  <c r="IZ292" i="1" s="1"/>
  <c r="IK270" i="1" a="1"/>
  <c r="IK270" i="1" s="1"/>
  <c r="IK142" i="1" a="1"/>
  <c r="IK142" i="1" s="1"/>
  <c r="IK300" i="1" a="1"/>
  <c r="IK300" i="1" s="1"/>
  <c r="IK252" i="1" a="1"/>
  <c r="IK252" i="1" s="1"/>
  <c r="IK220" i="1" a="1"/>
  <c r="IK220" i="1" s="1"/>
  <c r="IK188" i="1" a="1"/>
  <c r="IK188" i="1" s="1"/>
  <c r="IK68" i="1" a="1"/>
  <c r="IK68" i="1" s="1"/>
  <c r="IK298" i="1" a="1"/>
  <c r="IK298" i="1" s="1"/>
  <c r="IK266" i="1" a="1"/>
  <c r="IK266" i="1" s="1"/>
  <c r="IK226" i="1" a="1"/>
  <c r="IK226" i="1" s="1"/>
  <c r="IK186" i="1" a="1"/>
  <c r="IK186" i="1" s="1"/>
  <c r="IK146" i="1" a="1"/>
  <c r="IK146" i="1" s="1"/>
  <c r="IK114" i="1" a="1"/>
  <c r="IK114" i="1" s="1"/>
  <c r="IK74" i="1" a="1"/>
  <c r="IK74" i="1" s="1"/>
  <c r="IK18" i="1" a="1"/>
  <c r="IK18" i="1" s="1"/>
  <c r="IK230" i="1" a="1"/>
  <c r="IK230" i="1" s="1"/>
  <c r="IK102" i="1" a="1"/>
  <c r="IK102" i="1" s="1"/>
  <c r="IO201" i="1"/>
  <c r="IP201" i="1" s="1"/>
  <c r="JE40" i="1" a="1"/>
  <c r="JE40" i="1" s="1"/>
  <c r="JI110" i="1"/>
  <c r="JJ110" i="1" s="1"/>
  <c r="JI165" i="1"/>
  <c r="JJ165" i="1" s="1"/>
  <c r="JE165" i="1" a="1"/>
  <c r="JE165" i="1" s="1"/>
  <c r="JE62" i="1" a="1"/>
  <c r="JE62" i="1" s="1"/>
  <c r="JE94" i="1" a="1"/>
  <c r="JE94" i="1" s="1"/>
  <c r="JS298" i="1"/>
  <c r="JT298" i="1" s="1"/>
  <c r="JS285" i="1"/>
  <c r="JT285" i="1" s="1"/>
  <c r="JS48" i="1"/>
  <c r="JT48" i="1" s="1"/>
  <c r="JO35" i="1" a="1"/>
  <c r="JO35" i="1" s="1"/>
  <c r="JE45" i="1" a="1"/>
  <c r="JE45" i="1" s="1"/>
  <c r="JO29" i="1" a="1"/>
  <c r="JO29" i="1" s="1"/>
  <c r="JS53" i="1"/>
  <c r="JT53" i="1" s="1"/>
  <c r="JO53" i="1" a="1"/>
  <c r="JO53" i="1" s="1"/>
  <c r="IK42" i="1" a="1"/>
  <c r="IK42" i="1" s="1"/>
  <c r="IK25" i="1" a="1"/>
  <c r="IK25" i="1" s="1"/>
  <c r="IK194" i="1" a="1"/>
  <c r="IK194" i="1" s="1"/>
  <c r="IK208" i="1" a="1"/>
  <c r="IK208" i="1" s="1"/>
  <c r="IK112" i="1" a="1"/>
  <c r="IK112" i="1" s="1"/>
  <c r="JE56" i="1" a="1"/>
  <c r="JE56" i="1" s="1"/>
  <c r="HQ26" i="1" a="1"/>
  <c r="HQ26" i="1" s="1"/>
  <c r="HQ19" i="1" a="1"/>
  <c r="HQ19" i="1" s="1"/>
  <c r="HQ222" i="1" a="1"/>
  <c r="HQ222" i="1" s="1"/>
  <c r="IY237" i="1"/>
  <c r="IZ237" i="1" s="1"/>
  <c r="IU144" i="1" a="1"/>
  <c r="IU144" i="1" s="1"/>
  <c r="IU168" i="1" a="1"/>
  <c r="IU168" i="1" s="1"/>
  <c r="IU17" i="1" a="1"/>
  <c r="IU17" i="1" s="1"/>
  <c r="IU33" i="1" a="1"/>
  <c r="IU33" i="1" s="1"/>
  <c r="IK254" i="1" a="1"/>
  <c r="IK254" i="1" s="1"/>
  <c r="IK126" i="1" a="1"/>
  <c r="IK126" i="1" s="1"/>
  <c r="IK132" i="1" a="1"/>
  <c r="IK132" i="1" s="1"/>
  <c r="IK36" i="1" a="1"/>
  <c r="IK36" i="1" s="1"/>
  <c r="IU71" i="1" a="1"/>
  <c r="IU71" i="1" s="1"/>
  <c r="IU39" i="1" a="1"/>
  <c r="IU39" i="1" s="1"/>
  <c r="IO18" i="1"/>
  <c r="IP18" i="1" s="1"/>
  <c r="IK289" i="1" a="1"/>
  <c r="IK289" i="1" s="1"/>
  <c r="IK257" i="1" a="1"/>
  <c r="IK257" i="1" s="1"/>
  <c r="IK57" i="1" a="1"/>
  <c r="IK57" i="1" s="1"/>
  <c r="IK214" i="1" a="1"/>
  <c r="IK214" i="1" s="1"/>
  <c r="IK86" i="1" a="1"/>
  <c r="IK86" i="1" s="1"/>
  <c r="IK272" i="1" a="1"/>
  <c r="IK272" i="1" s="1"/>
  <c r="IK232" i="1" a="1"/>
  <c r="IK232" i="1" s="1"/>
  <c r="IK200" i="1" a="1"/>
  <c r="IK200" i="1" s="1"/>
  <c r="IK168" i="1" a="1"/>
  <c r="IK168" i="1" s="1"/>
  <c r="IK136" i="1" a="1"/>
  <c r="IK136" i="1" s="1"/>
  <c r="IK104" i="1" a="1"/>
  <c r="IK104" i="1" s="1"/>
  <c r="IK64" i="1" a="1"/>
  <c r="IK64" i="1" s="1"/>
  <c r="IK24" i="1" a="1"/>
  <c r="IK24" i="1" s="1"/>
  <c r="JE109" i="1" a="1"/>
  <c r="JE109" i="1" s="1"/>
  <c r="JE70" i="1" a="1"/>
  <c r="JE70" i="1" s="1"/>
  <c r="JI38" i="1"/>
  <c r="JJ38" i="1" s="1"/>
  <c r="JE38" i="1" a="1"/>
  <c r="JE38" i="1" s="1"/>
  <c r="JO32" i="1" a="1"/>
  <c r="JO32" i="1" s="1"/>
  <c r="JI55" i="1"/>
  <c r="JJ55" i="1" s="1"/>
  <c r="JE55" i="1" a="1"/>
  <c r="JE55" i="1" s="1"/>
  <c r="IY107" i="1"/>
  <c r="IZ107" i="1" s="1"/>
  <c r="IU36" i="1" a="1"/>
  <c r="IU36" i="1" s="1"/>
  <c r="IK238" i="1" a="1"/>
  <c r="IK238" i="1" s="1"/>
  <c r="IK110" i="1" a="1"/>
  <c r="IK110" i="1" s="1"/>
  <c r="IK244" i="1" a="1"/>
  <c r="IK244" i="1" s="1"/>
  <c r="IK212" i="1" a="1"/>
  <c r="IK212" i="1" s="1"/>
  <c r="IK180" i="1" a="1"/>
  <c r="IK180" i="1" s="1"/>
  <c r="IK28" i="1" a="1"/>
  <c r="IK28" i="1" s="1"/>
  <c r="IK290" i="1" a="1"/>
  <c r="IK290" i="1" s="1"/>
  <c r="IK258" i="1" a="1"/>
  <c r="IK258" i="1" s="1"/>
  <c r="IK138" i="1" a="1"/>
  <c r="IK138" i="1" s="1"/>
  <c r="IK106" i="1" a="1"/>
  <c r="IK106" i="1" s="1"/>
  <c r="IK193" i="1" a="1"/>
  <c r="IK193" i="1" s="1"/>
  <c r="IO58" i="1"/>
  <c r="IP58" i="1" s="1"/>
  <c r="IK198" i="1" a="1"/>
  <c r="IK198" i="1" s="1"/>
  <c r="IK70" i="1" a="1"/>
  <c r="IK70" i="1" s="1"/>
  <c r="IU137" i="1" a="1"/>
  <c r="IU137" i="1" s="1"/>
  <c r="JI233" i="1"/>
  <c r="JJ233" i="1" s="1"/>
  <c r="JI56" i="1"/>
  <c r="JJ56" i="1" s="1"/>
  <c r="JI93" i="1"/>
  <c r="JJ93" i="1" s="1"/>
  <c r="JE93" i="1" a="1"/>
  <c r="JE93" i="1" s="1"/>
  <c r="JE78" i="1" a="1"/>
  <c r="JE78" i="1" s="1"/>
  <c r="JS218" i="1"/>
  <c r="JT218" i="1" s="1"/>
  <c r="IK234" i="1" a="1"/>
  <c r="IK234" i="1" s="1"/>
  <c r="HQ268" i="1" a="1"/>
  <c r="HQ268" i="1" s="1"/>
  <c r="HQ11" i="1" a="1"/>
  <c r="HQ11" i="1" s="1"/>
  <c r="IK286" i="1" a="1"/>
  <c r="IK286" i="1" s="1"/>
  <c r="IK209" i="1" a="1"/>
  <c r="IK209" i="1" s="1"/>
  <c r="IK246" i="1" a="1"/>
  <c r="IK246" i="1" s="1"/>
  <c r="IK144" i="1" a="1"/>
  <c r="IK144" i="1" s="1"/>
  <c r="HQ91" i="1" a="1"/>
  <c r="HQ91" i="1" s="1"/>
  <c r="HQ235" i="1" a="1"/>
  <c r="HQ235" i="1" s="1"/>
  <c r="HQ244" i="1" a="1"/>
  <c r="HQ244" i="1" s="1"/>
  <c r="HQ20" i="1" a="1"/>
  <c r="HQ20" i="1" s="1"/>
  <c r="HQ17" i="1" a="1"/>
  <c r="HQ17" i="1" s="1"/>
  <c r="IY259" i="1"/>
  <c r="IZ259" i="1" s="1"/>
  <c r="IY179" i="1"/>
  <c r="IZ179" i="1" s="1"/>
  <c r="IU38" i="1" a="1"/>
  <c r="IU38" i="1" s="1"/>
  <c r="IU184" i="1" a="1"/>
  <c r="IU184" i="1" s="1"/>
  <c r="IU14" i="1" a="1"/>
  <c r="IU14" i="1" s="1"/>
  <c r="IK222" i="1" a="1"/>
  <c r="IK222" i="1" s="1"/>
  <c r="IK94" i="1" a="1"/>
  <c r="IK94" i="1" s="1"/>
  <c r="IK284" i="1" a="1"/>
  <c r="IK284" i="1" s="1"/>
  <c r="IK124" i="1" a="1"/>
  <c r="IK124" i="1" s="1"/>
  <c r="IK60" i="1" a="1"/>
  <c r="IK60" i="1" s="1"/>
  <c r="IU63" i="1" a="1"/>
  <c r="IU63" i="1" s="1"/>
  <c r="IK210" i="1" a="1"/>
  <c r="IK210" i="1" s="1"/>
  <c r="IK178" i="1" a="1"/>
  <c r="IK178" i="1" s="1"/>
  <c r="IK50" i="1" a="1"/>
  <c r="IK50" i="1" s="1"/>
  <c r="IK281" i="1" a="1"/>
  <c r="IK281" i="1" s="1"/>
  <c r="IK241" i="1" a="1"/>
  <c r="IK241" i="1" s="1"/>
  <c r="IK185" i="1" a="1"/>
  <c r="IK185" i="1" s="1"/>
  <c r="IK97" i="1" a="1"/>
  <c r="IK97" i="1" s="1"/>
  <c r="IK17" i="1" a="1"/>
  <c r="IK17" i="1" s="1"/>
  <c r="IK182" i="1" a="1"/>
  <c r="IK182" i="1" s="1"/>
  <c r="IK38" i="1" a="1"/>
  <c r="IK38" i="1" s="1"/>
  <c r="IK256" i="1" a="1"/>
  <c r="IK256" i="1" s="1"/>
  <c r="IK224" i="1" a="1"/>
  <c r="IK224" i="1" s="1"/>
  <c r="IK192" i="1" a="1"/>
  <c r="IK192" i="1" s="1"/>
  <c r="IK160" i="1" a="1"/>
  <c r="IK160" i="1" s="1"/>
  <c r="IK128" i="1" a="1"/>
  <c r="IK128" i="1" s="1"/>
  <c r="IK88" i="1" a="1"/>
  <c r="IK88" i="1" s="1"/>
  <c r="IK56" i="1" a="1"/>
  <c r="IK56" i="1" s="1"/>
  <c r="IK16" i="1" a="1"/>
  <c r="IK16" i="1" s="1"/>
  <c r="IO33" i="1"/>
  <c r="IP33" i="1" s="1"/>
  <c r="IU121" i="1" a="1"/>
  <c r="IU121" i="1" s="1"/>
  <c r="JI61" i="1"/>
  <c r="JJ61" i="1" s="1"/>
  <c r="JI16" i="1"/>
  <c r="JJ16" i="1" s="1"/>
  <c r="JI41" i="1"/>
  <c r="JJ41" i="1" s="1"/>
  <c r="JE10" i="1" a="1"/>
  <c r="JE10" i="1" s="1"/>
  <c r="JO242" i="1" a="1"/>
  <c r="JO242" i="1" s="1"/>
  <c r="JS19" i="1"/>
  <c r="JT19" i="1" s="1"/>
  <c r="JE21" i="1" a="1"/>
  <c r="JE21" i="1" s="1"/>
  <c r="IK218" i="1" a="1"/>
  <c r="IK218" i="1" s="1"/>
  <c r="HQ280" i="1" a="1"/>
  <c r="HQ280" i="1" s="1"/>
  <c r="IK158" i="1" a="1"/>
  <c r="IK158" i="1" s="1"/>
  <c r="IK176" i="1" a="1"/>
  <c r="IK176" i="1" s="1"/>
  <c r="IK32" i="1" a="1"/>
  <c r="IK32" i="1" s="1"/>
  <c r="HQ219" i="1" a="1"/>
  <c r="HQ219" i="1" s="1"/>
  <c r="HQ25" i="1" a="1"/>
  <c r="HQ25" i="1" s="1"/>
  <c r="HQ29" i="1" a="1"/>
  <c r="HQ29" i="1" s="1"/>
  <c r="HQ12" i="1" a="1"/>
  <c r="HQ12" i="1" s="1"/>
  <c r="HQ10" i="1" a="1"/>
  <c r="HQ10" i="1" s="1"/>
  <c r="IE254" i="1"/>
  <c r="IF254" i="1" s="1"/>
  <c r="IA254" i="1" a="1"/>
  <c r="IA254" i="1" s="1"/>
  <c r="HQ270" i="1" a="1"/>
  <c r="HQ270" i="1" s="1"/>
  <c r="IY229" i="1"/>
  <c r="IZ229" i="1" s="1"/>
  <c r="IY160" i="1"/>
  <c r="IZ160" i="1" s="1"/>
  <c r="IU160" i="1" a="1"/>
  <c r="IU160" i="1" s="1"/>
  <c r="IK206" i="1" a="1"/>
  <c r="IK206" i="1" s="1"/>
  <c r="IK78" i="1" a="1"/>
  <c r="IK78" i="1" s="1"/>
  <c r="IK268" i="1" a="1"/>
  <c r="IK268" i="1" s="1"/>
  <c r="IK236" i="1" a="1"/>
  <c r="IK236" i="1" s="1"/>
  <c r="IK204" i="1" a="1"/>
  <c r="IK204" i="1" s="1"/>
  <c r="IK100" i="1" a="1"/>
  <c r="IK100" i="1" s="1"/>
  <c r="IK282" i="1" a="1"/>
  <c r="IK282" i="1" s="1"/>
  <c r="IK250" i="1" a="1"/>
  <c r="IK250" i="1" s="1"/>
  <c r="IK202" i="1" a="1"/>
  <c r="IK202" i="1" s="1"/>
  <c r="IK162" i="1" a="1"/>
  <c r="IK162" i="1" s="1"/>
  <c r="IK130" i="1" a="1"/>
  <c r="IK130" i="1" s="1"/>
  <c r="IK98" i="1" a="1"/>
  <c r="IK98" i="1" s="1"/>
  <c r="IK34" i="1" a="1"/>
  <c r="IK34" i="1" s="1"/>
  <c r="IK294" i="1" a="1"/>
  <c r="IK294" i="1" s="1"/>
  <c r="IK166" i="1" a="1"/>
  <c r="IK166" i="1" s="1"/>
  <c r="IK22" i="1" a="1"/>
  <c r="IK22" i="1" s="1"/>
  <c r="JI77" i="1"/>
  <c r="JJ77" i="1" s="1"/>
  <c r="JE77" i="1" a="1"/>
  <c r="JE77" i="1" s="1"/>
  <c r="JS173" i="1"/>
  <c r="JT173" i="1" s="1"/>
  <c r="JO202" i="1" a="1"/>
  <c r="JO202" i="1" s="1"/>
  <c r="JO210" i="1" a="1"/>
  <c r="JO210" i="1" s="1"/>
  <c r="JO78" i="1" a="1"/>
  <c r="JO78" i="1" s="1"/>
  <c r="IK170" i="1" a="1"/>
  <c r="IK170" i="1" s="1"/>
  <c r="IY103" i="1"/>
  <c r="IZ103" i="1" s="1"/>
  <c r="JI64" i="1"/>
  <c r="JJ64" i="1" s="1"/>
  <c r="IY20" i="1"/>
  <c r="IZ20" i="1" s="1"/>
  <c r="IY44" i="1"/>
  <c r="IZ44" i="1" s="1"/>
  <c r="JS64" i="1"/>
  <c r="JT64" i="1" s="1"/>
  <c r="JS266" i="1"/>
  <c r="JT266" i="1" s="1"/>
  <c r="JS62" i="1"/>
  <c r="JT62" i="1" s="1"/>
  <c r="JS24" i="1"/>
  <c r="JT24" i="1" s="1"/>
  <c r="JS25" i="1"/>
  <c r="JT25" i="1" s="1"/>
  <c r="JS56" i="1"/>
  <c r="JT56" i="1" s="1"/>
  <c r="JS10" i="1"/>
  <c r="JT10" i="1" s="1"/>
  <c r="JS242" i="1"/>
  <c r="JT242" i="1" s="1"/>
  <c r="JS234" i="1"/>
  <c r="JT234" i="1" s="1"/>
  <c r="JS282" i="1"/>
  <c r="JT282" i="1" s="1"/>
  <c r="JS210" i="1"/>
  <c r="JT210" i="1" s="1"/>
  <c r="JS241" i="1"/>
  <c r="JT241" i="1" s="1"/>
  <c r="JS263" i="1"/>
  <c r="JT263" i="1" s="1"/>
  <c r="JS286" i="1"/>
  <c r="JT286" i="1" s="1"/>
  <c r="JS248" i="1"/>
  <c r="JT248" i="1" s="1"/>
  <c r="JS178" i="1"/>
  <c r="JT178" i="1" s="1"/>
  <c r="JS256" i="1"/>
  <c r="JT256" i="1" s="1"/>
  <c r="JS200" i="1"/>
  <c r="JT200" i="1" s="1"/>
  <c r="JS160" i="1"/>
  <c r="JT160" i="1" s="1"/>
  <c r="JS240" i="1"/>
  <c r="JT240" i="1" s="1"/>
  <c r="JS194" i="1"/>
  <c r="JT194" i="1" s="1"/>
  <c r="JS143" i="1"/>
  <c r="JT143" i="1" s="1"/>
  <c r="JS161" i="1"/>
  <c r="JT161" i="1" s="1"/>
  <c r="JS222" i="1"/>
  <c r="JT222" i="1" s="1"/>
  <c r="JS116" i="1"/>
  <c r="JT116" i="1" s="1"/>
  <c r="JS145" i="1"/>
  <c r="JT145" i="1" s="1"/>
  <c r="JS91" i="1"/>
  <c r="JT91" i="1" s="1"/>
  <c r="JS34" i="1"/>
  <c r="JT34" i="1" s="1"/>
  <c r="JS233" i="1"/>
  <c r="JT233" i="1" s="1"/>
  <c r="JS255" i="1"/>
  <c r="JT255" i="1" s="1"/>
  <c r="JS278" i="1"/>
  <c r="JT278" i="1" s="1"/>
  <c r="JS170" i="1"/>
  <c r="JT170" i="1" s="1"/>
  <c r="JS192" i="1"/>
  <c r="JT192" i="1" s="1"/>
  <c r="JS135" i="1"/>
  <c r="JT135" i="1" s="1"/>
  <c r="JS153" i="1"/>
  <c r="JT153" i="1" s="1"/>
  <c r="JS177" i="1"/>
  <c r="JT177" i="1" s="1"/>
  <c r="JS208" i="1"/>
  <c r="JT208" i="1" s="1"/>
  <c r="JS74" i="1"/>
  <c r="JT74" i="1" s="1"/>
  <c r="JS115" i="1"/>
  <c r="JT115" i="1" s="1"/>
  <c r="JS75" i="1"/>
  <c r="JT75" i="1" s="1"/>
  <c r="JS20" i="1"/>
  <c r="JT20" i="1" s="1"/>
  <c r="JS297" i="1"/>
  <c r="JT297" i="1" s="1"/>
  <c r="JS303" i="1"/>
  <c r="JT303" i="1" s="1"/>
  <c r="JS247" i="1"/>
  <c r="JT247" i="1" s="1"/>
  <c r="JS270" i="1"/>
  <c r="JT270" i="1" s="1"/>
  <c r="JS162" i="1"/>
  <c r="JT162" i="1" s="1"/>
  <c r="JS184" i="1"/>
  <c r="JT184" i="1" s="1"/>
  <c r="JS152" i="1"/>
  <c r="JT152" i="1" s="1"/>
  <c r="JS191" i="1"/>
  <c r="JT191" i="1" s="1"/>
  <c r="JS288" i="1"/>
  <c r="JT288" i="1" s="1"/>
  <c r="JS217" i="1"/>
  <c r="JT217" i="1" s="1"/>
  <c r="JS106" i="1"/>
  <c r="JT106" i="1" s="1"/>
  <c r="JS105" i="1"/>
  <c r="JT105" i="1" s="1"/>
  <c r="JS119" i="1"/>
  <c r="JT119" i="1" s="1"/>
  <c r="JS41" i="1"/>
  <c r="JT41" i="1" s="1"/>
  <c r="JS30" i="1"/>
  <c r="JT30" i="1" s="1"/>
  <c r="JS83" i="1"/>
  <c r="JT83" i="1" s="1"/>
  <c r="JS67" i="1"/>
  <c r="JT67" i="1" s="1"/>
  <c r="JS289" i="1"/>
  <c r="JT289" i="1" s="1"/>
  <c r="JS239" i="1"/>
  <c r="JT239" i="1" s="1"/>
  <c r="JS264" i="1"/>
  <c r="JT264" i="1" s="1"/>
  <c r="JS199" i="1"/>
  <c r="JT199" i="1" s="1"/>
  <c r="JS154" i="1"/>
  <c r="JT154" i="1" s="1"/>
  <c r="JS216" i="1"/>
  <c r="JT216" i="1" s="1"/>
  <c r="JS183" i="1"/>
  <c r="JT183" i="1" s="1"/>
  <c r="JS195" i="1"/>
  <c r="JT195" i="1" s="1"/>
  <c r="JS98" i="1"/>
  <c r="JT98" i="1" s="1"/>
  <c r="JS66" i="1"/>
  <c r="JT66" i="1" s="1"/>
  <c r="JS97" i="1"/>
  <c r="JT97" i="1" s="1"/>
  <c r="JS57" i="1"/>
  <c r="JT57" i="1" s="1"/>
  <c r="JS281" i="1"/>
  <c r="JT281" i="1" s="1"/>
  <c r="JS295" i="1"/>
  <c r="JT295" i="1" s="1"/>
  <c r="JS231" i="1"/>
  <c r="JT231" i="1" s="1"/>
  <c r="JS262" i="1"/>
  <c r="JT262" i="1" s="1"/>
  <c r="JS224" i="1"/>
  <c r="JT224" i="1" s="1"/>
  <c r="JS197" i="1"/>
  <c r="JT197" i="1" s="1"/>
  <c r="JS146" i="1"/>
  <c r="JT146" i="1" s="1"/>
  <c r="JS176" i="1"/>
  <c r="JT176" i="1" s="1"/>
  <c r="JS144" i="1"/>
  <c r="JT144" i="1" s="1"/>
  <c r="JS175" i="1"/>
  <c r="JT175" i="1" s="1"/>
  <c r="JS112" i="1"/>
  <c r="JT112" i="1" s="1"/>
  <c r="JS130" i="1"/>
  <c r="JT130" i="1" s="1"/>
  <c r="JS58" i="1"/>
  <c r="JT58" i="1" s="1"/>
  <c r="JS89" i="1"/>
  <c r="JT89" i="1" s="1"/>
  <c r="JS128" i="1"/>
  <c r="JT128" i="1" s="1"/>
  <c r="JS22" i="1"/>
  <c r="JT22" i="1" s="1"/>
  <c r="JS273" i="1"/>
  <c r="JT273" i="1" s="1"/>
  <c r="JS287" i="1"/>
  <c r="JT287" i="1" s="1"/>
  <c r="JS302" i="1"/>
  <c r="JT302" i="1" s="1"/>
  <c r="JS296" i="1"/>
  <c r="JT296" i="1" s="1"/>
  <c r="JS215" i="1"/>
  <c r="JT215" i="1" s="1"/>
  <c r="JS280" i="1"/>
  <c r="JT280" i="1" s="1"/>
  <c r="JS207" i="1"/>
  <c r="JT207" i="1" s="1"/>
  <c r="JS138" i="1"/>
  <c r="JT138" i="1" s="1"/>
  <c r="JS167" i="1"/>
  <c r="JT167" i="1" s="1"/>
  <c r="JS120" i="1"/>
  <c r="JT120" i="1" s="1"/>
  <c r="JS272" i="1"/>
  <c r="JT272" i="1" s="1"/>
  <c r="JS185" i="1"/>
  <c r="JT185" i="1" s="1"/>
  <c r="JS129" i="1"/>
  <c r="JT129" i="1" s="1"/>
  <c r="JS90" i="1"/>
  <c r="JT90" i="1" s="1"/>
  <c r="JS50" i="1"/>
  <c r="JT50" i="1" s="1"/>
  <c r="JS137" i="1"/>
  <c r="JT137" i="1" s="1"/>
  <c r="JS81" i="1"/>
  <c r="JT81" i="1" s="1"/>
  <c r="JS33" i="1"/>
  <c r="JT33" i="1" s="1"/>
  <c r="JS134" i="1"/>
  <c r="JT134" i="1" s="1"/>
  <c r="JS13" i="1"/>
  <c r="JT13" i="1" s="1"/>
  <c r="JS257" i="1"/>
  <c r="JT257" i="1" s="1"/>
  <c r="JS279" i="1"/>
  <c r="JT279" i="1" s="1"/>
  <c r="JS294" i="1"/>
  <c r="JT294" i="1" s="1"/>
  <c r="JS193" i="1"/>
  <c r="JT193" i="1" s="1"/>
  <c r="JS223" i="1"/>
  <c r="JT223" i="1" s="1"/>
  <c r="JS168" i="1"/>
  <c r="JT168" i="1" s="1"/>
  <c r="JS136" i="1"/>
  <c r="JT136" i="1" s="1"/>
  <c r="JS159" i="1"/>
  <c r="JT159" i="1" s="1"/>
  <c r="JS127" i="1"/>
  <c r="JT127" i="1" s="1"/>
  <c r="JS42" i="1"/>
  <c r="JT42" i="1" s="1"/>
  <c r="JS73" i="1"/>
  <c r="JT73" i="1" s="1"/>
  <c r="JS123" i="1"/>
  <c r="JT123" i="1" s="1"/>
  <c r="JS99" i="1"/>
  <c r="JT99" i="1" s="1"/>
  <c r="JS249" i="1"/>
  <c r="JT249" i="1" s="1"/>
  <c r="JS271" i="1"/>
  <c r="JT271" i="1" s="1"/>
  <c r="JS186" i="1"/>
  <c r="JT186" i="1" s="1"/>
  <c r="JS151" i="1"/>
  <c r="JT151" i="1" s="1"/>
  <c r="JS169" i="1"/>
  <c r="JT169" i="1" s="1"/>
  <c r="JS232" i="1"/>
  <c r="JT232" i="1" s="1"/>
  <c r="JS122" i="1"/>
  <c r="JT122" i="1" s="1"/>
  <c r="JS82" i="1"/>
  <c r="JT82" i="1" s="1"/>
  <c r="JS118" i="1"/>
  <c r="JT118" i="1" s="1"/>
  <c r="JS65" i="1"/>
  <c r="JT65" i="1" s="1"/>
  <c r="JS49" i="1"/>
  <c r="JT49" i="1" s="1"/>
  <c r="JS107" i="1"/>
  <c r="JT107" i="1" s="1"/>
  <c r="JS14" i="1"/>
  <c r="JT14" i="1" s="1"/>
  <c r="JI62" i="1"/>
  <c r="JJ62" i="1" s="1"/>
  <c r="JI78" i="1"/>
  <c r="JJ78" i="1" s="1"/>
  <c r="JI10" i="1"/>
  <c r="JJ10" i="1" s="1"/>
  <c r="JI40" i="1"/>
  <c r="JJ40" i="1" s="1"/>
  <c r="JI254" i="1"/>
  <c r="JJ254" i="1" s="1"/>
  <c r="JI297" i="1"/>
  <c r="JJ297" i="1" s="1"/>
  <c r="JI287" i="1"/>
  <c r="JJ287" i="1" s="1"/>
  <c r="JI302" i="1"/>
  <c r="JJ302" i="1" s="1"/>
  <c r="JI238" i="1"/>
  <c r="JJ238" i="1" s="1"/>
  <c r="JI199" i="1"/>
  <c r="JJ199" i="1" s="1"/>
  <c r="JI169" i="1"/>
  <c r="JJ169" i="1" s="1"/>
  <c r="JI211" i="1"/>
  <c r="JJ211" i="1" s="1"/>
  <c r="JI288" i="1"/>
  <c r="JJ288" i="1" s="1"/>
  <c r="JI248" i="1"/>
  <c r="JJ248" i="1" s="1"/>
  <c r="JI114" i="1"/>
  <c r="JJ114" i="1" s="1"/>
  <c r="JI81" i="1"/>
  <c r="JJ81" i="1" s="1"/>
  <c r="JI115" i="1"/>
  <c r="JJ115" i="1" s="1"/>
  <c r="JI97" i="1"/>
  <c r="JJ97" i="1" s="1"/>
  <c r="JI39" i="1"/>
  <c r="JJ39" i="1" s="1"/>
  <c r="JI255" i="1"/>
  <c r="JJ255" i="1" s="1"/>
  <c r="JI256" i="1"/>
  <c r="JJ256" i="1" s="1"/>
  <c r="JI116" i="1"/>
  <c r="JJ116" i="1" s="1"/>
  <c r="JI289" i="1"/>
  <c r="JJ289" i="1" s="1"/>
  <c r="JI247" i="1"/>
  <c r="JJ247" i="1" s="1"/>
  <c r="JI294" i="1"/>
  <c r="JJ294" i="1" s="1"/>
  <c r="JI280" i="1"/>
  <c r="JJ280" i="1" s="1"/>
  <c r="JI264" i="1"/>
  <c r="JJ264" i="1" s="1"/>
  <c r="JI201" i="1"/>
  <c r="JJ201" i="1" s="1"/>
  <c r="JI205" i="1"/>
  <c r="JJ205" i="1" s="1"/>
  <c r="JI160" i="1"/>
  <c r="JJ160" i="1" s="1"/>
  <c r="JI208" i="1"/>
  <c r="JJ208" i="1" s="1"/>
  <c r="JI175" i="1"/>
  <c r="JJ175" i="1" s="1"/>
  <c r="JI138" i="1"/>
  <c r="JJ138" i="1" s="1"/>
  <c r="JI132" i="1"/>
  <c r="JJ132" i="1" s="1"/>
  <c r="JI118" i="1"/>
  <c r="JJ118" i="1" s="1"/>
  <c r="JI106" i="1"/>
  <c r="JJ106" i="1" s="1"/>
  <c r="JI42" i="1"/>
  <c r="JJ42" i="1" s="1"/>
  <c r="JI105" i="1"/>
  <c r="JJ105" i="1" s="1"/>
  <c r="JI44" i="1"/>
  <c r="JJ44" i="1" s="1"/>
  <c r="JI67" i="1"/>
  <c r="JJ67" i="1" s="1"/>
  <c r="JI113" i="1"/>
  <c r="JJ113" i="1" s="1"/>
  <c r="JI272" i="1"/>
  <c r="JJ272" i="1" s="1"/>
  <c r="JI206" i="1"/>
  <c r="JJ206" i="1" s="1"/>
  <c r="JI183" i="1"/>
  <c r="JJ183" i="1" s="1"/>
  <c r="JI107" i="1"/>
  <c r="JJ107" i="1" s="1"/>
  <c r="JI281" i="1"/>
  <c r="JJ281" i="1" s="1"/>
  <c r="JI279" i="1"/>
  <c r="JJ279" i="1" s="1"/>
  <c r="JI230" i="1"/>
  <c r="JJ230" i="1" s="1"/>
  <c r="JI126" i="1"/>
  <c r="JJ126" i="1" s="1"/>
  <c r="JI98" i="1"/>
  <c r="JJ98" i="1" s="1"/>
  <c r="JI32" i="1"/>
  <c r="JJ32" i="1" s="1"/>
  <c r="JI59" i="1"/>
  <c r="JJ59" i="1" s="1"/>
  <c r="JI35" i="1"/>
  <c r="JJ35" i="1" s="1"/>
  <c r="JI43" i="1"/>
  <c r="JJ43" i="1" s="1"/>
  <c r="JI27" i="1"/>
  <c r="JJ27" i="1" s="1"/>
  <c r="JI203" i="1"/>
  <c r="JJ203" i="1" s="1"/>
  <c r="JI177" i="1"/>
  <c r="JJ177" i="1" s="1"/>
  <c r="JI273" i="1"/>
  <c r="JJ273" i="1" s="1"/>
  <c r="JI239" i="1"/>
  <c r="JJ239" i="1" s="1"/>
  <c r="JI286" i="1"/>
  <c r="JJ286" i="1" s="1"/>
  <c r="JI191" i="1"/>
  <c r="JJ191" i="1" s="1"/>
  <c r="JI216" i="1"/>
  <c r="JJ216" i="1" s="1"/>
  <c r="JI232" i="1"/>
  <c r="JJ232" i="1" s="1"/>
  <c r="JI184" i="1"/>
  <c r="JJ184" i="1" s="1"/>
  <c r="JI152" i="1"/>
  <c r="JJ152" i="1" s="1"/>
  <c r="JI240" i="1"/>
  <c r="JJ240" i="1" s="1"/>
  <c r="JI167" i="1"/>
  <c r="JJ167" i="1" s="1"/>
  <c r="JI128" i="1"/>
  <c r="JJ128" i="1" s="1"/>
  <c r="JI90" i="1"/>
  <c r="JJ90" i="1" s="1"/>
  <c r="JI134" i="1"/>
  <c r="JJ134" i="1" s="1"/>
  <c r="JI129" i="1"/>
  <c r="JJ129" i="1" s="1"/>
  <c r="JI28" i="1"/>
  <c r="JJ28" i="1" s="1"/>
  <c r="JI57" i="1"/>
  <c r="JJ57" i="1" s="1"/>
  <c r="JI246" i="1"/>
  <c r="JJ246" i="1" s="1"/>
  <c r="JI214" i="1"/>
  <c r="JJ214" i="1" s="1"/>
  <c r="JI168" i="1"/>
  <c r="JJ168" i="1" s="1"/>
  <c r="JI58" i="1"/>
  <c r="JJ58" i="1" s="1"/>
  <c r="JI265" i="1"/>
  <c r="JJ265" i="1" s="1"/>
  <c r="JI271" i="1"/>
  <c r="JJ271" i="1" s="1"/>
  <c r="JI231" i="1"/>
  <c r="JJ231" i="1" s="1"/>
  <c r="JI278" i="1"/>
  <c r="JJ278" i="1" s="1"/>
  <c r="JI222" i="1"/>
  <c r="JJ222" i="1" s="1"/>
  <c r="JI144" i="1"/>
  <c r="JJ144" i="1" s="1"/>
  <c r="JI159" i="1"/>
  <c r="JJ159" i="1" s="1"/>
  <c r="JI135" i="1"/>
  <c r="JJ135" i="1" s="1"/>
  <c r="JI82" i="1"/>
  <c r="JJ82" i="1" s="1"/>
  <c r="JI122" i="1"/>
  <c r="JJ122" i="1" s="1"/>
  <c r="JI127" i="1"/>
  <c r="JJ127" i="1" s="1"/>
  <c r="JI17" i="1"/>
  <c r="JJ17" i="1" s="1"/>
  <c r="JI19" i="1"/>
  <c r="JJ19" i="1" s="1"/>
  <c r="JI26" i="1"/>
  <c r="JJ26" i="1" s="1"/>
  <c r="JI207" i="1"/>
  <c r="JJ207" i="1" s="1"/>
  <c r="JI224" i="1"/>
  <c r="JJ224" i="1" s="1"/>
  <c r="JI161" i="1"/>
  <c r="JJ161" i="1" s="1"/>
  <c r="JI303" i="1"/>
  <c r="JJ303" i="1" s="1"/>
  <c r="JI263" i="1"/>
  <c r="JJ263" i="1" s="1"/>
  <c r="JI223" i="1"/>
  <c r="JJ223" i="1" s="1"/>
  <c r="JI270" i="1"/>
  <c r="JJ270" i="1" s="1"/>
  <c r="JI296" i="1"/>
  <c r="JJ296" i="1" s="1"/>
  <c r="JI195" i="1"/>
  <c r="JJ195" i="1" s="1"/>
  <c r="JI176" i="1"/>
  <c r="JJ176" i="1" s="1"/>
  <c r="JI136" i="1"/>
  <c r="JJ136" i="1" s="1"/>
  <c r="JI262" i="1"/>
  <c r="JJ262" i="1" s="1"/>
  <c r="JI192" i="1"/>
  <c r="JJ192" i="1" s="1"/>
  <c r="JI151" i="1"/>
  <c r="JJ151" i="1" s="1"/>
  <c r="JI125" i="1"/>
  <c r="JJ125" i="1" s="1"/>
  <c r="JI74" i="1"/>
  <c r="JJ74" i="1" s="1"/>
  <c r="JI121" i="1"/>
  <c r="JJ121" i="1" s="1"/>
  <c r="JI119" i="1"/>
  <c r="JJ119" i="1" s="1"/>
  <c r="JI50" i="1"/>
  <c r="JJ50" i="1" s="1"/>
  <c r="JI91" i="1"/>
  <c r="JJ91" i="1" s="1"/>
  <c r="JI73" i="1"/>
  <c r="JJ73" i="1" s="1"/>
  <c r="JI117" i="1"/>
  <c r="JJ117" i="1" s="1"/>
  <c r="JI65" i="1"/>
  <c r="JJ65" i="1" s="1"/>
  <c r="JI51" i="1"/>
  <c r="JJ51" i="1" s="1"/>
  <c r="JI295" i="1"/>
  <c r="JJ295" i="1" s="1"/>
  <c r="JI215" i="1"/>
  <c r="JJ215" i="1" s="1"/>
  <c r="JI217" i="1"/>
  <c r="JJ217" i="1" s="1"/>
  <c r="JI209" i="1"/>
  <c r="JJ209" i="1" s="1"/>
  <c r="JI185" i="1"/>
  <c r="JJ185" i="1" s="1"/>
  <c r="JI123" i="1"/>
  <c r="JJ123" i="1" s="1"/>
  <c r="JI131" i="1"/>
  <c r="JJ131" i="1" s="1"/>
  <c r="JI143" i="1"/>
  <c r="JJ143" i="1" s="1"/>
  <c r="JI66" i="1"/>
  <c r="JJ66" i="1" s="1"/>
  <c r="JI120" i="1"/>
  <c r="JJ120" i="1" s="1"/>
  <c r="JI153" i="1"/>
  <c r="JJ153" i="1" s="1"/>
  <c r="JI83" i="1"/>
  <c r="JJ83" i="1" s="1"/>
  <c r="JI75" i="1"/>
  <c r="JJ75" i="1" s="1"/>
  <c r="JI89" i="1"/>
  <c r="JJ89" i="1" s="1"/>
  <c r="JI99" i="1"/>
  <c r="JJ99" i="1" s="1"/>
  <c r="IO106" i="1"/>
  <c r="IP106" i="1" s="1"/>
  <c r="IO297" i="1"/>
  <c r="IP297" i="1" s="1"/>
  <c r="IO265" i="1"/>
  <c r="IP265" i="1" s="1"/>
  <c r="IO209" i="1"/>
  <c r="IP209" i="1" s="1"/>
  <c r="IO169" i="1"/>
  <c r="IP169" i="1" s="1"/>
  <c r="IO81" i="1"/>
  <c r="IP81" i="1" s="1"/>
  <c r="IY38" i="1"/>
  <c r="IZ38" i="1" s="1"/>
  <c r="IY14" i="1"/>
  <c r="IZ14" i="1" s="1"/>
  <c r="IO193" i="1"/>
  <c r="IP193" i="1" s="1"/>
  <c r="IO212" i="1"/>
  <c r="IP212" i="1" s="1"/>
  <c r="IO290" i="1"/>
  <c r="IP290" i="1" s="1"/>
  <c r="IO258" i="1"/>
  <c r="IP258" i="1" s="1"/>
  <c r="IO244" i="1"/>
  <c r="IP244" i="1" s="1"/>
  <c r="IO180" i="1"/>
  <c r="IP180" i="1" s="1"/>
  <c r="IO28" i="1"/>
  <c r="IP28" i="1" s="1"/>
  <c r="IY137" i="1"/>
  <c r="IZ137" i="1" s="1"/>
  <c r="IY152" i="1"/>
  <c r="IZ152" i="1" s="1"/>
  <c r="IY112" i="1"/>
  <c r="IZ112" i="1" s="1"/>
  <c r="IY184" i="1"/>
  <c r="IZ184" i="1" s="1"/>
  <c r="IO268" i="1"/>
  <c r="IP268" i="1" s="1"/>
  <c r="IO236" i="1"/>
  <c r="IP236" i="1" s="1"/>
  <c r="IO204" i="1"/>
  <c r="IP204" i="1" s="1"/>
  <c r="IO100" i="1"/>
  <c r="IP100" i="1" s="1"/>
  <c r="IY95" i="1"/>
  <c r="IZ95" i="1" s="1"/>
  <c r="IY55" i="1"/>
  <c r="IZ55" i="1" s="1"/>
  <c r="IO282" i="1"/>
  <c r="IP282" i="1" s="1"/>
  <c r="IO250" i="1"/>
  <c r="IP250" i="1" s="1"/>
  <c r="IO202" i="1"/>
  <c r="IP202" i="1" s="1"/>
  <c r="IO162" i="1"/>
  <c r="IP162" i="1" s="1"/>
  <c r="IO130" i="1"/>
  <c r="IP130" i="1" s="1"/>
  <c r="IO98" i="1"/>
  <c r="IP98" i="1" s="1"/>
  <c r="IO34" i="1"/>
  <c r="IP34" i="1" s="1"/>
  <c r="HU14" i="1"/>
  <c r="HV14" i="1" s="1"/>
  <c r="IO138" i="1"/>
  <c r="IP138" i="1" s="1"/>
  <c r="IY33" i="1"/>
  <c r="IZ33" i="1" s="1"/>
  <c r="IY17" i="1"/>
  <c r="IZ17" i="1" s="1"/>
  <c r="IY128" i="1"/>
  <c r="IZ128" i="1" s="1"/>
  <c r="IO132" i="1"/>
  <c r="IP132" i="1" s="1"/>
  <c r="IO36" i="1"/>
  <c r="IP36" i="1" s="1"/>
  <c r="IO288" i="1"/>
  <c r="IP288" i="1" s="1"/>
  <c r="IO240" i="1"/>
  <c r="IP240" i="1" s="1"/>
  <c r="IO208" i="1"/>
  <c r="IP208" i="1" s="1"/>
  <c r="IO176" i="1"/>
  <c r="IP176" i="1" s="1"/>
  <c r="IO144" i="1"/>
  <c r="IP144" i="1" s="1"/>
  <c r="IO112" i="1"/>
  <c r="IP112" i="1" s="1"/>
  <c r="IO72" i="1"/>
  <c r="IP72" i="1" s="1"/>
  <c r="IO32" i="1"/>
  <c r="IP32" i="1" s="1"/>
  <c r="IY168" i="1"/>
  <c r="IZ168" i="1" s="1"/>
  <c r="IY46" i="1"/>
  <c r="IZ46" i="1" s="1"/>
  <c r="IY19" i="1"/>
  <c r="IZ19" i="1" s="1"/>
  <c r="IO16" i="1"/>
  <c r="IP16" i="1" s="1"/>
  <c r="IO184" i="1"/>
  <c r="IP184" i="1" s="1"/>
  <c r="IO152" i="1"/>
  <c r="IP152" i="1" s="1"/>
  <c r="IO120" i="1"/>
  <c r="IP120" i="1" s="1"/>
  <c r="IO80" i="1"/>
  <c r="IP80" i="1" s="1"/>
  <c r="IO40" i="1"/>
  <c r="IP40" i="1" s="1"/>
  <c r="HV77" i="1"/>
  <c r="HU25" i="1"/>
  <c r="HV25" i="1" s="1"/>
  <c r="HV133" i="1"/>
  <c r="IO221" i="1"/>
  <c r="IP221" i="1" s="1"/>
  <c r="IO77" i="1"/>
  <c r="IP77" i="1" s="1"/>
  <c r="IO219" i="1"/>
  <c r="IP219" i="1" s="1"/>
  <c r="IO75" i="1"/>
  <c r="IP75" i="1" s="1"/>
  <c r="IO215" i="1"/>
  <c r="IP215" i="1" s="1"/>
  <c r="IO71" i="1"/>
  <c r="IP71" i="1" s="1"/>
  <c r="IO145" i="1"/>
  <c r="IP145" i="1" s="1"/>
  <c r="IO197" i="1"/>
  <c r="IP197" i="1" s="1"/>
  <c r="IO69" i="1"/>
  <c r="IP69" i="1" s="1"/>
  <c r="IO211" i="1"/>
  <c r="IP211" i="1" s="1"/>
  <c r="IO83" i="1"/>
  <c r="IP83" i="1" s="1"/>
  <c r="IO270" i="1"/>
  <c r="IP270" i="1" s="1"/>
  <c r="IO198" i="1"/>
  <c r="IP198" i="1" s="1"/>
  <c r="IO126" i="1"/>
  <c r="IP126" i="1" s="1"/>
  <c r="IO46" i="1"/>
  <c r="IP46" i="1" s="1"/>
  <c r="IO207" i="1"/>
  <c r="IP207" i="1" s="1"/>
  <c r="IO79" i="1"/>
  <c r="IP79" i="1" s="1"/>
  <c r="IO214" i="1"/>
  <c r="IP214" i="1" s="1"/>
  <c r="HV149" i="1"/>
  <c r="HV117" i="1"/>
  <c r="HV45" i="1"/>
  <c r="HV101" i="1"/>
  <c r="IO164" i="1"/>
  <c r="IP164" i="1" s="1"/>
  <c r="IO52" i="1"/>
  <c r="IP52" i="1" s="1"/>
  <c r="IO205" i="1"/>
  <c r="IP205" i="1" s="1"/>
  <c r="IO61" i="1"/>
  <c r="IP61" i="1" s="1"/>
  <c r="IO187" i="1"/>
  <c r="IP187" i="1" s="1"/>
  <c r="IO59" i="1"/>
  <c r="IP59" i="1" s="1"/>
  <c r="IO183" i="1"/>
  <c r="IP183" i="1" s="1"/>
  <c r="IO55" i="1"/>
  <c r="IP55" i="1" s="1"/>
  <c r="IO281" i="1"/>
  <c r="IP281" i="1" s="1"/>
  <c r="IO241" i="1"/>
  <c r="IP241" i="1" s="1"/>
  <c r="IO185" i="1"/>
  <c r="IP185" i="1" s="1"/>
  <c r="IO97" i="1"/>
  <c r="IP97" i="1" s="1"/>
  <c r="IO17" i="1"/>
  <c r="IP17" i="1" s="1"/>
  <c r="IO256" i="1"/>
  <c r="IP256" i="1" s="1"/>
  <c r="IO224" i="1"/>
  <c r="IP224" i="1" s="1"/>
  <c r="IO192" i="1"/>
  <c r="IP192" i="1" s="1"/>
  <c r="IO160" i="1"/>
  <c r="IP160" i="1" s="1"/>
  <c r="IO128" i="1"/>
  <c r="IP128" i="1" s="1"/>
  <c r="IO88" i="1"/>
  <c r="IP88" i="1" s="1"/>
  <c r="IO56" i="1"/>
  <c r="IP56" i="1" s="1"/>
  <c r="IO181" i="1"/>
  <c r="IP181" i="1" s="1"/>
  <c r="IO53" i="1"/>
  <c r="IP53" i="1" s="1"/>
  <c r="IO195" i="1"/>
  <c r="IP195" i="1" s="1"/>
  <c r="IO67" i="1"/>
  <c r="IP67" i="1" s="1"/>
  <c r="IO262" i="1"/>
  <c r="IP262" i="1" s="1"/>
  <c r="IO190" i="1"/>
  <c r="IP190" i="1" s="1"/>
  <c r="IO110" i="1"/>
  <c r="IP110" i="1" s="1"/>
  <c r="IO30" i="1"/>
  <c r="IP30" i="1" s="1"/>
  <c r="IO191" i="1"/>
  <c r="IP191" i="1" s="1"/>
  <c r="IO63" i="1"/>
  <c r="IP63" i="1" s="1"/>
  <c r="IO150" i="1"/>
  <c r="IP150" i="1" s="1"/>
  <c r="HV85" i="1"/>
  <c r="IO189" i="1"/>
  <c r="IP189" i="1" s="1"/>
  <c r="IO45" i="1"/>
  <c r="IP45" i="1" s="1"/>
  <c r="IO171" i="1"/>
  <c r="IP171" i="1" s="1"/>
  <c r="IO43" i="1"/>
  <c r="IP43" i="1" s="1"/>
  <c r="IO167" i="1"/>
  <c r="IP167" i="1" s="1"/>
  <c r="IO39" i="1"/>
  <c r="IP39" i="1" s="1"/>
  <c r="IO137" i="1"/>
  <c r="IP137" i="1" s="1"/>
  <c r="IO293" i="1"/>
  <c r="IP293" i="1" s="1"/>
  <c r="IO165" i="1"/>
  <c r="IP165" i="1" s="1"/>
  <c r="IO37" i="1"/>
  <c r="IP37" i="1" s="1"/>
  <c r="IO179" i="1"/>
  <c r="IP179" i="1" s="1"/>
  <c r="IO51" i="1"/>
  <c r="IP51" i="1" s="1"/>
  <c r="IO254" i="1"/>
  <c r="IP254" i="1" s="1"/>
  <c r="IO182" i="1"/>
  <c r="IP182" i="1" s="1"/>
  <c r="IO102" i="1"/>
  <c r="IP102" i="1" s="1"/>
  <c r="IO22" i="1"/>
  <c r="IP22" i="1" s="1"/>
  <c r="IO303" i="1"/>
  <c r="IP303" i="1" s="1"/>
  <c r="IO175" i="1"/>
  <c r="IP175" i="1" s="1"/>
  <c r="IO47" i="1"/>
  <c r="IP47" i="1" s="1"/>
  <c r="IO118" i="1"/>
  <c r="IP118" i="1" s="1"/>
  <c r="HV53" i="1"/>
  <c r="IO156" i="1"/>
  <c r="IP156" i="1" s="1"/>
  <c r="IO44" i="1"/>
  <c r="IP44" i="1" s="1"/>
  <c r="IO301" i="1"/>
  <c r="IP301" i="1" s="1"/>
  <c r="IO157" i="1"/>
  <c r="IP157" i="1" s="1"/>
  <c r="IO29" i="1"/>
  <c r="IP29" i="1" s="1"/>
  <c r="IO299" i="1"/>
  <c r="IP299" i="1" s="1"/>
  <c r="IO155" i="1"/>
  <c r="IP155" i="1" s="1"/>
  <c r="IO27" i="1"/>
  <c r="IP27" i="1" s="1"/>
  <c r="IO194" i="1"/>
  <c r="IP194" i="1" s="1"/>
  <c r="IO90" i="1"/>
  <c r="IP90" i="1" s="1"/>
  <c r="IO295" i="1"/>
  <c r="IP295" i="1" s="1"/>
  <c r="IO151" i="1"/>
  <c r="IP151" i="1" s="1"/>
  <c r="IO23" i="1"/>
  <c r="IP23" i="1" s="1"/>
  <c r="IO273" i="1"/>
  <c r="IP273" i="1" s="1"/>
  <c r="IO225" i="1"/>
  <c r="IP225" i="1" s="1"/>
  <c r="IO296" i="1"/>
  <c r="IP296" i="1" s="1"/>
  <c r="IO248" i="1"/>
  <c r="IP248" i="1" s="1"/>
  <c r="IO216" i="1"/>
  <c r="IP216" i="1" s="1"/>
  <c r="IO277" i="1"/>
  <c r="IP277" i="1" s="1"/>
  <c r="IO149" i="1"/>
  <c r="IP149" i="1" s="1"/>
  <c r="IO21" i="1"/>
  <c r="IP21" i="1" s="1"/>
  <c r="IO291" i="1"/>
  <c r="IP291" i="1" s="1"/>
  <c r="IO163" i="1"/>
  <c r="IP163" i="1" s="1"/>
  <c r="IO35" i="1"/>
  <c r="IP35" i="1" s="1"/>
  <c r="IO246" i="1"/>
  <c r="IP246" i="1" s="1"/>
  <c r="IO174" i="1"/>
  <c r="IP174" i="1" s="1"/>
  <c r="IO94" i="1"/>
  <c r="IP94" i="1" s="1"/>
  <c r="IO287" i="1"/>
  <c r="IP287" i="1" s="1"/>
  <c r="IO159" i="1"/>
  <c r="IP159" i="1" s="1"/>
  <c r="IO31" i="1"/>
  <c r="IP31" i="1" s="1"/>
  <c r="IO38" i="1"/>
  <c r="IP38" i="1" s="1"/>
  <c r="HV173" i="1"/>
  <c r="IO285" i="1"/>
  <c r="IP285" i="1" s="1"/>
  <c r="IO141" i="1"/>
  <c r="IP141" i="1" s="1"/>
  <c r="IO13" i="1"/>
  <c r="IP13" i="1" s="1"/>
  <c r="IO283" i="1"/>
  <c r="IP283" i="1" s="1"/>
  <c r="IO139" i="1"/>
  <c r="IP139" i="1" s="1"/>
  <c r="IO11" i="1"/>
  <c r="IP11" i="1" s="1"/>
  <c r="IO279" i="1"/>
  <c r="IP279" i="1" s="1"/>
  <c r="IO135" i="1"/>
  <c r="IP135" i="1" s="1"/>
  <c r="IO121" i="1"/>
  <c r="IP121" i="1" s="1"/>
  <c r="IO261" i="1"/>
  <c r="IP261" i="1" s="1"/>
  <c r="IO133" i="1"/>
  <c r="IP133" i="1" s="1"/>
  <c r="IO275" i="1"/>
  <c r="IP275" i="1" s="1"/>
  <c r="IO147" i="1"/>
  <c r="IP147" i="1" s="1"/>
  <c r="IO19" i="1"/>
  <c r="IP19" i="1" s="1"/>
  <c r="IO238" i="1"/>
  <c r="IP238" i="1" s="1"/>
  <c r="IO166" i="1"/>
  <c r="IP166" i="1" s="1"/>
  <c r="IO86" i="1"/>
  <c r="IP86" i="1" s="1"/>
  <c r="IO271" i="1"/>
  <c r="IP271" i="1" s="1"/>
  <c r="IO143" i="1"/>
  <c r="IP143" i="1" s="1"/>
  <c r="IO15" i="1"/>
  <c r="IP15" i="1" s="1"/>
  <c r="IO269" i="1"/>
  <c r="IP269" i="1" s="1"/>
  <c r="IO125" i="1"/>
  <c r="IP125" i="1" s="1"/>
  <c r="IO267" i="1"/>
  <c r="IP267" i="1" s="1"/>
  <c r="IO123" i="1"/>
  <c r="IP123" i="1" s="1"/>
  <c r="IO263" i="1"/>
  <c r="IP263" i="1" s="1"/>
  <c r="IO119" i="1"/>
  <c r="IP119" i="1" s="1"/>
  <c r="IO245" i="1"/>
  <c r="IP245" i="1" s="1"/>
  <c r="IO117" i="1"/>
  <c r="IP117" i="1" s="1"/>
  <c r="IO259" i="1"/>
  <c r="IP259" i="1" s="1"/>
  <c r="IO131" i="1"/>
  <c r="IP131" i="1" s="1"/>
  <c r="IO302" i="1"/>
  <c r="IP302" i="1" s="1"/>
  <c r="IO230" i="1"/>
  <c r="IP230" i="1" s="1"/>
  <c r="IO158" i="1"/>
  <c r="IP158" i="1" s="1"/>
  <c r="IO78" i="1"/>
  <c r="IP78" i="1" s="1"/>
  <c r="IO255" i="1"/>
  <c r="IP255" i="1" s="1"/>
  <c r="IO127" i="1"/>
  <c r="IP127" i="1" s="1"/>
  <c r="HV213" i="1"/>
  <c r="HV141" i="1"/>
  <c r="HV270" i="1"/>
  <c r="IO300" i="1"/>
  <c r="IP300" i="1" s="1"/>
  <c r="IO252" i="1"/>
  <c r="IP252" i="1" s="1"/>
  <c r="IO220" i="1"/>
  <c r="IP220" i="1" s="1"/>
  <c r="IO188" i="1"/>
  <c r="IP188" i="1" s="1"/>
  <c r="IO68" i="1"/>
  <c r="IP68" i="1" s="1"/>
  <c r="IO253" i="1"/>
  <c r="IP253" i="1" s="1"/>
  <c r="IO109" i="1"/>
  <c r="IP109" i="1" s="1"/>
  <c r="IO251" i="1"/>
  <c r="IP251" i="1" s="1"/>
  <c r="IO107" i="1"/>
  <c r="IP107" i="1" s="1"/>
  <c r="IO298" i="1"/>
  <c r="IP298" i="1" s="1"/>
  <c r="IO266" i="1"/>
  <c r="IP266" i="1" s="1"/>
  <c r="IO226" i="1"/>
  <c r="IP226" i="1" s="1"/>
  <c r="IO186" i="1"/>
  <c r="IP186" i="1" s="1"/>
  <c r="IO146" i="1"/>
  <c r="IP146" i="1" s="1"/>
  <c r="IO247" i="1"/>
  <c r="IP247" i="1" s="1"/>
  <c r="IO103" i="1"/>
  <c r="IP103" i="1" s="1"/>
  <c r="IO153" i="1"/>
  <c r="IP153" i="1" s="1"/>
  <c r="IO113" i="1"/>
  <c r="IP113" i="1" s="1"/>
  <c r="IO229" i="1"/>
  <c r="IP229" i="1" s="1"/>
  <c r="IO101" i="1"/>
  <c r="IP101" i="1" s="1"/>
  <c r="IO243" i="1"/>
  <c r="IP243" i="1" s="1"/>
  <c r="IO115" i="1"/>
  <c r="IP115" i="1" s="1"/>
  <c r="IO286" i="1"/>
  <c r="IP286" i="1" s="1"/>
  <c r="IO222" i="1"/>
  <c r="IP222" i="1" s="1"/>
  <c r="IO142" i="1"/>
  <c r="IP142" i="1" s="1"/>
  <c r="IO70" i="1"/>
  <c r="IP70" i="1" s="1"/>
  <c r="IO239" i="1"/>
  <c r="IP239" i="1" s="1"/>
  <c r="IO111" i="1"/>
  <c r="IP111" i="1" s="1"/>
  <c r="HV222" i="1"/>
  <c r="HV109" i="1"/>
  <c r="HV165" i="1"/>
  <c r="IY144" i="1"/>
  <c r="IZ144" i="1" s="1"/>
  <c r="IO284" i="1"/>
  <c r="IP284" i="1" s="1"/>
  <c r="IO124" i="1"/>
  <c r="IP124" i="1" s="1"/>
  <c r="IO60" i="1"/>
  <c r="IP60" i="1" s="1"/>
  <c r="IO237" i="1"/>
  <c r="IP237" i="1" s="1"/>
  <c r="IO93" i="1"/>
  <c r="IP93" i="1" s="1"/>
  <c r="IO235" i="1"/>
  <c r="IP235" i="1" s="1"/>
  <c r="IO91" i="1"/>
  <c r="IP91" i="1" s="1"/>
  <c r="IO210" i="1"/>
  <c r="IP210" i="1" s="1"/>
  <c r="IO178" i="1"/>
  <c r="IP178" i="1" s="1"/>
  <c r="IO50" i="1"/>
  <c r="IP50" i="1" s="1"/>
  <c r="IO231" i="1"/>
  <c r="IP231" i="1" s="1"/>
  <c r="IO87" i="1"/>
  <c r="IP87" i="1" s="1"/>
  <c r="IO289" i="1"/>
  <c r="IP289" i="1" s="1"/>
  <c r="IO257" i="1"/>
  <c r="IP257" i="1" s="1"/>
  <c r="IO57" i="1"/>
  <c r="IP57" i="1" s="1"/>
  <c r="IO272" i="1"/>
  <c r="IP272" i="1" s="1"/>
  <c r="IO232" i="1"/>
  <c r="IP232" i="1" s="1"/>
  <c r="IO200" i="1"/>
  <c r="IP200" i="1" s="1"/>
  <c r="IO168" i="1"/>
  <c r="IP168" i="1" s="1"/>
  <c r="IO136" i="1"/>
  <c r="IP136" i="1" s="1"/>
  <c r="IO104" i="1"/>
  <c r="IP104" i="1" s="1"/>
  <c r="IO64" i="1"/>
  <c r="IP64" i="1" s="1"/>
  <c r="IO24" i="1"/>
  <c r="IP24" i="1" s="1"/>
  <c r="IO213" i="1"/>
  <c r="IP213" i="1" s="1"/>
  <c r="IO85" i="1"/>
  <c r="IP85" i="1" s="1"/>
  <c r="IO227" i="1"/>
  <c r="IP227" i="1" s="1"/>
  <c r="IO99" i="1"/>
  <c r="IP99" i="1" s="1"/>
  <c r="IO278" i="1"/>
  <c r="IP278" i="1" s="1"/>
  <c r="IO206" i="1"/>
  <c r="IP206" i="1" s="1"/>
  <c r="IO134" i="1"/>
  <c r="IP134" i="1" s="1"/>
  <c r="IO62" i="1"/>
  <c r="IP62" i="1" s="1"/>
  <c r="IO223" i="1"/>
  <c r="IP223" i="1" s="1"/>
  <c r="IO95" i="1"/>
  <c r="IP95" i="1" s="1"/>
  <c r="IO294" i="1"/>
  <c r="IP294" i="1" s="1"/>
  <c r="IY120" i="1"/>
  <c r="IZ120" i="1" s="1"/>
  <c r="IY62" i="1"/>
  <c r="IZ62" i="1" s="1"/>
  <c r="IY214" i="1"/>
  <c r="IZ214" i="1" s="1"/>
  <c r="IY134" i="1"/>
  <c r="IZ134" i="1" s="1"/>
  <c r="IY149" i="1"/>
  <c r="IZ149" i="1" s="1"/>
  <c r="IY288" i="1"/>
  <c r="IZ288" i="1" s="1"/>
  <c r="IY116" i="1"/>
  <c r="IZ116" i="1" s="1"/>
  <c r="IY109" i="1"/>
  <c r="IZ109" i="1" s="1"/>
  <c r="IY58" i="1"/>
  <c r="IZ58" i="1" s="1"/>
  <c r="IY289" i="1"/>
  <c r="IZ289" i="1" s="1"/>
  <c r="IY247" i="1"/>
  <c r="IZ247" i="1" s="1"/>
  <c r="IY215" i="1"/>
  <c r="IZ215" i="1" s="1"/>
  <c r="IY296" i="1"/>
  <c r="IZ296" i="1" s="1"/>
  <c r="IY206" i="1"/>
  <c r="IZ206" i="1" s="1"/>
  <c r="IY232" i="1"/>
  <c r="IZ232" i="1" s="1"/>
  <c r="IY192" i="1"/>
  <c r="IZ192" i="1" s="1"/>
  <c r="IY135" i="1"/>
  <c r="IZ135" i="1" s="1"/>
  <c r="IY190" i="1"/>
  <c r="IZ190" i="1" s="1"/>
  <c r="IY126" i="1"/>
  <c r="IZ126" i="1" s="1"/>
  <c r="IY56" i="1"/>
  <c r="IZ56" i="1" s="1"/>
  <c r="IY53" i="1"/>
  <c r="IZ53" i="1" s="1"/>
  <c r="IY127" i="1"/>
  <c r="IZ127" i="1" s="1"/>
  <c r="IY16" i="1"/>
  <c r="IZ16" i="1" s="1"/>
  <c r="IY74" i="1"/>
  <c r="IZ74" i="1" s="1"/>
  <c r="IY287" i="1"/>
  <c r="IZ287" i="1" s="1"/>
  <c r="IY61" i="1"/>
  <c r="IZ61" i="1" s="1"/>
  <c r="IY281" i="1"/>
  <c r="IZ281" i="1" s="1"/>
  <c r="IY279" i="1"/>
  <c r="IZ279" i="1" s="1"/>
  <c r="IY199" i="1"/>
  <c r="IZ199" i="1" s="1"/>
  <c r="IY262" i="1"/>
  <c r="IZ262" i="1" s="1"/>
  <c r="IY182" i="1"/>
  <c r="IZ182" i="1" s="1"/>
  <c r="IY173" i="1"/>
  <c r="IZ173" i="1" s="1"/>
  <c r="IY141" i="1"/>
  <c r="IZ141" i="1" s="1"/>
  <c r="IY48" i="1"/>
  <c r="IZ48" i="1" s="1"/>
  <c r="IY118" i="1"/>
  <c r="IZ118" i="1" s="1"/>
  <c r="IY101" i="1"/>
  <c r="IZ101" i="1" s="1"/>
  <c r="IY45" i="1"/>
  <c r="IZ45" i="1" s="1"/>
  <c r="IY81" i="1"/>
  <c r="IZ81" i="1" s="1"/>
  <c r="IY13" i="1"/>
  <c r="IZ13" i="1" s="1"/>
  <c r="IY51" i="1"/>
  <c r="IZ51" i="1" s="1"/>
  <c r="IY88" i="1"/>
  <c r="IZ88" i="1" s="1"/>
  <c r="IY12" i="1"/>
  <c r="IZ12" i="1" s="1"/>
  <c r="IY249" i="1"/>
  <c r="IZ249" i="1" s="1"/>
  <c r="IY239" i="1"/>
  <c r="IZ239" i="1" s="1"/>
  <c r="IY302" i="1"/>
  <c r="IZ302" i="1" s="1"/>
  <c r="IY254" i="1"/>
  <c r="IZ254" i="1" s="1"/>
  <c r="IY198" i="1"/>
  <c r="IZ198" i="1" s="1"/>
  <c r="IY272" i="1"/>
  <c r="IZ272" i="1" s="1"/>
  <c r="IY216" i="1"/>
  <c r="IZ216" i="1" s="1"/>
  <c r="IY183" i="1"/>
  <c r="IZ183" i="1" s="1"/>
  <c r="IY174" i="1"/>
  <c r="IZ174" i="1" s="1"/>
  <c r="IY114" i="1"/>
  <c r="IZ114" i="1" s="1"/>
  <c r="IY117" i="1"/>
  <c r="IZ117" i="1" s="1"/>
  <c r="IY40" i="1"/>
  <c r="IZ40" i="1" s="1"/>
  <c r="IY37" i="1"/>
  <c r="IZ37" i="1" s="1"/>
  <c r="IY65" i="1"/>
  <c r="IZ65" i="1" s="1"/>
  <c r="IY89" i="1"/>
  <c r="IZ89" i="1" s="1"/>
  <c r="IY28" i="1"/>
  <c r="IZ28" i="1" s="1"/>
  <c r="IY82" i="1"/>
  <c r="IZ82" i="1" s="1"/>
  <c r="IY181" i="1"/>
  <c r="IZ181" i="1" s="1"/>
  <c r="IY50" i="1"/>
  <c r="IZ50" i="1" s="1"/>
  <c r="IY96" i="1"/>
  <c r="IZ96" i="1" s="1"/>
  <c r="IY241" i="1"/>
  <c r="IZ241" i="1" s="1"/>
  <c r="IY271" i="1"/>
  <c r="IZ271" i="1" s="1"/>
  <c r="IY294" i="1"/>
  <c r="IZ294" i="1" s="1"/>
  <c r="IY246" i="1"/>
  <c r="IZ246" i="1" s="1"/>
  <c r="IY175" i="1"/>
  <c r="IZ175" i="1" s="1"/>
  <c r="IY166" i="1"/>
  <c r="IZ166" i="1" s="1"/>
  <c r="IY248" i="1"/>
  <c r="IZ248" i="1" s="1"/>
  <c r="IY165" i="1"/>
  <c r="IZ165" i="1" s="1"/>
  <c r="IY133" i="1"/>
  <c r="IZ133" i="1" s="1"/>
  <c r="IY240" i="1"/>
  <c r="IZ240" i="1" s="1"/>
  <c r="IY32" i="1"/>
  <c r="IZ32" i="1" s="1"/>
  <c r="IY102" i="1"/>
  <c r="IZ102" i="1" s="1"/>
  <c r="IY93" i="1"/>
  <c r="IZ93" i="1" s="1"/>
  <c r="IY29" i="1"/>
  <c r="IZ29" i="1" s="1"/>
  <c r="IY73" i="1"/>
  <c r="IZ73" i="1" s="1"/>
  <c r="IY34" i="1"/>
  <c r="IZ34" i="1" s="1"/>
  <c r="IY49" i="1"/>
  <c r="IZ49" i="1" s="1"/>
  <c r="IY80" i="1"/>
  <c r="IZ80" i="1" s="1"/>
  <c r="IY42" i="1"/>
  <c r="IZ42" i="1" s="1"/>
  <c r="IY66" i="1"/>
  <c r="IZ66" i="1" s="1"/>
  <c r="IY24" i="1"/>
  <c r="IZ24" i="1" s="1"/>
  <c r="IY270" i="1"/>
  <c r="IZ270" i="1" s="1"/>
  <c r="IY10" i="1"/>
  <c r="IZ10" i="1" s="1"/>
  <c r="IY303" i="1"/>
  <c r="IZ303" i="1" s="1"/>
  <c r="IY263" i="1"/>
  <c r="IZ263" i="1" s="1"/>
  <c r="IY231" i="1"/>
  <c r="IZ231" i="1" s="1"/>
  <c r="IY238" i="1"/>
  <c r="IZ238" i="1" s="1"/>
  <c r="IY280" i="1"/>
  <c r="IZ280" i="1" s="1"/>
  <c r="IY167" i="1"/>
  <c r="IZ167" i="1" s="1"/>
  <c r="IY158" i="1"/>
  <c r="IZ158" i="1" s="1"/>
  <c r="IY125" i="1"/>
  <c r="IZ125" i="1" s="1"/>
  <c r="IY113" i="1"/>
  <c r="IZ113" i="1" s="1"/>
  <c r="IY94" i="1"/>
  <c r="IZ94" i="1" s="1"/>
  <c r="IY85" i="1"/>
  <c r="IZ85" i="1" s="1"/>
  <c r="IY59" i="1"/>
  <c r="IZ59" i="1" s="1"/>
  <c r="IY18" i="1"/>
  <c r="IZ18" i="1" s="1"/>
  <c r="IY97" i="1"/>
  <c r="IZ97" i="1" s="1"/>
  <c r="IY35" i="1"/>
  <c r="IZ35" i="1" s="1"/>
  <c r="IY57" i="1"/>
  <c r="IZ57" i="1" s="1"/>
  <c r="IY21" i="1"/>
  <c r="IZ21" i="1" s="1"/>
  <c r="IY297" i="1"/>
  <c r="IZ297" i="1" s="1"/>
  <c r="IY204" i="1"/>
  <c r="IZ204" i="1" s="1"/>
  <c r="IY143" i="1"/>
  <c r="IZ143" i="1" s="1"/>
  <c r="IY41" i="1"/>
  <c r="IZ41" i="1" s="1"/>
  <c r="IY286" i="1"/>
  <c r="IZ286" i="1" s="1"/>
  <c r="IY230" i="1"/>
  <c r="IZ230" i="1" s="1"/>
  <c r="IY212" i="1"/>
  <c r="IZ212" i="1" s="1"/>
  <c r="IY159" i="1"/>
  <c r="IZ159" i="1" s="1"/>
  <c r="IY256" i="1"/>
  <c r="IZ256" i="1" s="1"/>
  <c r="IY207" i="1"/>
  <c r="IZ207" i="1" s="1"/>
  <c r="IY150" i="1"/>
  <c r="IZ150" i="1" s="1"/>
  <c r="IY189" i="1"/>
  <c r="IZ189" i="1" s="1"/>
  <c r="IY157" i="1"/>
  <c r="IZ157" i="1" s="1"/>
  <c r="IY224" i="1"/>
  <c r="IZ224" i="1" s="1"/>
  <c r="IY86" i="1"/>
  <c r="IZ86" i="1" s="1"/>
  <c r="IY77" i="1"/>
  <c r="IZ77" i="1" s="1"/>
  <c r="IY72" i="1"/>
  <c r="IZ72" i="1" s="1"/>
  <c r="IY23" i="1"/>
  <c r="IZ23" i="1" s="1"/>
  <c r="IY26" i="1"/>
  <c r="IZ26" i="1" s="1"/>
  <c r="IY295" i="1"/>
  <c r="IZ295" i="1" s="1"/>
  <c r="IY255" i="1"/>
  <c r="IZ255" i="1" s="1"/>
  <c r="IY223" i="1"/>
  <c r="IZ223" i="1" s="1"/>
  <c r="IY278" i="1"/>
  <c r="IZ278" i="1" s="1"/>
  <c r="IY222" i="1"/>
  <c r="IZ222" i="1" s="1"/>
  <c r="IY264" i="1"/>
  <c r="IZ264" i="1" s="1"/>
  <c r="IY151" i="1"/>
  <c r="IZ151" i="1" s="1"/>
  <c r="IY142" i="1"/>
  <c r="IZ142" i="1" s="1"/>
  <c r="IY104" i="1"/>
  <c r="IZ104" i="1" s="1"/>
  <c r="IY119" i="1"/>
  <c r="IZ119" i="1" s="1"/>
  <c r="IY110" i="1"/>
  <c r="IZ110" i="1" s="1"/>
  <c r="IY69" i="1"/>
  <c r="IZ69" i="1" s="1"/>
  <c r="IY90" i="1"/>
  <c r="IZ90" i="1" s="1"/>
  <c r="IY43" i="1"/>
  <c r="IZ43" i="1" s="1"/>
  <c r="IY22" i="1"/>
  <c r="IZ22" i="1" s="1"/>
  <c r="IY25" i="1"/>
  <c r="IZ25" i="1" s="1"/>
  <c r="IE205" i="1"/>
  <c r="IF205" i="1" s="1"/>
  <c r="IE130" i="1"/>
  <c r="IF130" i="1" s="1"/>
  <c r="IE146" i="1"/>
  <c r="IF146" i="1" s="1"/>
  <c r="IE284" i="1"/>
  <c r="IF284" i="1" s="1"/>
  <c r="IE188" i="1"/>
  <c r="IF188" i="1" s="1"/>
  <c r="IE124" i="1"/>
  <c r="IF124" i="1" s="1"/>
  <c r="IE60" i="1"/>
  <c r="IF60" i="1" s="1"/>
  <c r="IE266" i="1"/>
  <c r="IF266" i="1" s="1"/>
  <c r="IE117" i="1"/>
  <c r="IF117" i="1" s="1"/>
  <c r="IE34" i="1"/>
  <c r="IF34" i="1" s="1"/>
  <c r="IE287" i="1"/>
  <c r="IF287" i="1" s="1"/>
  <c r="IE255" i="1"/>
  <c r="IF255" i="1" s="1"/>
  <c r="IE223" i="1"/>
  <c r="IF223" i="1" s="1"/>
  <c r="IE191" i="1"/>
  <c r="IF191" i="1" s="1"/>
  <c r="IE159" i="1"/>
  <c r="IF159" i="1" s="1"/>
  <c r="IE127" i="1"/>
  <c r="IF127" i="1" s="1"/>
  <c r="IE95" i="1"/>
  <c r="IF95" i="1" s="1"/>
  <c r="IE63" i="1"/>
  <c r="IF63" i="1" s="1"/>
  <c r="IE83" i="1"/>
  <c r="IF83" i="1" s="1"/>
  <c r="IE18" i="1"/>
  <c r="IF18" i="1" s="1"/>
  <c r="IE278" i="1"/>
  <c r="IF278" i="1" s="1"/>
  <c r="IE246" i="1"/>
  <c r="IF246" i="1" s="1"/>
  <c r="IE214" i="1"/>
  <c r="IF214" i="1" s="1"/>
  <c r="IE182" i="1"/>
  <c r="IF182" i="1" s="1"/>
  <c r="IE150" i="1"/>
  <c r="IF150" i="1" s="1"/>
  <c r="IE118" i="1"/>
  <c r="IF118" i="1" s="1"/>
  <c r="IE86" i="1"/>
  <c r="IF86" i="1" s="1"/>
  <c r="IE149" i="1"/>
  <c r="IF149" i="1" s="1"/>
  <c r="IE23" i="1"/>
  <c r="IF23" i="1" s="1"/>
  <c r="IE277" i="1"/>
  <c r="IF277" i="1" s="1"/>
  <c r="IE245" i="1"/>
  <c r="IF245" i="1" s="1"/>
  <c r="IE213" i="1"/>
  <c r="IF213" i="1" s="1"/>
  <c r="IE80" i="1"/>
  <c r="IF80" i="1" s="1"/>
  <c r="IE186" i="1"/>
  <c r="IF186" i="1" s="1"/>
  <c r="IE37" i="1"/>
  <c r="IF37" i="1" s="1"/>
  <c r="IE36" i="1"/>
  <c r="IF36" i="1" s="1"/>
  <c r="IE290" i="1"/>
  <c r="IF290" i="1" s="1"/>
  <c r="IE258" i="1"/>
  <c r="IF258" i="1" s="1"/>
  <c r="IE226" i="1"/>
  <c r="IF226" i="1" s="1"/>
  <c r="IE138" i="1"/>
  <c r="IF138" i="1" s="1"/>
  <c r="IE41" i="1"/>
  <c r="IF41" i="1" s="1"/>
  <c r="IE281" i="1"/>
  <c r="IF281" i="1" s="1"/>
  <c r="IE249" i="1"/>
  <c r="IF249" i="1" s="1"/>
  <c r="IE217" i="1"/>
  <c r="IF217" i="1" s="1"/>
  <c r="IE185" i="1"/>
  <c r="IF185" i="1" s="1"/>
  <c r="IE153" i="1"/>
  <c r="IF153" i="1" s="1"/>
  <c r="IE121" i="1"/>
  <c r="IF121" i="1" s="1"/>
  <c r="IE89" i="1"/>
  <c r="IF89" i="1" s="1"/>
  <c r="IE107" i="1"/>
  <c r="IF107" i="1" s="1"/>
  <c r="IE14" i="1"/>
  <c r="IF14" i="1" s="1"/>
  <c r="IE272" i="1"/>
  <c r="IF272" i="1" s="1"/>
  <c r="IE240" i="1"/>
  <c r="IF240" i="1" s="1"/>
  <c r="IE208" i="1"/>
  <c r="IF208" i="1" s="1"/>
  <c r="IE176" i="1"/>
  <c r="IF176" i="1" s="1"/>
  <c r="IE144" i="1"/>
  <c r="IF144" i="1" s="1"/>
  <c r="IE106" i="1"/>
  <c r="IF106" i="1" s="1"/>
  <c r="IE29" i="1"/>
  <c r="IF29" i="1" s="1"/>
  <c r="IE72" i="1"/>
  <c r="IF72" i="1" s="1"/>
  <c r="IE13" i="1"/>
  <c r="IF13" i="1" s="1"/>
  <c r="IE114" i="1"/>
  <c r="IF114" i="1" s="1"/>
  <c r="IE12" i="1"/>
  <c r="IF12" i="1" s="1"/>
  <c r="IE62" i="1"/>
  <c r="IF62" i="1" s="1"/>
  <c r="IE300" i="1"/>
  <c r="IF300" i="1" s="1"/>
  <c r="IE268" i="1"/>
  <c r="IF268" i="1" s="1"/>
  <c r="IE236" i="1"/>
  <c r="IF236" i="1" s="1"/>
  <c r="IE204" i="1"/>
  <c r="IF204" i="1" s="1"/>
  <c r="IE172" i="1"/>
  <c r="IF172" i="1" s="1"/>
  <c r="IE140" i="1"/>
  <c r="IF140" i="1" s="1"/>
  <c r="IE108" i="1"/>
  <c r="IF108" i="1" s="1"/>
  <c r="IE76" i="1"/>
  <c r="IF76" i="1" s="1"/>
  <c r="IE165" i="1"/>
  <c r="IF165" i="1" s="1"/>
  <c r="IE16" i="1"/>
  <c r="IF16" i="1" s="1"/>
  <c r="IE162" i="1"/>
  <c r="IF162" i="1" s="1"/>
  <c r="IE31" i="1"/>
  <c r="IF31" i="1" s="1"/>
  <c r="IE282" i="1"/>
  <c r="IF282" i="1" s="1"/>
  <c r="IE250" i="1"/>
  <c r="IF250" i="1" s="1"/>
  <c r="IE218" i="1"/>
  <c r="IF218" i="1" s="1"/>
  <c r="IE120" i="1"/>
  <c r="IF120" i="1" s="1"/>
  <c r="IE30" i="1"/>
  <c r="IF30" i="1" s="1"/>
  <c r="IE96" i="1"/>
  <c r="IF96" i="1" s="1"/>
  <c r="IE85" i="1"/>
  <c r="IF85" i="1" s="1"/>
  <c r="IE24" i="1"/>
  <c r="IF24" i="1" s="1"/>
  <c r="IE279" i="1"/>
  <c r="IF279" i="1" s="1"/>
  <c r="IE247" i="1"/>
  <c r="IF247" i="1" s="1"/>
  <c r="IE215" i="1"/>
  <c r="IF215" i="1" s="1"/>
  <c r="IE183" i="1"/>
  <c r="IF183" i="1" s="1"/>
  <c r="IE151" i="1"/>
  <c r="IF151" i="1" s="1"/>
  <c r="IE119" i="1"/>
  <c r="IF119" i="1" s="1"/>
  <c r="IE87" i="1"/>
  <c r="IF87" i="1" s="1"/>
  <c r="IE55" i="1"/>
  <c r="IF55" i="1" s="1"/>
  <c r="IE64" i="1"/>
  <c r="IF64" i="1" s="1"/>
  <c r="IE302" i="1"/>
  <c r="IF302" i="1" s="1"/>
  <c r="IE270" i="1"/>
  <c r="IF270" i="1" s="1"/>
  <c r="IE238" i="1"/>
  <c r="IF238" i="1" s="1"/>
  <c r="IE206" i="1"/>
  <c r="IF206" i="1" s="1"/>
  <c r="IE174" i="1"/>
  <c r="IF174" i="1" s="1"/>
  <c r="IE142" i="1"/>
  <c r="IF142" i="1" s="1"/>
  <c r="IE110" i="1"/>
  <c r="IF110" i="1" s="1"/>
  <c r="IE78" i="1"/>
  <c r="IF78" i="1" s="1"/>
  <c r="IE93" i="1"/>
  <c r="IF93" i="1" s="1"/>
  <c r="IE197" i="1"/>
  <c r="IF197" i="1" s="1"/>
  <c r="IE48" i="1"/>
  <c r="IF48" i="1" s="1"/>
  <c r="IE292" i="1"/>
  <c r="IF292" i="1" s="1"/>
  <c r="IE260" i="1"/>
  <c r="IF260" i="1" s="1"/>
  <c r="IE228" i="1"/>
  <c r="IF228" i="1" s="1"/>
  <c r="IE196" i="1"/>
  <c r="IF196" i="1" s="1"/>
  <c r="IE164" i="1"/>
  <c r="IF164" i="1" s="1"/>
  <c r="IE132" i="1"/>
  <c r="IF132" i="1" s="1"/>
  <c r="IE100" i="1"/>
  <c r="IF100" i="1" s="1"/>
  <c r="IE68" i="1"/>
  <c r="IF68" i="1" s="1"/>
  <c r="IE125" i="1"/>
  <c r="IF125" i="1" s="1"/>
  <c r="IE11" i="1"/>
  <c r="IF11" i="1" s="1"/>
  <c r="IE275" i="1"/>
  <c r="IF275" i="1" s="1"/>
  <c r="IE243" i="1"/>
  <c r="IF243" i="1" s="1"/>
  <c r="IE211" i="1"/>
  <c r="IF211" i="1" s="1"/>
  <c r="IE179" i="1"/>
  <c r="IF179" i="1" s="1"/>
  <c r="IE147" i="1"/>
  <c r="IF147" i="1" s="1"/>
  <c r="IE141" i="1"/>
  <c r="IF141" i="1" s="1"/>
  <c r="IE26" i="1"/>
  <c r="IF26" i="1" s="1"/>
  <c r="IE109" i="1"/>
  <c r="IF109" i="1" s="1"/>
  <c r="IE20" i="1"/>
  <c r="IF20" i="1" s="1"/>
  <c r="IE75" i="1"/>
  <c r="IF75" i="1" s="1"/>
  <c r="IE296" i="1"/>
  <c r="IF296" i="1" s="1"/>
  <c r="IE264" i="1"/>
  <c r="IF264" i="1" s="1"/>
  <c r="IE232" i="1"/>
  <c r="IF232" i="1" s="1"/>
  <c r="IE200" i="1"/>
  <c r="IF200" i="1" s="1"/>
  <c r="IE168" i="1"/>
  <c r="IF168" i="1" s="1"/>
  <c r="IE136" i="1"/>
  <c r="IF136" i="1" s="1"/>
  <c r="IE74" i="1"/>
  <c r="IF74" i="1" s="1"/>
  <c r="IE19" i="1"/>
  <c r="IF19" i="1" s="1"/>
  <c r="IE57" i="1"/>
  <c r="IF57" i="1" s="1"/>
  <c r="IE82" i="1"/>
  <c r="IF82" i="1" s="1"/>
  <c r="IE301" i="1"/>
  <c r="IF301" i="1" s="1"/>
  <c r="IE269" i="1"/>
  <c r="IF269" i="1" s="1"/>
  <c r="IE237" i="1"/>
  <c r="IF237" i="1" s="1"/>
  <c r="IE43" i="1"/>
  <c r="IF43" i="1" s="1"/>
  <c r="IE101" i="1"/>
  <c r="IF101" i="1" s="1"/>
  <c r="IE299" i="1"/>
  <c r="IF299" i="1" s="1"/>
  <c r="IE267" i="1"/>
  <c r="IF267" i="1" s="1"/>
  <c r="IE235" i="1"/>
  <c r="IF235" i="1" s="1"/>
  <c r="IE203" i="1"/>
  <c r="IF203" i="1" s="1"/>
  <c r="IE171" i="1"/>
  <c r="IF171" i="1" s="1"/>
  <c r="IE139" i="1"/>
  <c r="IF139" i="1" s="1"/>
  <c r="IE122" i="1"/>
  <c r="IF122" i="1" s="1"/>
  <c r="IE21" i="1"/>
  <c r="IF21" i="1" s="1"/>
  <c r="IE98" i="1"/>
  <c r="IF98" i="1" s="1"/>
  <c r="IE15" i="1"/>
  <c r="IF15" i="1" s="1"/>
  <c r="IE273" i="1"/>
  <c r="IF273" i="1" s="1"/>
  <c r="IE241" i="1"/>
  <c r="IF241" i="1" s="1"/>
  <c r="IE209" i="1"/>
  <c r="IF209" i="1" s="1"/>
  <c r="IE177" i="1"/>
  <c r="IF177" i="1" s="1"/>
  <c r="IE145" i="1"/>
  <c r="IF145" i="1" s="1"/>
  <c r="IE113" i="1"/>
  <c r="IF113" i="1" s="1"/>
  <c r="IE81" i="1"/>
  <c r="IF81" i="1" s="1"/>
  <c r="IE66" i="1"/>
  <c r="IF66" i="1" s="1"/>
  <c r="IE58" i="1"/>
  <c r="IF58" i="1" s="1"/>
  <c r="IE44" i="1"/>
  <c r="IF44" i="1" s="1"/>
  <c r="IE49" i="1"/>
  <c r="IF49" i="1" s="1"/>
  <c r="IE27" i="1"/>
  <c r="IF27" i="1" s="1"/>
  <c r="IE252" i="1"/>
  <c r="IF252" i="1" s="1"/>
  <c r="IE220" i="1"/>
  <c r="IF220" i="1" s="1"/>
  <c r="IE156" i="1"/>
  <c r="IF156" i="1" s="1"/>
  <c r="IE92" i="1"/>
  <c r="IF92" i="1" s="1"/>
  <c r="IE69" i="1"/>
  <c r="IF69" i="1" s="1"/>
  <c r="IE88" i="1"/>
  <c r="IF88" i="1" s="1"/>
  <c r="IE298" i="1"/>
  <c r="IF298" i="1" s="1"/>
  <c r="IE234" i="1"/>
  <c r="IF234" i="1" s="1"/>
  <c r="IE202" i="1"/>
  <c r="IF202" i="1" s="1"/>
  <c r="IE67" i="1"/>
  <c r="IF67" i="1" s="1"/>
  <c r="IE40" i="1"/>
  <c r="IF40" i="1" s="1"/>
  <c r="HU12" i="1"/>
  <c r="HV12" i="1" s="1"/>
  <c r="IE65" i="1"/>
  <c r="IF65" i="1" s="1"/>
  <c r="IE303" i="1"/>
  <c r="IF303" i="1" s="1"/>
  <c r="IE271" i="1"/>
  <c r="IF271" i="1" s="1"/>
  <c r="IE239" i="1"/>
  <c r="IF239" i="1" s="1"/>
  <c r="IE207" i="1"/>
  <c r="IF207" i="1" s="1"/>
  <c r="IE175" i="1"/>
  <c r="IF175" i="1" s="1"/>
  <c r="IE143" i="1"/>
  <c r="IF143" i="1" s="1"/>
  <c r="IE111" i="1"/>
  <c r="IF111" i="1" s="1"/>
  <c r="IE79" i="1"/>
  <c r="IF79" i="1" s="1"/>
  <c r="IE173" i="1"/>
  <c r="IF173" i="1" s="1"/>
  <c r="IE50" i="1"/>
  <c r="IF50" i="1" s="1"/>
  <c r="IE294" i="1"/>
  <c r="IF294" i="1" s="1"/>
  <c r="IE262" i="1"/>
  <c r="IF262" i="1" s="1"/>
  <c r="IE230" i="1"/>
  <c r="IF230" i="1" s="1"/>
  <c r="IE198" i="1"/>
  <c r="IF198" i="1" s="1"/>
  <c r="IE166" i="1"/>
  <c r="IF166" i="1" s="1"/>
  <c r="IE134" i="1"/>
  <c r="IF134" i="1" s="1"/>
  <c r="IE102" i="1"/>
  <c r="IF102" i="1" s="1"/>
  <c r="IE70" i="1"/>
  <c r="IF70" i="1" s="1"/>
  <c r="IE56" i="1"/>
  <c r="IF56" i="1" s="1"/>
  <c r="IE293" i="1"/>
  <c r="IF293" i="1" s="1"/>
  <c r="IE261" i="1"/>
  <c r="IF261" i="1" s="1"/>
  <c r="IE229" i="1"/>
  <c r="IF229" i="1" s="1"/>
  <c r="IE189" i="1"/>
  <c r="IF189" i="1" s="1"/>
  <c r="IE32" i="1"/>
  <c r="IF32" i="1" s="1"/>
  <c r="IE90" i="1"/>
  <c r="IF90" i="1" s="1"/>
  <c r="IE99" i="1"/>
  <c r="IF99" i="1" s="1"/>
  <c r="IE10" i="1"/>
  <c r="IF10" i="1" s="1"/>
  <c r="IE274" i="1"/>
  <c r="IF274" i="1" s="1"/>
  <c r="IE242" i="1"/>
  <c r="IF242" i="1" s="1"/>
  <c r="IE210" i="1"/>
  <c r="IF210" i="1" s="1"/>
  <c r="IE77" i="1"/>
  <c r="IF77" i="1" s="1"/>
  <c r="IE297" i="1"/>
  <c r="IF297" i="1" s="1"/>
  <c r="IE265" i="1"/>
  <c r="IF265" i="1" s="1"/>
  <c r="IE233" i="1"/>
  <c r="IF233" i="1" s="1"/>
  <c r="IE201" i="1"/>
  <c r="IF201" i="1" s="1"/>
  <c r="IE169" i="1"/>
  <c r="IF169" i="1" s="1"/>
  <c r="IE137" i="1"/>
  <c r="IF137" i="1" s="1"/>
  <c r="IE105" i="1"/>
  <c r="IF105" i="1" s="1"/>
  <c r="IE73" i="1"/>
  <c r="IF73" i="1" s="1"/>
  <c r="IE59" i="1"/>
  <c r="IF59" i="1" s="1"/>
  <c r="IE288" i="1"/>
  <c r="IF288" i="1" s="1"/>
  <c r="IE256" i="1"/>
  <c r="IF256" i="1" s="1"/>
  <c r="IE224" i="1"/>
  <c r="IF224" i="1" s="1"/>
  <c r="IE192" i="1"/>
  <c r="IF192" i="1" s="1"/>
  <c r="IE160" i="1"/>
  <c r="IF160" i="1" s="1"/>
  <c r="IE128" i="1"/>
  <c r="IF128" i="1" s="1"/>
  <c r="IE154" i="1"/>
  <c r="IF154" i="1" s="1"/>
  <c r="IE51" i="1"/>
  <c r="IF51" i="1" s="1"/>
  <c r="IE295" i="1"/>
  <c r="IF295" i="1" s="1"/>
  <c r="IE263" i="1"/>
  <c r="IF263" i="1" s="1"/>
  <c r="IE231" i="1"/>
  <c r="IF231" i="1" s="1"/>
  <c r="IE199" i="1"/>
  <c r="IF199" i="1" s="1"/>
  <c r="IE167" i="1"/>
  <c r="IF167" i="1" s="1"/>
  <c r="IE135" i="1"/>
  <c r="IF135" i="1" s="1"/>
  <c r="IE103" i="1"/>
  <c r="IF103" i="1" s="1"/>
  <c r="IE71" i="1"/>
  <c r="IF71" i="1" s="1"/>
  <c r="IE115" i="1"/>
  <c r="IF115" i="1" s="1"/>
  <c r="IE39" i="1"/>
  <c r="IF39" i="1" s="1"/>
  <c r="IE286" i="1"/>
  <c r="IF286" i="1" s="1"/>
  <c r="IE222" i="1"/>
  <c r="IF222" i="1" s="1"/>
  <c r="IE190" i="1"/>
  <c r="IF190" i="1" s="1"/>
  <c r="IE158" i="1"/>
  <c r="IF158" i="1" s="1"/>
  <c r="IE126" i="1"/>
  <c r="IF126" i="1" s="1"/>
  <c r="IE94" i="1"/>
  <c r="IF94" i="1" s="1"/>
  <c r="IE194" i="1"/>
  <c r="IF194" i="1" s="1"/>
  <c r="IE38" i="1"/>
  <c r="IF38" i="1" s="1"/>
  <c r="IE112" i="1"/>
  <c r="IF112" i="1" s="1"/>
  <c r="IE22" i="1"/>
  <c r="IF22" i="1" s="1"/>
  <c r="IE276" i="1"/>
  <c r="IF276" i="1" s="1"/>
  <c r="IE244" i="1"/>
  <c r="IF244" i="1" s="1"/>
  <c r="IE212" i="1"/>
  <c r="IF212" i="1" s="1"/>
  <c r="IE180" i="1"/>
  <c r="IF180" i="1" s="1"/>
  <c r="IE148" i="1"/>
  <c r="IF148" i="1" s="1"/>
  <c r="IE116" i="1"/>
  <c r="IF116" i="1" s="1"/>
  <c r="IE84" i="1"/>
  <c r="IF84" i="1" s="1"/>
  <c r="IE52" i="1"/>
  <c r="IF52" i="1" s="1"/>
  <c r="IE54" i="1"/>
  <c r="IF54" i="1" s="1"/>
  <c r="IE291" i="1"/>
  <c r="IF291" i="1" s="1"/>
  <c r="IE259" i="1"/>
  <c r="IF259" i="1" s="1"/>
  <c r="IE227" i="1"/>
  <c r="IF227" i="1" s="1"/>
  <c r="IE195" i="1"/>
  <c r="IF195" i="1" s="1"/>
  <c r="IE163" i="1"/>
  <c r="IF163" i="1" s="1"/>
  <c r="IE131" i="1"/>
  <c r="IF131" i="1" s="1"/>
  <c r="IE61" i="1"/>
  <c r="IF61" i="1" s="1"/>
  <c r="IE53" i="1"/>
  <c r="IF53" i="1" s="1"/>
  <c r="IE178" i="1"/>
  <c r="IF178" i="1" s="1"/>
  <c r="IE35" i="1"/>
  <c r="IF35" i="1" s="1"/>
  <c r="IE280" i="1"/>
  <c r="IF280" i="1" s="1"/>
  <c r="IE248" i="1"/>
  <c r="IF248" i="1" s="1"/>
  <c r="IE216" i="1"/>
  <c r="IF216" i="1" s="1"/>
  <c r="IE184" i="1"/>
  <c r="IF184" i="1" s="1"/>
  <c r="IE152" i="1"/>
  <c r="IF152" i="1" s="1"/>
  <c r="IE133" i="1"/>
  <c r="IF133" i="1" s="1"/>
  <c r="IE45" i="1"/>
  <c r="IF45" i="1" s="1"/>
  <c r="IE104" i="1"/>
  <c r="IF104" i="1" s="1"/>
  <c r="IE28" i="1"/>
  <c r="IF28" i="1" s="1"/>
  <c r="IE170" i="1"/>
  <c r="IF170" i="1" s="1"/>
  <c r="IE33" i="1"/>
  <c r="IF33" i="1" s="1"/>
  <c r="IE285" i="1"/>
  <c r="IF285" i="1" s="1"/>
  <c r="IE253" i="1"/>
  <c r="IF253" i="1" s="1"/>
  <c r="IE221" i="1"/>
  <c r="IF221" i="1" s="1"/>
  <c r="IE91" i="1"/>
  <c r="IF91" i="1" s="1"/>
  <c r="IE17" i="1"/>
  <c r="IF17" i="1" s="1"/>
  <c r="IE42" i="1"/>
  <c r="IF42" i="1" s="1"/>
  <c r="IE283" i="1"/>
  <c r="IF283" i="1" s="1"/>
  <c r="IE251" i="1"/>
  <c r="IF251" i="1" s="1"/>
  <c r="IE219" i="1"/>
  <c r="IF219" i="1" s="1"/>
  <c r="IE187" i="1"/>
  <c r="IF187" i="1" s="1"/>
  <c r="IE155" i="1"/>
  <c r="IF155" i="1" s="1"/>
  <c r="IE123" i="1"/>
  <c r="IF123" i="1" s="1"/>
  <c r="IE47" i="1"/>
  <c r="IF47" i="1" s="1"/>
  <c r="IE181" i="1"/>
  <c r="IF181" i="1" s="1"/>
  <c r="IE46" i="1"/>
  <c r="IF46" i="1" s="1"/>
  <c r="IE289" i="1"/>
  <c r="IF289" i="1" s="1"/>
  <c r="IE257" i="1"/>
  <c r="IF257" i="1" s="1"/>
  <c r="IE225" i="1"/>
  <c r="IF225" i="1" s="1"/>
  <c r="IE193" i="1"/>
  <c r="IF193" i="1" s="1"/>
  <c r="IE161" i="1"/>
  <c r="IF161" i="1" s="1"/>
  <c r="IE129" i="1"/>
  <c r="IF129" i="1" s="1"/>
  <c r="IE97" i="1"/>
  <c r="IF97" i="1" s="1"/>
  <c r="IE157" i="1"/>
  <c r="IF157" i="1" s="1"/>
  <c r="IE25" i="1"/>
  <c r="IF25" i="1" s="1"/>
  <c r="HU20" i="1"/>
  <c r="HU27" i="1"/>
  <c r="HU16" i="1"/>
  <c r="HU17" i="1"/>
  <c r="HU10" i="1"/>
  <c r="HU250" i="1"/>
  <c r="HU40" i="1"/>
  <c r="HV40" i="1" s="1"/>
  <c r="HU232" i="1"/>
  <c r="HU24" i="1"/>
  <c r="HU280" i="1"/>
  <c r="HU19" i="1"/>
  <c r="HU252" i="1"/>
  <c r="HU234" i="1"/>
  <c r="HU268" i="1"/>
  <c r="HU26" i="1"/>
  <c r="HU22" i="1"/>
  <c r="HU29" i="1"/>
  <c r="HU13" i="1"/>
  <c r="HU21" i="1"/>
  <c r="HV21" i="1" s="1"/>
  <c r="HU110" i="1"/>
  <c r="HV110" i="1" s="1"/>
  <c r="HU256" i="1"/>
  <c r="HV256" i="1" s="1"/>
  <c r="HU153" i="1"/>
  <c r="HV153" i="1" s="1"/>
  <c r="HU47" i="1"/>
  <c r="HV47" i="1" s="1"/>
  <c r="HU240" i="1"/>
  <c r="HV240" i="1" s="1"/>
  <c r="HU166" i="1"/>
  <c r="HV166" i="1" s="1"/>
  <c r="HU102" i="1"/>
  <c r="HV102" i="1" s="1"/>
  <c r="HU38" i="1"/>
  <c r="HV38" i="1" s="1"/>
  <c r="HU261" i="1"/>
  <c r="HV261" i="1" s="1"/>
  <c r="HU93" i="1"/>
  <c r="HV93" i="1" s="1"/>
  <c r="HU302" i="1"/>
  <c r="HV302" i="1" s="1"/>
  <c r="HU204" i="1"/>
  <c r="HV204" i="1" s="1"/>
  <c r="HU140" i="1"/>
  <c r="HV140" i="1" s="1"/>
  <c r="HU76" i="1"/>
  <c r="HV76" i="1" s="1"/>
  <c r="HU301" i="1"/>
  <c r="HV301" i="1" s="1"/>
  <c r="HU246" i="1"/>
  <c r="HV246" i="1" s="1"/>
  <c r="HU178" i="1"/>
  <c r="HV178" i="1" s="1"/>
  <c r="HU114" i="1"/>
  <c r="HV114" i="1" s="1"/>
  <c r="HU50" i="1"/>
  <c r="HV50" i="1" s="1"/>
  <c r="HU287" i="1"/>
  <c r="HV287" i="1" s="1"/>
  <c r="HU209" i="1"/>
  <c r="HV209" i="1" s="1"/>
  <c r="HU145" i="1"/>
  <c r="HV145" i="1" s="1"/>
  <c r="HU81" i="1"/>
  <c r="HV81" i="1" s="1"/>
  <c r="HU286" i="1"/>
  <c r="HV286" i="1" s="1"/>
  <c r="HU200" i="1"/>
  <c r="HV200" i="1" s="1"/>
  <c r="HU136" i="1"/>
  <c r="HV136" i="1" s="1"/>
  <c r="HU72" i="1"/>
  <c r="HV72" i="1" s="1"/>
  <c r="HU300" i="1"/>
  <c r="HV300" i="1" s="1"/>
  <c r="HU231" i="1"/>
  <c r="HV231" i="1" s="1"/>
  <c r="HU167" i="1"/>
  <c r="HV167" i="1" s="1"/>
  <c r="HU103" i="1"/>
  <c r="HV103" i="1" s="1"/>
  <c r="HU39" i="1"/>
  <c r="HV39" i="1" s="1"/>
  <c r="HU80" i="1"/>
  <c r="HV80" i="1" s="1"/>
  <c r="HU111" i="1"/>
  <c r="HV111" i="1" s="1"/>
  <c r="HU230" i="1"/>
  <c r="HV230" i="1" s="1"/>
  <c r="HU158" i="1"/>
  <c r="HV158" i="1" s="1"/>
  <c r="HU94" i="1"/>
  <c r="HV94" i="1" s="1"/>
  <c r="HU30" i="1"/>
  <c r="HV30" i="1" s="1"/>
  <c r="HU249" i="1"/>
  <c r="HV249" i="1" s="1"/>
  <c r="HU61" i="1"/>
  <c r="HV61" i="1" s="1"/>
  <c r="HU291" i="1"/>
  <c r="HV291" i="1" s="1"/>
  <c r="HU196" i="1"/>
  <c r="HV196" i="1" s="1"/>
  <c r="HU132" i="1"/>
  <c r="HV132" i="1" s="1"/>
  <c r="HU68" i="1"/>
  <c r="HV68" i="1" s="1"/>
  <c r="HU289" i="1"/>
  <c r="HV289" i="1" s="1"/>
  <c r="HU211" i="1"/>
  <c r="HV211" i="1" s="1"/>
  <c r="HU147" i="1"/>
  <c r="HV147" i="1" s="1"/>
  <c r="HU83" i="1"/>
  <c r="HV83" i="1" s="1"/>
  <c r="HU170" i="1"/>
  <c r="HV170" i="1" s="1"/>
  <c r="HU106" i="1"/>
  <c r="HV106" i="1" s="1"/>
  <c r="HU42" i="1"/>
  <c r="HV42" i="1" s="1"/>
  <c r="HU277" i="1"/>
  <c r="HV277" i="1" s="1"/>
  <c r="HU201" i="1"/>
  <c r="HV201" i="1" s="1"/>
  <c r="HU137" i="1"/>
  <c r="HV137" i="1" s="1"/>
  <c r="HU73" i="1"/>
  <c r="HV73" i="1" s="1"/>
  <c r="HU275" i="1"/>
  <c r="HV275" i="1" s="1"/>
  <c r="HU192" i="1"/>
  <c r="HV192" i="1" s="1"/>
  <c r="HU128" i="1"/>
  <c r="HV128" i="1" s="1"/>
  <c r="HU64" i="1"/>
  <c r="HV64" i="1" s="1"/>
  <c r="HU223" i="1"/>
  <c r="HV223" i="1" s="1"/>
  <c r="HU159" i="1"/>
  <c r="HV159" i="1" s="1"/>
  <c r="HU95" i="1"/>
  <c r="HV95" i="1" s="1"/>
  <c r="HU31" i="1"/>
  <c r="HV31" i="1" s="1"/>
  <c r="HU28" i="1"/>
  <c r="HV28" i="1" s="1"/>
  <c r="HU125" i="1"/>
  <c r="HV125" i="1" s="1"/>
  <c r="HU122" i="1"/>
  <c r="HV122" i="1" s="1"/>
  <c r="HU214" i="1"/>
  <c r="HV214" i="1" s="1"/>
  <c r="HU150" i="1"/>
  <c r="HV150" i="1" s="1"/>
  <c r="HU86" i="1"/>
  <c r="HV86" i="1" s="1"/>
  <c r="HU266" i="1"/>
  <c r="HV266" i="1" s="1"/>
  <c r="HU239" i="1"/>
  <c r="HV239" i="1" s="1"/>
  <c r="HU37" i="1"/>
  <c r="HV37" i="1" s="1"/>
  <c r="HU259" i="1"/>
  <c r="HV259" i="1" s="1"/>
  <c r="HU188" i="1"/>
  <c r="HV188" i="1" s="1"/>
  <c r="HU124" i="1"/>
  <c r="HV124" i="1" s="1"/>
  <c r="HU60" i="1"/>
  <c r="HV60" i="1" s="1"/>
  <c r="HU279" i="1"/>
  <c r="HV279" i="1" s="1"/>
  <c r="HU203" i="1"/>
  <c r="HV203" i="1" s="1"/>
  <c r="HU139" i="1"/>
  <c r="HV139" i="1" s="1"/>
  <c r="HU75" i="1"/>
  <c r="HV75" i="1" s="1"/>
  <c r="HU226" i="1"/>
  <c r="HV226" i="1" s="1"/>
  <c r="HU162" i="1"/>
  <c r="HV162" i="1" s="1"/>
  <c r="HU98" i="1"/>
  <c r="HV98" i="1" s="1"/>
  <c r="HU34" i="1"/>
  <c r="HV34" i="1" s="1"/>
  <c r="HU265" i="1"/>
  <c r="HV265" i="1" s="1"/>
  <c r="HU193" i="1"/>
  <c r="HV193" i="1" s="1"/>
  <c r="HU129" i="1"/>
  <c r="HV129" i="1" s="1"/>
  <c r="HU65" i="1"/>
  <c r="HV65" i="1" s="1"/>
  <c r="HU264" i="1"/>
  <c r="HV264" i="1" s="1"/>
  <c r="HU184" i="1"/>
  <c r="HV184" i="1" s="1"/>
  <c r="HU120" i="1"/>
  <c r="HV120" i="1" s="1"/>
  <c r="HU56" i="1"/>
  <c r="HV56" i="1" s="1"/>
  <c r="HU292" i="1"/>
  <c r="HV292" i="1" s="1"/>
  <c r="HU295" i="1"/>
  <c r="HV295" i="1" s="1"/>
  <c r="HU215" i="1"/>
  <c r="HV215" i="1" s="1"/>
  <c r="HU151" i="1"/>
  <c r="HV151" i="1" s="1"/>
  <c r="HU87" i="1"/>
  <c r="HV87" i="1" s="1"/>
  <c r="HU46" i="1"/>
  <c r="HV46" i="1" s="1"/>
  <c r="HU148" i="1"/>
  <c r="HV148" i="1" s="1"/>
  <c r="HU99" i="1"/>
  <c r="HV99" i="1" s="1"/>
  <c r="HU58" i="1"/>
  <c r="HV58" i="1" s="1"/>
  <c r="HU89" i="1"/>
  <c r="HV89" i="1" s="1"/>
  <c r="HU144" i="1"/>
  <c r="HV144" i="1" s="1"/>
  <c r="HU294" i="1"/>
  <c r="HV294" i="1" s="1"/>
  <c r="HU206" i="1"/>
  <c r="HV206" i="1" s="1"/>
  <c r="HU142" i="1"/>
  <c r="HV142" i="1" s="1"/>
  <c r="HU78" i="1"/>
  <c r="HV78" i="1" s="1"/>
  <c r="HU229" i="1"/>
  <c r="HV229" i="1" s="1"/>
  <c r="HU248" i="1"/>
  <c r="HV248" i="1" s="1"/>
  <c r="HU180" i="1"/>
  <c r="HV180" i="1" s="1"/>
  <c r="HU116" i="1"/>
  <c r="HV116" i="1" s="1"/>
  <c r="HU52" i="1"/>
  <c r="HV52" i="1" s="1"/>
  <c r="HU269" i="1"/>
  <c r="HV269" i="1" s="1"/>
  <c r="HU195" i="1"/>
  <c r="HV195" i="1" s="1"/>
  <c r="HU131" i="1"/>
  <c r="HV131" i="1" s="1"/>
  <c r="HU67" i="1"/>
  <c r="HV67" i="1" s="1"/>
  <c r="HU218" i="1"/>
  <c r="HV218" i="1" s="1"/>
  <c r="HU154" i="1"/>
  <c r="HV154" i="1" s="1"/>
  <c r="HU90" i="1"/>
  <c r="HV90" i="1" s="1"/>
  <c r="HU255" i="1"/>
  <c r="HV255" i="1" s="1"/>
  <c r="HU185" i="1"/>
  <c r="HV185" i="1" s="1"/>
  <c r="HU121" i="1"/>
  <c r="HV121" i="1" s="1"/>
  <c r="HU57" i="1"/>
  <c r="HV57" i="1" s="1"/>
  <c r="HU254" i="1"/>
  <c r="HV254" i="1" s="1"/>
  <c r="HU176" i="1"/>
  <c r="HV176" i="1" s="1"/>
  <c r="HU112" i="1"/>
  <c r="HV112" i="1" s="1"/>
  <c r="HU48" i="1"/>
  <c r="HV48" i="1" s="1"/>
  <c r="HU285" i="1"/>
  <c r="HV285" i="1" s="1"/>
  <c r="HU207" i="1"/>
  <c r="HV207" i="1" s="1"/>
  <c r="HU143" i="1"/>
  <c r="HV143" i="1" s="1"/>
  <c r="HU79" i="1"/>
  <c r="HV79" i="1" s="1"/>
  <c r="HU271" i="1"/>
  <c r="HV271" i="1" s="1"/>
  <c r="HU84" i="1"/>
  <c r="HV84" i="1" s="1"/>
  <c r="HU35" i="1"/>
  <c r="HV35" i="1" s="1"/>
  <c r="HU297" i="1"/>
  <c r="HV297" i="1" s="1"/>
  <c r="HU208" i="1"/>
  <c r="HV208" i="1" s="1"/>
  <c r="HU241" i="1"/>
  <c r="HV241" i="1" s="1"/>
  <c r="HU283" i="1"/>
  <c r="HV283" i="1" s="1"/>
  <c r="HU198" i="1"/>
  <c r="HV198" i="1" s="1"/>
  <c r="HU134" i="1"/>
  <c r="HV134" i="1" s="1"/>
  <c r="HU70" i="1"/>
  <c r="HV70" i="1" s="1"/>
  <c r="HU303" i="1"/>
  <c r="HV303" i="1" s="1"/>
  <c r="HU221" i="1"/>
  <c r="HV221" i="1" s="1"/>
  <c r="HU238" i="1"/>
  <c r="HV238" i="1" s="1"/>
  <c r="HU172" i="1"/>
  <c r="HV172" i="1" s="1"/>
  <c r="HU108" i="1"/>
  <c r="HV108" i="1" s="1"/>
  <c r="HU44" i="1"/>
  <c r="HV44" i="1" s="1"/>
  <c r="HU257" i="1"/>
  <c r="HV257" i="1" s="1"/>
  <c r="HU288" i="1"/>
  <c r="HV288" i="1" s="1"/>
  <c r="HU210" i="1"/>
  <c r="HV210" i="1" s="1"/>
  <c r="HU146" i="1"/>
  <c r="HV146" i="1" s="1"/>
  <c r="HU82" i="1"/>
  <c r="HV82" i="1" s="1"/>
  <c r="HU245" i="1"/>
  <c r="HV245" i="1" s="1"/>
  <c r="HU177" i="1"/>
  <c r="HV177" i="1" s="1"/>
  <c r="HU113" i="1"/>
  <c r="HV113" i="1" s="1"/>
  <c r="HU49" i="1"/>
  <c r="HV49" i="1" s="1"/>
  <c r="HU243" i="1"/>
  <c r="HV243" i="1" s="1"/>
  <c r="HU168" i="1"/>
  <c r="HV168" i="1" s="1"/>
  <c r="HU104" i="1"/>
  <c r="HV104" i="1" s="1"/>
  <c r="HU32" i="1"/>
  <c r="HV32" i="1" s="1"/>
  <c r="HU273" i="1"/>
  <c r="HV273" i="1" s="1"/>
  <c r="HU199" i="1"/>
  <c r="HV199" i="1" s="1"/>
  <c r="HU135" i="1"/>
  <c r="HV135" i="1" s="1"/>
  <c r="HU71" i="1"/>
  <c r="HV71" i="1" s="1"/>
  <c r="HU174" i="1"/>
  <c r="HV174" i="1" s="1"/>
  <c r="HU212" i="1"/>
  <c r="HV212" i="1" s="1"/>
  <c r="HU163" i="1"/>
  <c r="HV163" i="1" s="1"/>
  <c r="HU186" i="1"/>
  <c r="HV186" i="1" s="1"/>
  <c r="HU217" i="1"/>
  <c r="HV217" i="1" s="1"/>
  <c r="HU296" i="1"/>
  <c r="HV296" i="1" s="1"/>
  <c r="HU175" i="1"/>
  <c r="HV175" i="1" s="1"/>
  <c r="HU272" i="1"/>
  <c r="HV272" i="1" s="1"/>
  <c r="HU190" i="1"/>
  <c r="HV190" i="1" s="1"/>
  <c r="HU126" i="1"/>
  <c r="HV126" i="1" s="1"/>
  <c r="HU62" i="1"/>
  <c r="HV62" i="1" s="1"/>
  <c r="HU293" i="1"/>
  <c r="HV293" i="1" s="1"/>
  <c r="HU189" i="1"/>
  <c r="HV189" i="1" s="1"/>
  <c r="HU228" i="1"/>
  <c r="HV228" i="1" s="1"/>
  <c r="HU164" i="1"/>
  <c r="HV164" i="1" s="1"/>
  <c r="HU100" i="1"/>
  <c r="HV100" i="1" s="1"/>
  <c r="HU36" i="1"/>
  <c r="HV36" i="1" s="1"/>
  <c r="HU247" i="1"/>
  <c r="HV247" i="1" s="1"/>
  <c r="HU179" i="1"/>
  <c r="HV179" i="1" s="1"/>
  <c r="HU115" i="1"/>
  <c r="HV115" i="1" s="1"/>
  <c r="HU51" i="1"/>
  <c r="HV51" i="1" s="1"/>
  <c r="HU278" i="1"/>
  <c r="HV278" i="1" s="1"/>
  <c r="HU202" i="1"/>
  <c r="HV202" i="1" s="1"/>
  <c r="HU138" i="1"/>
  <c r="HV138" i="1" s="1"/>
  <c r="HU74" i="1"/>
  <c r="HV74" i="1" s="1"/>
  <c r="HU233" i="1"/>
  <c r="HV233" i="1" s="1"/>
  <c r="HU169" i="1"/>
  <c r="HV169" i="1" s="1"/>
  <c r="HU105" i="1"/>
  <c r="HV105" i="1" s="1"/>
  <c r="HU33" i="1"/>
  <c r="HV33" i="1" s="1"/>
  <c r="HU224" i="1"/>
  <c r="HV224" i="1" s="1"/>
  <c r="HU160" i="1"/>
  <c r="HV160" i="1" s="1"/>
  <c r="HU96" i="1"/>
  <c r="HV96" i="1" s="1"/>
  <c r="HU263" i="1"/>
  <c r="HV263" i="1" s="1"/>
  <c r="HU191" i="1"/>
  <c r="HV191" i="1" s="1"/>
  <c r="HU127" i="1"/>
  <c r="HV127" i="1" s="1"/>
  <c r="HU63" i="1"/>
  <c r="HV63" i="1" s="1"/>
  <c r="HU15" i="1"/>
  <c r="HV15" i="1" s="1"/>
  <c r="HU227" i="1"/>
  <c r="HV227" i="1" s="1"/>
  <c r="HU262" i="1"/>
  <c r="HV262" i="1" s="1"/>
  <c r="HU182" i="1"/>
  <c r="HV182" i="1" s="1"/>
  <c r="HU118" i="1"/>
  <c r="HV118" i="1" s="1"/>
  <c r="HU54" i="1"/>
  <c r="HV54" i="1" s="1"/>
  <c r="HU281" i="1"/>
  <c r="HV281" i="1" s="1"/>
  <c r="HU157" i="1"/>
  <c r="HV157" i="1" s="1"/>
  <c r="HU220" i="1"/>
  <c r="HV220" i="1" s="1"/>
  <c r="HU156" i="1"/>
  <c r="HV156" i="1" s="1"/>
  <c r="HU92" i="1"/>
  <c r="HV92" i="1" s="1"/>
  <c r="HU237" i="1"/>
  <c r="HV237" i="1" s="1"/>
  <c r="HU194" i="1"/>
  <c r="HV194" i="1" s="1"/>
  <c r="HU130" i="1"/>
  <c r="HV130" i="1" s="1"/>
  <c r="HU66" i="1"/>
  <c r="HV66" i="1" s="1"/>
  <c r="HU225" i="1"/>
  <c r="HV225" i="1" s="1"/>
  <c r="HU161" i="1"/>
  <c r="HV161" i="1" s="1"/>
  <c r="HU97" i="1"/>
  <c r="HV97" i="1" s="1"/>
  <c r="HU216" i="1"/>
  <c r="HV216" i="1" s="1"/>
  <c r="HU152" i="1"/>
  <c r="HV152" i="1" s="1"/>
  <c r="HU88" i="1"/>
  <c r="HV88" i="1" s="1"/>
  <c r="HU253" i="1"/>
  <c r="HV253" i="1" s="1"/>
  <c r="HU183" i="1"/>
  <c r="HV183" i="1" s="1"/>
  <c r="HU119" i="1"/>
  <c r="HV119" i="1" s="1"/>
  <c r="HU55" i="1"/>
  <c r="HV55" i="1" s="1"/>
  <c r="HU23" i="1"/>
  <c r="HV23" i="1" s="1"/>
  <c r="HU290" i="1"/>
  <c r="HU187" i="1"/>
  <c r="HU123" i="1"/>
  <c r="HU59" i="1"/>
  <c r="HU284" i="1"/>
  <c r="HU267" i="1"/>
  <c r="HU251" i="1"/>
  <c r="HU260" i="1"/>
  <c r="HU242" i="1"/>
  <c r="HU299" i="1"/>
  <c r="HU244" i="1"/>
  <c r="HU236" i="1"/>
  <c r="HU171" i="1"/>
  <c r="HU107" i="1"/>
  <c r="HU43" i="1"/>
  <c r="HU276" i="1"/>
  <c r="HU219" i="1"/>
  <c r="HU155" i="1"/>
  <c r="HU91" i="1"/>
  <c r="HU235" i="1"/>
  <c r="HU282" i="1"/>
  <c r="HU274" i="1"/>
  <c r="HU258" i="1"/>
  <c r="KP10" i="1" l="1" a="1"/>
  <c r="KP10" i="1" s="1"/>
  <c r="IM100" i="1" a="1"/>
  <c r="IM100" i="1" s="1"/>
  <c r="IL100" i="1" a="1"/>
  <c r="IL100" i="1" s="1"/>
  <c r="IM56" i="1" a="1"/>
  <c r="IM56" i="1" s="1"/>
  <c r="IL56" i="1" a="1"/>
  <c r="IL56" i="1" s="1"/>
  <c r="HS91" i="1" a="1"/>
  <c r="HS91" i="1" s="1"/>
  <c r="HR91" i="1" a="1"/>
  <c r="HR91" i="1" s="1"/>
  <c r="IM104" i="1" a="1"/>
  <c r="IM104" i="1" s="1"/>
  <c r="IL104" i="1" a="1"/>
  <c r="IL104" i="1" s="1"/>
  <c r="JQ53" i="1" a="1"/>
  <c r="JQ53" i="1" s="1"/>
  <c r="JP53" i="1" a="1"/>
  <c r="JP53" i="1" s="1"/>
  <c r="IM10" i="1" a="1"/>
  <c r="IM10" i="1" s="1"/>
  <c r="IL10" i="1" a="1"/>
  <c r="IL10" i="1" s="1"/>
  <c r="IM156" i="1" a="1"/>
  <c r="IM156" i="1" s="1"/>
  <c r="IL156" i="1" a="1"/>
  <c r="IL156" i="1" s="1"/>
  <c r="JP78" i="1" a="1"/>
  <c r="JP78" i="1" s="1"/>
  <c r="JQ78" i="1" a="1"/>
  <c r="JQ78" i="1" s="1"/>
  <c r="IM210" i="1" a="1"/>
  <c r="IM210" i="1" s="1"/>
  <c r="IL210" i="1" a="1"/>
  <c r="IL210" i="1" s="1"/>
  <c r="IM198" i="1" a="1"/>
  <c r="IM198" i="1" s="1"/>
  <c r="IL198" i="1" a="1"/>
  <c r="IL198" i="1" s="1"/>
  <c r="IL57" i="1" a="1"/>
  <c r="IL57" i="1" s="1"/>
  <c r="IM57" i="1" a="1"/>
  <c r="IM57" i="1" s="1"/>
  <c r="JG94" i="1" a="1"/>
  <c r="JG94" i="1" s="1"/>
  <c r="JF94" i="1" a="1"/>
  <c r="JF94" i="1" s="1"/>
  <c r="IM44" i="1" a="1"/>
  <c r="IM44" i="1" s="1"/>
  <c r="IL44" i="1" a="1"/>
  <c r="IL44" i="1" s="1"/>
  <c r="IM242" i="1" a="1"/>
  <c r="IM242" i="1" s="1"/>
  <c r="IL242" i="1" a="1"/>
  <c r="IL242" i="1" s="1"/>
  <c r="JP70" i="1" a="1"/>
  <c r="JP70" i="1" s="1"/>
  <c r="JQ70" i="1" a="1"/>
  <c r="JQ70" i="1" s="1"/>
  <c r="HS21" i="1" a="1"/>
  <c r="HS21" i="1" s="1"/>
  <c r="HR21" i="1" a="1"/>
  <c r="HR21" i="1" s="1"/>
  <c r="JQ210" i="1" a="1"/>
  <c r="JQ210" i="1" s="1"/>
  <c r="JP210" i="1" a="1"/>
  <c r="JP210" i="1" s="1"/>
  <c r="IM34" i="1" a="1"/>
  <c r="IM34" i="1" s="1"/>
  <c r="IL34" i="1" a="1"/>
  <c r="IL34" i="1" s="1"/>
  <c r="IM204" i="1" a="1"/>
  <c r="IM204" i="1" s="1"/>
  <c r="IL204" i="1" a="1"/>
  <c r="IL204" i="1" s="1"/>
  <c r="HS270" i="1" a="1"/>
  <c r="HS270" i="1" s="1"/>
  <c r="HR270" i="1" a="1"/>
  <c r="HR270" i="1" s="1"/>
  <c r="IM32" i="1" a="1"/>
  <c r="IM32" i="1" s="1"/>
  <c r="IL32" i="1" a="1"/>
  <c r="IL32" i="1" s="1"/>
  <c r="JG10" i="1" a="1"/>
  <c r="JG10" i="1" s="1"/>
  <c r="JF10" i="1" a="1"/>
  <c r="JF10" i="1" s="1"/>
  <c r="IM88" i="1" a="1"/>
  <c r="IM88" i="1" s="1"/>
  <c r="IL88" i="1" a="1"/>
  <c r="IL88" i="1" s="1"/>
  <c r="IL17" i="1" a="1"/>
  <c r="IL17" i="1" s="1"/>
  <c r="IM17" i="1" a="1"/>
  <c r="IM17" i="1" s="1"/>
  <c r="IV63" i="1" a="1"/>
  <c r="IV63" i="1" s="1"/>
  <c r="IW63" i="1" a="1"/>
  <c r="IW63" i="1" s="1"/>
  <c r="IV38" i="1" a="1"/>
  <c r="IV38" i="1" s="1"/>
  <c r="IW38" i="1" a="1"/>
  <c r="IW38" i="1" s="1"/>
  <c r="IL144" i="1" a="1"/>
  <c r="IL144" i="1" s="1"/>
  <c r="IM144" i="1" a="1"/>
  <c r="IM144" i="1" s="1"/>
  <c r="JG78" i="1" a="1"/>
  <c r="JG78" i="1" s="1"/>
  <c r="JF78" i="1" a="1"/>
  <c r="JF78" i="1" s="1"/>
  <c r="IM212" i="1" a="1"/>
  <c r="IM212" i="1" s="1"/>
  <c r="IL212" i="1" a="1"/>
  <c r="IL212" i="1" s="1"/>
  <c r="JP32" i="1" a="1"/>
  <c r="JP32" i="1" s="1"/>
  <c r="JQ32" i="1" a="1"/>
  <c r="JQ32" i="1" s="1"/>
  <c r="IM136" i="1" a="1"/>
  <c r="IM136" i="1" s="1"/>
  <c r="IL136" i="1" a="1"/>
  <c r="IL136" i="1" s="1"/>
  <c r="IL257" i="1" a="1"/>
  <c r="IL257" i="1" s="1"/>
  <c r="IM257" i="1" a="1"/>
  <c r="IM257" i="1" s="1"/>
  <c r="IM254" i="1" a="1"/>
  <c r="IM254" i="1" s="1"/>
  <c r="IL254" i="1" a="1"/>
  <c r="IL254" i="1" s="1"/>
  <c r="HS26" i="1" a="1"/>
  <c r="HS26" i="1" s="1"/>
  <c r="HR26" i="1" a="1"/>
  <c r="HR26" i="1" s="1"/>
  <c r="JG62" i="1" a="1"/>
  <c r="JG62" i="1" s="1"/>
  <c r="JF62" i="1" a="1"/>
  <c r="JF62" i="1" s="1"/>
  <c r="IM18" i="1" a="1"/>
  <c r="IM18" i="1" s="1"/>
  <c r="IL18" i="1" a="1"/>
  <c r="IL18" i="1" s="1"/>
  <c r="IM68" i="1" a="1"/>
  <c r="IM68" i="1" s="1"/>
  <c r="IL68" i="1" a="1"/>
  <c r="IL68" i="1" s="1"/>
  <c r="IW46" i="1" a="1"/>
  <c r="IW46" i="1" s="1"/>
  <c r="IV46" i="1" a="1"/>
  <c r="IV46" i="1" s="1"/>
  <c r="HS43" i="1" a="1"/>
  <c r="HS43" i="1" s="1"/>
  <c r="HR43" i="1" a="1"/>
  <c r="HR43" i="1" s="1"/>
  <c r="HS234" i="1" a="1"/>
  <c r="HS234" i="1" s="1"/>
  <c r="HR234" i="1" a="1"/>
  <c r="HR234" i="1" s="1"/>
  <c r="HS242" i="1" a="1"/>
  <c r="HS242" i="1" s="1"/>
  <c r="HR242" i="1" a="1"/>
  <c r="HR242" i="1" s="1"/>
  <c r="IM134" i="1" a="1"/>
  <c r="IM134" i="1" s="1"/>
  <c r="IL134" i="1" a="1"/>
  <c r="IL134" i="1" s="1"/>
  <c r="IM274" i="1" a="1"/>
  <c r="IM274" i="1" s="1"/>
  <c r="IL274" i="1" a="1"/>
  <c r="IL274" i="1" s="1"/>
  <c r="IM265" i="1" a="1"/>
  <c r="IM265" i="1" s="1"/>
  <c r="IL265" i="1" a="1"/>
  <c r="IL265" i="1" s="1"/>
  <c r="JQ62" i="1" a="1"/>
  <c r="JQ62" i="1" s="1"/>
  <c r="JP62" i="1" a="1"/>
  <c r="JP62" i="1" s="1"/>
  <c r="IM120" i="1" a="1"/>
  <c r="IM120" i="1" s="1"/>
  <c r="IL120" i="1" a="1"/>
  <c r="IL120" i="1" s="1"/>
  <c r="IM225" i="1" a="1"/>
  <c r="IM225" i="1" s="1"/>
  <c r="IL225" i="1" a="1"/>
  <c r="IL225" i="1" s="1"/>
  <c r="IV136" i="1" a="1"/>
  <c r="IV136" i="1" s="1"/>
  <c r="IW136" i="1" a="1"/>
  <c r="IW136" i="1" s="1"/>
  <c r="HS236" i="1" a="1"/>
  <c r="HS236" i="1" s="1"/>
  <c r="HR236" i="1" a="1"/>
  <c r="HR236" i="1" s="1"/>
  <c r="JQ202" i="1" a="1"/>
  <c r="JQ202" i="1" s="1"/>
  <c r="JP202" i="1" a="1"/>
  <c r="JP202" i="1" s="1"/>
  <c r="IM98" i="1" a="1"/>
  <c r="IM98" i="1" s="1"/>
  <c r="IL98" i="1" a="1"/>
  <c r="IL98" i="1" s="1"/>
  <c r="IL236" i="1" a="1"/>
  <c r="IL236" i="1" s="1"/>
  <c r="IM236" i="1" a="1"/>
  <c r="IM236" i="1" s="1"/>
  <c r="IM176" i="1" a="1"/>
  <c r="IM176" i="1" s="1"/>
  <c r="IL176" i="1" a="1"/>
  <c r="IL176" i="1" s="1"/>
  <c r="IM128" i="1" a="1"/>
  <c r="IM128" i="1" s="1"/>
  <c r="IL128" i="1" a="1"/>
  <c r="IL128" i="1" s="1"/>
  <c r="IL97" i="1" a="1"/>
  <c r="IL97" i="1" s="1"/>
  <c r="IM97" i="1" a="1"/>
  <c r="IM97" i="1" s="1"/>
  <c r="IM60" i="1" a="1"/>
  <c r="IM60" i="1" s="1"/>
  <c r="IL60" i="1" a="1"/>
  <c r="IL60" i="1" s="1"/>
  <c r="IM246" i="1" a="1"/>
  <c r="IM246" i="1" s="1"/>
  <c r="IL246" i="1" a="1"/>
  <c r="IL246" i="1" s="1"/>
  <c r="JG93" i="1" a="1"/>
  <c r="JG93" i="1" s="1"/>
  <c r="JF93" i="1" a="1"/>
  <c r="JF93" i="1" s="1"/>
  <c r="IL193" i="1" a="1"/>
  <c r="IL193" i="1" s="1"/>
  <c r="IM193" i="1" a="1"/>
  <c r="IM193" i="1" s="1"/>
  <c r="IL244" i="1" a="1"/>
  <c r="IL244" i="1" s="1"/>
  <c r="IM244" i="1" a="1"/>
  <c r="IM244" i="1" s="1"/>
  <c r="JG38" i="1" a="1"/>
  <c r="JG38" i="1" s="1"/>
  <c r="JF38" i="1" a="1"/>
  <c r="JF38" i="1" s="1"/>
  <c r="IM168" i="1" a="1"/>
  <c r="IM168" i="1" s="1"/>
  <c r="IL168" i="1" a="1"/>
  <c r="IL168" i="1" s="1"/>
  <c r="IM289" i="1" a="1"/>
  <c r="IM289" i="1" s="1"/>
  <c r="IL289" i="1" a="1"/>
  <c r="IL289" i="1" s="1"/>
  <c r="IV33" i="1" a="1"/>
  <c r="IV33" i="1" s="1"/>
  <c r="IW33" i="1" a="1"/>
  <c r="IW33" i="1" s="1"/>
  <c r="JG56" i="1" a="1"/>
  <c r="JG56" i="1" s="1"/>
  <c r="JF56" i="1" a="1"/>
  <c r="JF56" i="1" s="1"/>
  <c r="JQ29" i="1" a="1"/>
  <c r="JQ29" i="1" s="1"/>
  <c r="JP29" i="1" a="1"/>
  <c r="JP29" i="1" s="1"/>
  <c r="JG165" i="1" a="1"/>
  <c r="JG165" i="1" s="1"/>
  <c r="JF165" i="1" a="1"/>
  <c r="JF165" i="1" s="1"/>
  <c r="IM74" i="1" a="1"/>
  <c r="IM74" i="1" s="1"/>
  <c r="IL74" i="1" a="1"/>
  <c r="IL74" i="1" s="1"/>
  <c r="IM188" i="1" a="1"/>
  <c r="IM188" i="1" s="1"/>
  <c r="IL188" i="1" a="1"/>
  <c r="IL188" i="1" s="1"/>
  <c r="HS14" i="1" a="1"/>
  <c r="HS14" i="1" s="1"/>
  <c r="HR14" i="1" a="1"/>
  <c r="HR14" i="1" s="1"/>
  <c r="HS107" i="1" a="1"/>
  <c r="HS107" i="1" s="1"/>
  <c r="HR107" i="1" a="1"/>
  <c r="HR107" i="1" s="1"/>
  <c r="IM58" i="1" a="1"/>
  <c r="IM58" i="1" s="1"/>
  <c r="IL58" i="1" a="1"/>
  <c r="IL58" i="1" s="1"/>
  <c r="IM66" i="1" a="1"/>
  <c r="IM66" i="1" s="1"/>
  <c r="IL66" i="1" a="1"/>
  <c r="IL66" i="1" s="1"/>
  <c r="JQ266" i="1" a="1"/>
  <c r="JQ266" i="1" s="1"/>
  <c r="JP266" i="1" a="1"/>
  <c r="JP266" i="1" s="1"/>
  <c r="IM262" i="1" a="1"/>
  <c r="IM262" i="1" s="1"/>
  <c r="IL262" i="1" a="1"/>
  <c r="IL262" i="1" s="1"/>
  <c r="IM92" i="1" a="1"/>
  <c r="IM92" i="1" s="1"/>
  <c r="IL92" i="1" a="1"/>
  <c r="IL92" i="1" s="1"/>
  <c r="HS59" i="1" a="1"/>
  <c r="HS59" i="1" s="1"/>
  <c r="HR59" i="1" a="1"/>
  <c r="HR59" i="1" s="1"/>
  <c r="IM90" i="1" a="1"/>
  <c r="IM90" i="1" s="1"/>
  <c r="IL90" i="1" a="1"/>
  <c r="IL90" i="1" s="1"/>
  <c r="IL152" i="1" a="1"/>
  <c r="IL152" i="1" s="1"/>
  <c r="IM152" i="1" a="1"/>
  <c r="IM152" i="1" s="1"/>
  <c r="IL273" i="1" a="1"/>
  <c r="IL273" i="1" s="1"/>
  <c r="IM273" i="1" a="1"/>
  <c r="IM273" i="1" s="1"/>
  <c r="HS284" i="1" a="1"/>
  <c r="HS284" i="1" s="1"/>
  <c r="HR284" i="1" a="1"/>
  <c r="HR284" i="1" s="1"/>
  <c r="IM130" i="1" a="1"/>
  <c r="IM130" i="1" s="1"/>
  <c r="IL130" i="1" a="1"/>
  <c r="IL130" i="1" s="1"/>
  <c r="IL268" i="1" a="1"/>
  <c r="IL268" i="1" s="1"/>
  <c r="IM268" i="1" a="1"/>
  <c r="IM268" i="1" s="1"/>
  <c r="IM158" i="1" a="1"/>
  <c r="IM158" i="1" s="1"/>
  <c r="IL158" i="1" a="1"/>
  <c r="IL158" i="1" s="1"/>
  <c r="IM160" i="1" a="1"/>
  <c r="IM160" i="1" s="1"/>
  <c r="IL160" i="1" a="1"/>
  <c r="IL160" i="1" s="1"/>
  <c r="IM185" i="1" a="1"/>
  <c r="IM185" i="1" s="1"/>
  <c r="IL185" i="1" a="1"/>
  <c r="IL185" i="1" s="1"/>
  <c r="IM124" i="1" a="1"/>
  <c r="IM124" i="1" s="1"/>
  <c r="IL124" i="1" a="1"/>
  <c r="IL124" i="1" s="1"/>
  <c r="IL209" i="1" a="1"/>
  <c r="IL209" i="1" s="1"/>
  <c r="IM209" i="1" a="1"/>
  <c r="IM209" i="1" s="1"/>
  <c r="IM106" i="1" a="1"/>
  <c r="IM106" i="1" s="1"/>
  <c r="IL106" i="1" a="1"/>
  <c r="IL106" i="1" s="1"/>
  <c r="IM110" i="1" a="1"/>
  <c r="IM110" i="1" s="1"/>
  <c r="IL110" i="1" a="1"/>
  <c r="IL110" i="1" s="1"/>
  <c r="IL200" i="1" a="1"/>
  <c r="IL200" i="1" s="1"/>
  <c r="IM200" i="1" a="1"/>
  <c r="IM200" i="1" s="1"/>
  <c r="IV17" i="1" a="1"/>
  <c r="IV17" i="1" s="1"/>
  <c r="IW17" i="1" a="1"/>
  <c r="IW17" i="1" s="1"/>
  <c r="IM112" i="1" a="1"/>
  <c r="IM112" i="1" s="1"/>
  <c r="IL112" i="1" a="1"/>
  <c r="IL112" i="1" s="1"/>
  <c r="JF45" i="1" a="1"/>
  <c r="JF45" i="1" s="1"/>
  <c r="JG45" i="1" a="1"/>
  <c r="JG45" i="1" s="1"/>
  <c r="IM114" i="1" a="1"/>
  <c r="IM114" i="1" s="1"/>
  <c r="IL114" i="1" a="1"/>
  <c r="IL114" i="1" s="1"/>
  <c r="IM220" i="1" a="1"/>
  <c r="IM220" i="1" s="1"/>
  <c r="IL220" i="1" a="1"/>
  <c r="IL220" i="1" s="1"/>
  <c r="HS16" i="1" a="1"/>
  <c r="HS16" i="1" s="1"/>
  <c r="HR16" i="1" a="1"/>
  <c r="HR16" i="1" s="1"/>
  <c r="JV16" i="1" s="1" a="1"/>
  <c r="JV16" i="1" s="1"/>
  <c r="HS171" i="1" a="1"/>
  <c r="HS171" i="1" s="1"/>
  <c r="HR171" i="1" a="1"/>
  <c r="HR171" i="1" s="1"/>
  <c r="JQ25" i="1" a="1"/>
  <c r="JQ25" i="1" s="1"/>
  <c r="JP25" i="1" a="1"/>
  <c r="JP25" i="1" s="1"/>
  <c r="JG241" i="1" a="1"/>
  <c r="JG241" i="1" s="1"/>
  <c r="JF241" i="1" a="1"/>
  <c r="JF241" i="1" s="1"/>
  <c r="JP10" i="1" a="1"/>
  <c r="JP10" i="1" s="1"/>
  <c r="JQ10" i="1" a="1"/>
  <c r="JQ10" i="1" s="1"/>
  <c r="IL89" i="1" a="1"/>
  <c r="IL89" i="1" s="1"/>
  <c r="IM89" i="1" a="1"/>
  <c r="IM89" i="1" s="1"/>
  <c r="IM196" i="1" a="1"/>
  <c r="IM196" i="1" s="1"/>
  <c r="IL196" i="1" a="1"/>
  <c r="IL196" i="1" s="1"/>
  <c r="HS123" i="1" a="1"/>
  <c r="HS123" i="1" s="1"/>
  <c r="HR123" i="1" a="1"/>
  <c r="HR123" i="1" s="1"/>
  <c r="IM30" i="1" a="1"/>
  <c r="IM30" i="1" s="1"/>
  <c r="IL30" i="1" a="1"/>
  <c r="IL30" i="1" s="1"/>
  <c r="IL184" i="1" a="1"/>
  <c r="IL184" i="1" s="1"/>
  <c r="IM184" i="1" a="1"/>
  <c r="IM184" i="1" s="1"/>
  <c r="IM52" i="1" a="1"/>
  <c r="IM52" i="1" s="1"/>
  <c r="IL52" i="1" a="1"/>
  <c r="IL52" i="1" s="1"/>
  <c r="IV54" i="1" a="1"/>
  <c r="IV54" i="1" s="1"/>
  <c r="IW54" i="1" a="1"/>
  <c r="IW54" i="1" s="1"/>
  <c r="HS299" i="1" a="1"/>
  <c r="HS299" i="1" s="1"/>
  <c r="HR299" i="1" a="1"/>
  <c r="HR299" i="1" s="1"/>
  <c r="HR219" i="1" a="1"/>
  <c r="HR219" i="1" s="1"/>
  <c r="HS219" i="1" a="1"/>
  <c r="HS219" i="1" s="1"/>
  <c r="IM182" i="1" a="1"/>
  <c r="IM182" i="1" s="1"/>
  <c r="IL182" i="1" a="1"/>
  <c r="IL182" i="1" s="1"/>
  <c r="IM180" i="1" a="1"/>
  <c r="IM180" i="1" s="1"/>
  <c r="IL180" i="1" a="1"/>
  <c r="IL180" i="1" s="1"/>
  <c r="IM126" i="1" a="1"/>
  <c r="IM126" i="1" s="1"/>
  <c r="IL126" i="1" a="1"/>
  <c r="IL126" i="1" s="1"/>
  <c r="IM230" i="1" a="1"/>
  <c r="IM230" i="1" s="1"/>
  <c r="IL230" i="1" a="1"/>
  <c r="IL230" i="1" s="1"/>
  <c r="HR276" i="1" a="1"/>
  <c r="HR276" i="1" s="1"/>
  <c r="HS276" i="1" a="1"/>
  <c r="HS276" i="1" s="1"/>
  <c r="IM302" i="1" a="1"/>
  <c r="IM302" i="1" s="1"/>
  <c r="IL302" i="1" a="1"/>
  <c r="IL302" i="1" s="1"/>
  <c r="IM80" i="1" a="1"/>
  <c r="IM80" i="1" s="1"/>
  <c r="IL80" i="1" a="1"/>
  <c r="IL80" i="1" s="1"/>
  <c r="IW128" i="1" a="1"/>
  <c r="IW128" i="1" s="1"/>
  <c r="IV128" i="1" a="1"/>
  <c r="IV128" i="1" s="1"/>
  <c r="IM78" i="1" a="1"/>
  <c r="IM78" i="1" s="1"/>
  <c r="IL78" i="1" a="1"/>
  <c r="IL78" i="1" s="1"/>
  <c r="IM284" i="1" a="1"/>
  <c r="IM284" i="1" s="1"/>
  <c r="IL284" i="1" a="1"/>
  <c r="IL284" i="1" s="1"/>
  <c r="IM238" i="1" a="1"/>
  <c r="IM238" i="1" s="1"/>
  <c r="IL238" i="1" a="1"/>
  <c r="IL238" i="1" s="1"/>
  <c r="IM208" i="1" a="1"/>
  <c r="IM208" i="1" s="1"/>
  <c r="IL208" i="1" a="1"/>
  <c r="IL208" i="1" s="1"/>
  <c r="HS41" i="1" a="1"/>
  <c r="HS41" i="1" s="1"/>
  <c r="HR41" i="1" a="1"/>
  <c r="HR41" i="1" s="1"/>
  <c r="IM228" i="1" a="1"/>
  <c r="IM228" i="1" s="1"/>
  <c r="IL228" i="1" a="1"/>
  <c r="IL228" i="1" s="1"/>
  <c r="IL216" i="1" a="1"/>
  <c r="IL216" i="1" s="1"/>
  <c r="IM216" i="1" a="1"/>
  <c r="IM216" i="1" s="1"/>
  <c r="JG77" i="1" a="1"/>
  <c r="JG77" i="1" s="1"/>
  <c r="JF77" i="1" a="1"/>
  <c r="JF77" i="1" s="1"/>
  <c r="HS280" i="1" a="1"/>
  <c r="HS280" i="1" s="1"/>
  <c r="HR280" i="1" a="1"/>
  <c r="HR280" i="1" s="1"/>
  <c r="HS17" i="1" a="1"/>
  <c r="HS17" i="1" s="1"/>
  <c r="HR17" i="1" a="1"/>
  <c r="HR17" i="1" s="1"/>
  <c r="IM232" i="1" a="1"/>
  <c r="IM232" i="1" s="1"/>
  <c r="IL232" i="1" a="1"/>
  <c r="IL232" i="1" s="1"/>
  <c r="JQ35" i="1" a="1"/>
  <c r="JQ35" i="1" s="1"/>
  <c r="JP35" i="1" a="1"/>
  <c r="JP35" i="1" s="1"/>
  <c r="IM252" i="1" a="1"/>
  <c r="IM252" i="1" s="1"/>
  <c r="IL252" i="1" a="1"/>
  <c r="IL252" i="1" s="1"/>
  <c r="JG164" i="1" a="1"/>
  <c r="JG164" i="1" s="1"/>
  <c r="JF164" i="1" a="1"/>
  <c r="JF164" i="1" s="1"/>
  <c r="HR187" i="1" a="1"/>
  <c r="HR187" i="1" s="1"/>
  <c r="HS187" i="1" a="1"/>
  <c r="HS187" i="1" s="1"/>
  <c r="IM258" i="1" a="1"/>
  <c r="IM258" i="1" s="1"/>
  <c r="IL258" i="1" a="1"/>
  <c r="IL258" i="1" s="1"/>
  <c r="IM294" i="1" a="1"/>
  <c r="IM294" i="1" s="1"/>
  <c r="IL294" i="1" a="1"/>
  <c r="IL294" i="1" s="1"/>
  <c r="JQ242" i="1" a="1"/>
  <c r="JQ242" i="1" s="1"/>
  <c r="JP242" i="1" a="1"/>
  <c r="JP242" i="1" s="1"/>
  <c r="IW184" i="1" a="1"/>
  <c r="IW184" i="1" s="1"/>
  <c r="IV184" i="1" a="1"/>
  <c r="IV184" i="1" s="1"/>
  <c r="HS19" i="1" a="1"/>
  <c r="HS19" i="1" s="1"/>
  <c r="HR19" i="1" a="1"/>
  <c r="HR19" i="1" s="1"/>
  <c r="IM298" i="1" a="1"/>
  <c r="IM298" i="1" s="1"/>
  <c r="IL298" i="1" a="1"/>
  <c r="IL298" i="1" s="1"/>
  <c r="HS267" i="1" a="1"/>
  <c r="HS267" i="1" s="1"/>
  <c r="HR267" i="1" a="1"/>
  <c r="HR267" i="1" s="1"/>
  <c r="IM118" i="1" a="1"/>
  <c r="IM118" i="1" s="1"/>
  <c r="IL118" i="1" a="1"/>
  <c r="IL118" i="1" s="1"/>
  <c r="IM278" i="1" a="1"/>
  <c r="IM278" i="1" s="1"/>
  <c r="IL278" i="1" a="1"/>
  <c r="IL278" i="1" s="1"/>
  <c r="HS10" i="1" a="1"/>
  <c r="HS10" i="1" s="1"/>
  <c r="HR10" i="1" a="1"/>
  <c r="HR10" i="1" s="1"/>
  <c r="IL241" i="1" a="1"/>
  <c r="IL241" i="1" s="1"/>
  <c r="IM241" i="1" a="1"/>
  <c r="IM241" i="1" s="1"/>
  <c r="IL138" i="1" a="1"/>
  <c r="IL138" i="1" s="1"/>
  <c r="IM138" i="1" a="1"/>
  <c r="IM138" i="1" s="1"/>
  <c r="IW39" i="1" a="1"/>
  <c r="IW39" i="1" s="1"/>
  <c r="IV39" i="1" a="1"/>
  <c r="IV39" i="1" s="1"/>
  <c r="IL146" i="1" a="1"/>
  <c r="IL146" i="1" s="1"/>
  <c r="IM146" i="1" a="1"/>
  <c r="IM146" i="1" s="1"/>
  <c r="JP18" i="1" a="1"/>
  <c r="JP18" i="1" s="1"/>
  <c r="JQ18" i="1" a="1"/>
  <c r="JQ18" i="1" s="1"/>
  <c r="IM164" i="1" a="1"/>
  <c r="IM164" i="1" s="1"/>
  <c r="IL164" i="1" a="1"/>
  <c r="IL164" i="1" s="1"/>
  <c r="IM202" i="1" a="1"/>
  <c r="IM202" i="1" s="1"/>
  <c r="IL202" i="1" a="1"/>
  <c r="IL202" i="1" s="1"/>
  <c r="HR12" i="1" a="1"/>
  <c r="HR12" i="1" s="1"/>
  <c r="HS12" i="1" a="1"/>
  <c r="HS12" i="1" s="1"/>
  <c r="IV121" i="1" a="1"/>
  <c r="IV121" i="1" s="1"/>
  <c r="IW121" i="1" a="1"/>
  <c r="IW121" i="1" s="1"/>
  <c r="IM281" i="1" a="1"/>
  <c r="IM281" i="1" s="1"/>
  <c r="IL281" i="1" a="1"/>
  <c r="IL281" i="1" s="1"/>
  <c r="HS11" i="1" a="1"/>
  <c r="HS11" i="1" s="1"/>
  <c r="HR11" i="1" a="1"/>
  <c r="HR11" i="1" s="1"/>
  <c r="IW36" i="1" a="1"/>
  <c r="IW36" i="1" s="1"/>
  <c r="IV36" i="1" a="1"/>
  <c r="IV36" i="1" s="1"/>
  <c r="IM272" i="1" a="1"/>
  <c r="IM272" i="1" s="1"/>
  <c r="IL272" i="1" a="1"/>
  <c r="IL272" i="1" s="1"/>
  <c r="IV144" i="1" a="1"/>
  <c r="IV144" i="1" s="1"/>
  <c r="IW144" i="1" a="1"/>
  <c r="IW144" i="1" s="1"/>
  <c r="IM186" i="1" a="1"/>
  <c r="IM186" i="1" s="1"/>
  <c r="IL186" i="1" a="1"/>
  <c r="IL186" i="1" s="1"/>
  <c r="HS27" i="1" a="1"/>
  <c r="HS27" i="1" s="1"/>
  <c r="HR27" i="1" a="1"/>
  <c r="HR27" i="1" s="1"/>
  <c r="IM26" i="1" a="1"/>
  <c r="IM26" i="1" s="1"/>
  <c r="IL26" i="1" a="1"/>
  <c r="IL26" i="1" s="1"/>
  <c r="HR18" i="1" a="1"/>
  <c r="HR18" i="1" s="1"/>
  <c r="HS18" i="1" a="1"/>
  <c r="HS18" i="1" s="1"/>
  <c r="HS22" i="1" a="1"/>
  <c r="HS22" i="1" s="1"/>
  <c r="HR22" i="1" a="1"/>
  <c r="HR22" i="1" s="1"/>
  <c r="IL248" i="1" a="1"/>
  <c r="IL248" i="1" s="1"/>
  <c r="IM248" i="1" a="1"/>
  <c r="IM248" i="1" s="1"/>
  <c r="HS40" i="1" a="1"/>
  <c r="HS40" i="1" s="1"/>
  <c r="HR40" i="1" a="1"/>
  <c r="HR40" i="1" s="1"/>
  <c r="JQ68" i="1" a="1"/>
  <c r="JQ68" i="1" s="1"/>
  <c r="JP68" i="1" a="1"/>
  <c r="JP68" i="1" s="1"/>
  <c r="IM22" i="1" a="1"/>
  <c r="IM22" i="1" s="1"/>
  <c r="IL22" i="1" a="1"/>
  <c r="IL22" i="1" s="1"/>
  <c r="IM250" i="1" a="1"/>
  <c r="IM250" i="1" s="1"/>
  <c r="IL250" i="1" a="1"/>
  <c r="IL250" i="1" s="1"/>
  <c r="IV160" i="1" a="1"/>
  <c r="IV160" i="1" s="1"/>
  <c r="IW160" i="1" a="1"/>
  <c r="IW160" i="1" s="1"/>
  <c r="HS29" i="1" a="1"/>
  <c r="HS29" i="1" s="1"/>
  <c r="HR29" i="1" a="1"/>
  <c r="HR29" i="1" s="1"/>
  <c r="JF21" i="1" a="1"/>
  <c r="JF21" i="1" s="1"/>
  <c r="JG21" i="1" a="1"/>
  <c r="JG21" i="1" s="1"/>
  <c r="IM256" i="1" a="1"/>
  <c r="IM256" i="1" s="1"/>
  <c r="IL256" i="1" a="1"/>
  <c r="IL256" i="1" s="1"/>
  <c r="IM50" i="1" a="1"/>
  <c r="IM50" i="1" s="1"/>
  <c r="IL50" i="1" a="1"/>
  <c r="IL50" i="1" s="1"/>
  <c r="IM222" i="1" a="1"/>
  <c r="IM222" i="1" s="1"/>
  <c r="IL222" i="1" a="1"/>
  <c r="IL222" i="1" s="1"/>
  <c r="HR244" i="1" a="1"/>
  <c r="HR244" i="1" s="1"/>
  <c r="HS244" i="1" a="1"/>
  <c r="HS244" i="1" s="1"/>
  <c r="HS268" i="1" a="1"/>
  <c r="HS268" i="1" s="1"/>
  <c r="HR268" i="1" a="1"/>
  <c r="HR268" i="1" s="1"/>
  <c r="IW137" i="1" a="1"/>
  <c r="IW137" i="1" s="1"/>
  <c r="IV137" i="1" a="1"/>
  <c r="IV137" i="1" s="1"/>
  <c r="IM290" i="1" a="1"/>
  <c r="IM290" i="1" s="1"/>
  <c r="IL290" i="1" a="1"/>
  <c r="IL290" i="1" s="1"/>
  <c r="IM24" i="1" a="1"/>
  <c r="IM24" i="1" s="1"/>
  <c r="IL24" i="1" a="1"/>
  <c r="IL24" i="1" s="1"/>
  <c r="IM86" i="1" a="1"/>
  <c r="IM86" i="1" s="1"/>
  <c r="IL86" i="1" a="1"/>
  <c r="IL86" i="1" s="1"/>
  <c r="IM36" i="1" a="1"/>
  <c r="IM36" i="1" s="1"/>
  <c r="IL36" i="1" a="1"/>
  <c r="IL36" i="1" s="1"/>
  <c r="IL25" i="1" a="1"/>
  <c r="IL25" i="1" s="1"/>
  <c r="IM25" i="1" a="1"/>
  <c r="IM25" i="1" s="1"/>
  <c r="IM226" i="1" a="1"/>
  <c r="IM226" i="1" s="1"/>
  <c r="IL226" i="1" a="1"/>
  <c r="IL226" i="1" s="1"/>
  <c r="IM142" i="1" a="1"/>
  <c r="IM142" i="1" s="1"/>
  <c r="IL142" i="1" a="1"/>
  <c r="IL142" i="1" s="1"/>
  <c r="HS252" i="1" a="1"/>
  <c r="HS252" i="1" s="1"/>
  <c r="HR252" i="1" a="1"/>
  <c r="HR252" i="1" s="1"/>
  <c r="IM240" i="1" a="1"/>
  <c r="IM240" i="1" s="1"/>
  <c r="IL240" i="1" a="1"/>
  <c r="IL240" i="1" s="1"/>
  <c r="JQ234" i="1" a="1"/>
  <c r="JQ234" i="1" s="1"/>
  <c r="JP234" i="1" a="1"/>
  <c r="JP234" i="1" s="1"/>
  <c r="IM122" i="1" a="1"/>
  <c r="IM122" i="1" s="1"/>
  <c r="IL122" i="1" a="1"/>
  <c r="IL122" i="1" s="1"/>
  <c r="IM46" i="1" a="1"/>
  <c r="IM46" i="1" s="1"/>
  <c r="IL46" i="1" a="1"/>
  <c r="IL46" i="1" s="1"/>
  <c r="HS250" i="1" a="1"/>
  <c r="HS250" i="1" s="1"/>
  <c r="HR250" i="1" a="1"/>
  <c r="HR250" i="1" s="1"/>
  <c r="HR155" i="1" a="1"/>
  <c r="HR155" i="1" s="1"/>
  <c r="HS155" i="1" a="1"/>
  <c r="HS155" i="1" s="1"/>
  <c r="HS24" i="1" a="1"/>
  <c r="HS24" i="1" s="1"/>
  <c r="HR24" i="1" a="1"/>
  <c r="HR24" i="1" s="1"/>
  <c r="JG157" i="1" a="1"/>
  <c r="JG157" i="1" s="1"/>
  <c r="JF157" i="1" a="1"/>
  <c r="JF157" i="1" s="1"/>
  <c r="IM296" i="1" a="1"/>
  <c r="IM296" i="1" s="1"/>
  <c r="IL296" i="1" a="1"/>
  <c r="IL296" i="1" s="1"/>
  <c r="IM190" i="1" a="1"/>
  <c r="IM190" i="1" s="1"/>
  <c r="IL190" i="1" a="1"/>
  <c r="IL190" i="1" s="1"/>
  <c r="HS232" i="1" a="1"/>
  <c r="HS232" i="1" s="1"/>
  <c r="HR232" i="1" a="1"/>
  <c r="HR232" i="1" s="1"/>
  <c r="IM288" i="1" a="1"/>
  <c r="IM288" i="1" s="1"/>
  <c r="IL288" i="1" a="1"/>
  <c r="IL288" i="1" s="1"/>
  <c r="IM162" i="1" a="1"/>
  <c r="IM162" i="1" s="1"/>
  <c r="IL162" i="1" a="1"/>
  <c r="IL162" i="1" s="1"/>
  <c r="IM192" i="1" a="1"/>
  <c r="IM192" i="1" s="1"/>
  <c r="IL192" i="1" a="1"/>
  <c r="IL192" i="1" s="1"/>
  <c r="IM286" i="1" a="1"/>
  <c r="IM286" i="1" s="1"/>
  <c r="IL286" i="1" a="1"/>
  <c r="IL286" i="1" s="1"/>
  <c r="JG70" i="1" a="1"/>
  <c r="JG70" i="1" s="1"/>
  <c r="JF70" i="1" a="1"/>
  <c r="JF70" i="1" s="1"/>
  <c r="IV168" i="1" a="1"/>
  <c r="IV168" i="1" s="1"/>
  <c r="IW168" i="1" a="1"/>
  <c r="IW168" i="1" s="1"/>
  <c r="HS282" i="1" a="1"/>
  <c r="HS282" i="1" s="1"/>
  <c r="HR282" i="1" a="1"/>
  <c r="HR282" i="1" s="1"/>
  <c r="IL177" i="1" a="1"/>
  <c r="IL177" i="1" s="1"/>
  <c r="IM177" i="1" a="1"/>
  <c r="IM177" i="1" s="1"/>
  <c r="IW44" i="1" a="1"/>
  <c r="IW44" i="1" s="1"/>
  <c r="IV44" i="1" a="1"/>
  <c r="IV44" i="1" s="1"/>
  <c r="HS258" i="1" a="1"/>
  <c r="HS258" i="1" s="1"/>
  <c r="HR258" i="1" a="1"/>
  <c r="HR258" i="1" s="1"/>
  <c r="IM206" i="1" a="1"/>
  <c r="IM206" i="1" s="1"/>
  <c r="IL206" i="1" a="1"/>
  <c r="IL206" i="1" s="1"/>
  <c r="IM218" i="1" a="1"/>
  <c r="IM218" i="1" s="1"/>
  <c r="IL218" i="1" a="1"/>
  <c r="IL218" i="1" s="1"/>
  <c r="IM224" i="1" a="1"/>
  <c r="IM224" i="1" s="1"/>
  <c r="IL224" i="1" a="1"/>
  <c r="IL224" i="1" s="1"/>
  <c r="IM94" i="1" a="1"/>
  <c r="IM94" i="1" s="1"/>
  <c r="IL94" i="1" a="1"/>
  <c r="IL94" i="1" s="1"/>
  <c r="HS20" i="1" a="1"/>
  <c r="HS20" i="1" s="1"/>
  <c r="HR20" i="1" a="1"/>
  <c r="HR20" i="1" s="1"/>
  <c r="JF109" i="1" a="1"/>
  <c r="JF109" i="1" s="1"/>
  <c r="JG109" i="1" a="1"/>
  <c r="JG109" i="1" s="1"/>
  <c r="IW71" i="1" a="1"/>
  <c r="IW71" i="1" s="1"/>
  <c r="IV71" i="1" a="1"/>
  <c r="IV71" i="1" s="1"/>
  <c r="IM194" i="1" a="1"/>
  <c r="IM194" i="1" s="1"/>
  <c r="IL194" i="1" a="1"/>
  <c r="IL194" i="1" s="1"/>
  <c r="JG40" i="1" a="1"/>
  <c r="JG40" i="1" s="1"/>
  <c r="JF40" i="1" a="1"/>
  <c r="JF40" i="1" s="1"/>
  <c r="IM300" i="1" a="1"/>
  <c r="IM300" i="1" s="1"/>
  <c r="IL300" i="1" a="1"/>
  <c r="IL300" i="1" s="1"/>
  <c r="IM72" i="1" a="1"/>
  <c r="IM72" i="1" s="1"/>
  <c r="IL72" i="1" a="1"/>
  <c r="IL72" i="1" s="1"/>
  <c r="JQ38" i="1" a="1"/>
  <c r="JQ38" i="1" s="1"/>
  <c r="JP38" i="1" a="1"/>
  <c r="JP38" i="1" s="1"/>
  <c r="IM260" i="1" a="1"/>
  <c r="IM260" i="1" s="1"/>
  <c r="IL260" i="1" a="1"/>
  <c r="IL260" i="1" s="1"/>
  <c r="HS290" i="1" a="1"/>
  <c r="HS290" i="1" s="1"/>
  <c r="HR290" i="1" a="1"/>
  <c r="HR290" i="1" s="1"/>
  <c r="IM62" i="1" a="1"/>
  <c r="IM62" i="1" s="1"/>
  <c r="IL62" i="1" a="1"/>
  <c r="IL62" i="1" s="1"/>
  <c r="HS274" i="1" a="1"/>
  <c r="HS274" i="1" s="1"/>
  <c r="HR274" i="1" a="1"/>
  <c r="HR274" i="1" s="1"/>
  <c r="IM170" i="1" a="1"/>
  <c r="IM170" i="1" s="1"/>
  <c r="IL170" i="1" a="1"/>
  <c r="IL170" i="1" s="1"/>
  <c r="IM166" i="1" a="1"/>
  <c r="IM166" i="1" s="1"/>
  <c r="IL166" i="1" a="1"/>
  <c r="IL166" i="1" s="1"/>
  <c r="IM282" i="1" a="1"/>
  <c r="IM282" i="1" s="1"/>
  <c r="IL282" i="1" a="1"/>
  <c r="IL282" i="1" s="1"/>
  <c r="HS25" i="1" a="1"/>
  <c r="HS25" i="1" s="1"/>
  <c r="HR25" i="1" a="1"/>
  <c r="HR25" i="1" s="1"/>
  <c r="IM16" i="1" a="1"/>
  <c r="IM16" i="1" s="1"/>
  <c r="IL16" i="1" a="1"/>
  <c r="IL16" i="1" s="1"/>
  <c r="IM38" i="1" a="1"/>
  <c r="IM38" i="1" s="1"/>
  <c r="IL38" i="1" a="1"/>
  <c r="IL38" i="1" s="1"/>
  <c r="IM178" i="1" a="1"/>
  <c r="IM178" i="1" s="1"/>
  <c r="IL178" i="1" a="1"/>
  <c r="IL178" i="1" s="1"/>
  <c r="IW14" i="1" a="1"/>
  <c r="IW14" i="1" s="1"/>
  <c r="IV14" i="1" a="1"/>
  <c r="IV14" i="1" s="1"/>
  <c r="HS235" i="1" a="1"/>
  <c r="HS235" i="1" s="1"/>
  <c r="HR235" i="1" a="1"/>
  <c r="HR235" i="1" s="1"/>
  <c r="IM234" i="1" a="1"/>
  <c r="IM234" i="1" s="1"/>
  <c r="IL234" i="1" a="1"/>
  <c r="IL234" i="1" s="1"/>
  <c r="IM70" i="1" a="1"/>
  <c r="IM70" i="1" s="1"/>
  <c r="IL70" i="1" a="1"/>
  <c r="IL70" i="1" s="1"/>
  <c r="IM28" i="1" a="1"/>
  <c r="IM28" i="1" s="1"/>
  <c r="IL28" i="1" a="1"/>
  <c r="IL28" i="1" s="1"/>
  <c r="JG55" i="1" a="1"/>
  <c r="JG55" i="1" s="1"/>
  <c r="JF55" i="1" a="1"/>
  <c r="JF55" i="1" s="1"/>
  <c r="IM64" i="1" a="1"/>
  <c r="IM64" i="1" s="1"/>
  <c r="IL64" i="1" a="1"/>
  <c r="IL64" i="1" s="1"/>
  <c r="IM214" i="1" a="1"/>
  <c r="IM214" i="1" s="1"/>
  <c r="IL214" i="1" a="1"/>
  <c r="IL214" i="1" s="1"/>
  <c r="IM132" i="1" a="1"/>
  <c r="IM132" i="1" s="1"/>
  <c r="IL132" i="1" a="1"/>
  <c r="IL132" i="1" s="1"/>
  <c r="HS222" i="1" a="1"/>
  <c r="HS222" i="1" s="1"/>
  <c r="HR222" i="1" a="1"/>
  <c r="HR222" i="1" s="1"/>
  <c r="IM42" i="1" a="1"/>
  <c r="IM42" i="1" s="1"/>
  <c r="IL42" i="1" a="1"/>
  <c r="IL42" i="1" s="1"/>
  <c r="IM102" i="1" a="1"/>
  <c r="IM102" i="1" s="1"/>
  <c r="IL102" i="1" a="1"/>
  <c r="IL102" i="1" s="1"/>
  <c r="IM266" i="1" a="1"/>
  <c r="IM266" i="1" s="1"/>
  <c r="IL266" i="1" a="1"/>
  <c r="IL266" i="1" s="1"/>
  <c r="IM270" i="1" a="1"/>
  <c r="IM270" i="1" s="1"/>
  <c r="IL270" i="1" a="1"/>
  <c r="IL270" i="1" s="1"/>
  <c r="HS260" i="1" a="1"/>
  <c r="HS260" i="1" s="1"/>
  <c r="HR260" i="1" a="1"/>
  <c r="HR260" i="1" s="1"/>
  <c r="IM169" i="1" a="1"/>
  <c r="IM169" i="1" s="1"/>
  <c r="IL169" i="1" a="1"/>
  <c r="IL169" i="1" s="1"/>
  <c r="IL81" i="1" a="1"/>
  <c r="IL81" i="1" s="1"/>
  <c r="IM81" i="1" a="1"/>
  <c r="IM81" i="1" s="1"/>
  <c r="JQ23" i="1" a="1"/>
  <c r="JQ23" i="1" s="1"/>
  <c r="JP23" i="1" a="1"/>
  <c r="JP23" i="1" s="1"/>
  <c r="IW154" i="1" a="1"/>
  <c r="IW154" i="1" s="1"/>
  <c r="IV154" i="1" a="1"/>
  <c r="IV154" i="1" s="1"/>
  <c r="IM154" i="1" a="1"/>
  <c r="IM154" i="1" s="1"/>
  <c r="IL154" i="1" a="1"/>
  <c r="IL154" i="1" s="1"/>
  <c r="IM174" i="1" a="1"/>
  <c r="IM174" i="1" s="1"/>
  <c r="IL174" i="1" a="1"/>
  <c r="IL174" i="1" s="1"/>
  <c r="HS13" i="1" a="1"/>
  <c r="HS13" i="1" s="1"/>
  <c r="HR13" i="1" a="1"/>
  <c r="HR13" i="1" s="1"/>
  <c r="HR251" i="1" a="1"/>
  <c r="HR251" i="1" s="1"/>
  <c r="HS251" i="1" a="1"/>
  <c r="HS251" i="1" s="1"/>
  <c r="IM82" i="1" a="1"/>
  <c r="IM82" i="1" s="1"/>
  <c r="IL82" i="1" a="1"/>
  <c r="IL82" i="1" s="1"/>
  <c r="IM40" i="1" a="1"/>
  <c r="IM40" i="1" s="1"/>
  <c r="IL40" i="1" a="1"/>
  <c r="IL40" i="1" s="1"/>
  <c r="IM150" i="1" a="1"/>
  <c r="IM150" i="1" s="1"/>
  <c r="IL150" i="1" a="1"/>
  <c r="IL150" i="1" s="1"/>
  <c r="IW19" i="1" a="1"/>
  <c r="IW19" i="1" s="1"/>
  <c r="IV19" i="1" a="1"/>
  <c r="IV19" i="1" s="1"/>
  <c r="HR298" i="1" a="1"/>
  <c r="HR298" i="1" s="1"/>
  <c r="HS298" i="1" a="1"/>
  <c r="HS298" i="1" s="1"/>
  <c r="IM297" i="1" a="1"/>
  <c r="IM297" i="1" s="1"/>
  <c r="IL297" i="1" a="1"/>
  <c r="IL297" i="1" s="1"/>
  <c r="JG172" i="1" a="1"/>
  <c r="JG172" i="1" s="1"/>
  <c r="JF172" i="1" a="1"/>
  <c r="JF172" i="1" s="1"/>
  <c r="IB254" i="1" a="1"/>
  <c r="IB254" i="1" s="1"/>
  <c r="IC254" i="1" a="1"/>
  <c r="IC254" i="1" s="1"/>
  <c r="HV274" i="1"/>
  <c r="HV107" i="1"/>
  <c r="HV267" i="1"/>
  <c r="HV258" i="1"/>
  <c r="HV251" i="1"/>
  <c r="HV268" i="1"/>
  <c r="HV250" i="1"/>
  <c r="HV91" i="1"/>
  <c r="HV244" i="1"/>
  <c r="HV123" i="1"/>
  <c r="HV13" i="1"/>
  <c r="HV280" i="1"/>
  <c r="HV27" i="1"/>
  <c r="HV43" i="1"/>
  <c r="HV19" i="1"/>
  <c r="HV16" i="1"/>
  <c r="HV155" i="1"/>
  <c r="HV299" i="1"/>
  <c r="HV187" i="1"/>
  <c r="HV29" i="1"/>
  <c r="HV24" i="1"/>
  <c r="HV20" i="1"/>
  <c r="HV235" i="1"/>
  <c r="HV236" i="1"/>
  <c r="HV59" i="1"/>
  <c r="HV219" i="1"/>
  <c r="HV242" i="1"/>
  <c r="HV290" i="1"/>
  <c r="HV22" i="1"/>
  <c r="HV232" i="1"/>
  <c r="HV276" i="1"/>
  <c r="HV260" i="1"/>
  <c r="HV26" i="1"/>
  <c r="HV234" i="1"/>
  <c r="HV10" i="1"/>
  <c r="HV282" i="1"/>
  <c r="HV171" i="1"/>
  <c r="HV284" i="1"/>
  <c r="HV252" i="1"/>
  <c r="HV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<sst xmlns="http://schemas.openxmlformats.org/spreadsheetml/2006/main" count="65986" uniqueCount="1516">
  <si>
    <t>CouncillorId</t>
  </si>
  <si>
    <t>CouncillorBioId</t>
  </si>
  <si>
    <t>CouncillorName</t>
  </si>
  <si>
    <t>Addor Jean-Luc</t>
  </si>
  <si>
    <t>Aebi Andreas</t>
  </si>
  <si>
    <t>Aebischer Matthias</t>
  </si>
  <si>
    <t>Aeschi Thomas</t>
  </si>
  <si>
    <t>Amaudruz Céline</t>
  </si>
  <si>
    <t>Amoos Emmanuel</t>
  </si>
  <si>
    <t>Andrey Gerhard</t>
  </si>
  <si>
    <t>Arslan Sibel</t>
  </si>
  <si>
    <t>Atici Mustafa</t>
  </si>
  <si>
    <t>Badertscher Christine</t>
  </si>
  <si>
    <t>Badran Jacqueline</t>
  </si>
  <si>
    <t>Barrile Angelo</t>
  </si>
  <si>
    <t>Baumann Kilian</t>
  </si>
  <si>
    <t>Bäumle Martin</t>
  </si>
  <si>
    <t>Bellaiche Judith</t>
  </si>
  <si>
    <t>Bendahan Samuel</t>
  </si>
  <si>
    <t>Bertschy Kathrin</t>
  </si>
  <si>
    <t>Binder-Keller Marianne</t>
  </si>
  <si>
    <t>Bircher Martina</t>
  </si>
  <si>
    <t>Birrer-Heimo Prisca</t>
  </si>
  <si>
    <t>Borloz Frédéric</t>
  </si>
  <si>
    <t>Bourgeois Jacques</t>
  </si>
  <si>
    <t>Bregy Philipp Matthias</t>
  </si>
  <si>
    <t>Brenzikofer Florence</t>
  </si>
  <si>
    <t>Brunner Thomas</t>
  </si>
  <si>
    <t>Büchel Roland Rino</t>
  </si>
  <si>
    <t>Buffat Michaël</t>
  </si>
  <si>
    <t>Bulliard-Marbach Christine</t>
  </si>
  <si>
    <t>Burgherr Thomas</t>
  </si>
  <si>
    <t>Candinas Martin</t>
  </si>
  <si>
    <t>Cattaneo Rocco</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</si>
  <si>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</si>
  <si>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</si>
  <si>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</si>
  <si>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</si>
  <si>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</si>
  <si>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</si>
  <si>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</si>
  <si>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</si>
  <si>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</si>
  <si>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</si>
  <si>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</si>
  <si>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</si>
  <si>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</si>
  <si>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</si>
  <si>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Farinelli Alex</t>
  </si>
  <si>
    <t>Fehlmann Rielle Laurence</t>
  </si>
  <si>
    <t>Feller Olivier</t>
  </si>
  <si>
    <t>Feri Yvonne</t>
  </si>
  <si>
    <t>Fiala Doris</t>
  </si>
  <si>
    <t>Fischer Benjamin</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</si>
  <si>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</si>
  <si>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</si>
  <si>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</si>
  <si>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</si>
  <si>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</si>
  <si>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</si>
  <si>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</si>
  <si>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</si>
  <si>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</si>
  <si>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</si>
  <si>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</si>
  <si>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</si>
  <si>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</si>
  <si>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</si>
  <si>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</si>
  <si>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</si>
  <si>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</si>
  <si>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</si>
  <si>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Graber Michael</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</si>
  <si>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</si>
  <si>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</si>
  <si>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</si>
  <si>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</si>
  <si>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</si>
  <si>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</si>
  <si>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</si>
  <si>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</si>
  <si>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</si>
  <si>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</si>
  <si>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</si>
  <si>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</si>
  <si>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</si>
  <si>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</si>
  <si>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</si>
  <si>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</si>
  <si>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</si>
  <si>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</si>
  <si>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</si>
  <si>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</si>
  <si>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</si>
  <si>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</si>
  <si>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</si>
  <si>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</si>
  <si>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</si>
  <si>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</si>
  <si>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</si>
  <si>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</si>
  <si>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</si>
  <si>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</si>
  <si>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</si>
  <si>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</si>
  <si>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</si>
  <si>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</si>
  <si>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Mahaim Raphaël</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</si>
  <si>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</si>
  <si>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</si>
  <si>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</si>
  <si>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</si>
  <si>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</si>
  <si>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</si>
  <si>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</si>
  <si>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</si>
  <si>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</si>
  <si>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</si>
  <si>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</si>
  <si>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</si>
  <si>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</si>
  <si>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</si>
  <si>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</si>
  <si>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</si>
  <si>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</si>
  <si>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</si>
  <si>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</si>
  <si>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</si>
  <si>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</si>
  <si>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</si>
  <si>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</si>
  <si>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</si>
  <si>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</si>
  <si>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</si>
  <si>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</si>
  <si>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</si>
  <si>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</si>
  <si>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</si>
  <si>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</si>
  <si>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</si>
  <si>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</si>
  <si>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</si>
  <si>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</si>
  <si>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</si>
  <si>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</si>
  <si>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</si>
  <si>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</si>
  <si>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</si>
  <si>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</si>
  <si>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Riniker Maja</t>
  </si>
  <si>
    <t>Ritter Markus</t>
  </si>
  <si>
    <t>Roduit Benjamin</t>
  </si>
  <si>
    <t>Romano Marco</t>
  </si>
  <si>
    <t>Rösti Albert</t>
  </si>
  <si>
    <t>Roth Franziska</t>
  </si>
  <si>
    <t>Roth Pasquier Marie-France</t>
  </si>
  <si>
    <t>Rüegger Monika</t>
  </si>
  <si>
    <t>Rutz Gregor</t>
  </si>
  <si>
    <t>Ryser Franziska</t>
  </si>
  <si>
    <t>Rytz Regula</t>
  </si>
  <si>
    <t>Sauter Regine</t>
  </si>
  <si>
    <t>Schaffner Barbara</t>
  </si>
  <si>
    <t>Schilliger Peter</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</si>
  <si>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</si>
  <si>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</si>
  <si>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</si>
  <si>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</si>
  <si>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</si>
  <si>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</si>
  <si>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</si>
  <si>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</si>
  <si>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</si>
  <si>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</si>
  <si>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</si>
  <si>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</si>
  <si>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</si>
  <si>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</si>
  <si>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</si>
  <si>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</si>
  <si>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</si>
  <si>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</si>
  <si>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</si>
  <si>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</si>
  <si>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</si>
  <si>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</si>
  <si>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</si>
  <si>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von Falkenstein Patricia</t>
  </si>
  <si>
    <t>von Siebenthal Erich</t>
  </si>
  <si>
    <t>Walder Nicolas</t>
  </si>
  <si>
    <t>Walliser Bruno</t>
  </si>
  <si>
    <t>Walti Beat</t>
  </si>
  <si>
    <t>Wasserfallen Christian</t>
  </si>
  <si>
    <t>Wasserfallen Flavia</t>
  </si>
  <si>
    <t>Weber Céline</t>
  </si>
  <si>
    <t>Wehrli Laurent</t>
  </si>
  <si>
    <t>Weichelt Manuela</t>
  </si>
  <si>
    <t>Wermuth Cédric</t>
  </si>
  <si>
    <t>Wettstein Felix</t>
  </si>
  <si>
    <t>Widmer Céline</t>
  </si>
  <si>
    <t>Wismer-Felder Priska</t>
  </si>
  <si>
    <t>Wobmann Walter</t>
  </si>
  <si>
    <t>Wyss Sarah</t>
  </si>
  <si>
    <t>Zuberbühler David</t>
  </si>
  <si>
    <t>Conseil</t>
  </si>
  <si>
    <t>CN</t>
  </si>
  <si>
    <t>Groupe parlementaire</t>
  </si>
  <si>
    <t>V</t>
  </si>
  <si>
    <t>S</t>
  </si>
  <si>
    <t>G</t>
  </si>
  <si>
    <t>GL</t>
  </si>
  <si>
    <t>M-E</t>
  </si>
  <si>
    <t>RL</t>
  </si>
  <si>
    <t>Canton</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</si>
  <si>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</si>
  <si>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</si>
  <si>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</si>
  <si>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</si>
  <si>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</si>
  <si>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</si>
  <si>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</si>
  <si>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</si>
  <si>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</si>
  <si>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</si>
  <si>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</si>
  <si>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</si>
  <si>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</si>
  <si>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</si>
  <si>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</si>
  <si>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</si>
  <si>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</si>
  <si>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</si>
  <si>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</si>
  <si>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</si>
  <si>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</si>
  <si>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</si>
  <si>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</si>
  <si>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</si>
  <si>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</si>
  <si>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Date de naissance</t>
  </si>
  <si>
    <t>1964-04-22</t>
  </si>
  <si>
    <t>1958-11-26</t>
  </si>
  <si>
    <t>1967-10-18</t>
  </si>
  <si>
    <t>1979-01-13</t>
  </si>
  <si>
    <t>1979-03-15</t>
  </si>
  <si>
    <t>1980-07-31</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</si>
  <si>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</si>
  <si>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</si>
  <si>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</si>
  <si>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</si>
  <si>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</si>
  <si>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</si>
  <si>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</si>
  <si>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</si>
  <si>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</si>
  <si>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</si>
  <si>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</si>
  <si>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</si>
  <si>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</si>
  <si>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</si>
  <si>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</si>
  <si>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</si>
  <si>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</si>
  <si>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1975-04-15</t>
  </si>
  <si>
    <t>1960-07-25</t>
  </si>
  <si>
    <t>1965-10-08</t>
  </si>
  <si>
    <t>1979-09-27</t>
  </si>
  <si>
    <t>1959-10-13</t>
  </si>
  <si>
    <t>1962-08-01</t>
  </si>
  <si>
    <t>1980-08-20</t>
  </si>
  <si>
    <t>1958-12-06</t>
  </si>
  <si>
    <t>1972-08-01</t>
  </si>
  <si>
    <t>1969-01-07</t>
  </si>
  <si>
    <t>1975-04-03</t>
  </si>
  <si>
    <t>1957-10-06</t>
  </si>
  <si>
    <t>1981-02-13</t>
  </si>
  <si>
    <t>1966-07-29</t>
  </si>
  <si>
    <t>1960-10-24</t>
  </si>
  <si>
    <t>1968-07-20</t>
  </si>
  <si>
    <t>1960-06-24</t>
  </si>
  <si>
    <t>1981-02-01</t>
  </si>
  <si>
    <t>1980-08-29</t>
  </si>
  <si>
    <t>1956-01-19</t>
  </si>
  <si>
    <t>1992-08-02</t>
  </si>
  <si>
    <t>1967-02-26</t>
  </si>
  <si>
    <t>1981-12-16</t>
  </si>
  <si>
    <t>1955-09-11</t>
  </si>
  <si>
    <t>1974-08-30</t>
  </si>
  <si>
    <t>1966-03-21</t>
  </si>
  <si>
    <t>1957-01-29</t>
  </si>
  <si>
    <t>1991-08-16</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</si>
  <si>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</si>
  <si>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</si>
  <si>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</si>
  <si>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</si>
  <si>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</si>
  <si>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</si>
  <si>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</si>
  <si>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</si>
  <si>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</si>
  <si>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</si>
  <si>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</si>
  <si>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</si>
  <si>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</si>
  <si>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</si>
  <si>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</si>
  <si>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</si>
  <si>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</si>
  <si>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</si>
  <si>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1981-06-03</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</si>
  <si>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</si>
  <si>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</si>
  <si>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</si>
  <si>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</si>
  <si>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</si>
  <si>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</si>
  <si>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</si>
  <si>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</si>
  <si>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</si>
  <si>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</si>
  <si>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</si>
  <si>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</si>
  <si>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</si>
  <si>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</si>
  <si>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</si>
  <si>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</si>
  <si>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</si>
  <si>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</si>
  <si>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</si>
  <si>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</si>
  <si>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</si>
  <si>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</si>
  <si>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1962-04-20</t>
  </si>
  <si>
    <t>1987-02-06</t>
  </si>
  <si>
    <t>1975-03-19</t>
  </si>
  <si>
    <t>1971-04-22</t>
  </si>
  <si>
    <t>1976-06-09</t>
  </si>
  <si>
    <t>1965-03-21</t>
  </si>
  <si>
    <t>1975-08-31</t>
  </si>
  <si>
    <t>1968-06-30</t>
  </si>
  <si>
    <t>1975-09-16</t>
  </si>
  <si>
    <t>1962-04-05</t>
  </si>
  <si>
    <t>1963-12-06</t>
  </si>
  <si>
    <t>1975-07-20</t>
  </si>
  <si>
    <t>1983-12-31</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</si>
  <si>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</si>
  <si>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</si>
  <si>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</si>
  <si>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</si>
  <si>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</si>
  <si>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</si>
  <si>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</si>
  <si>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</si>
  <si>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</si>
  <si>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</si>
  <si>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</si>
  <si>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</si>
  <si>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</si>
  <si>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</si>
  <si>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</si>
  <si>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</si>
  <si>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</si>
  <si>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</si>
  <si>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</si>
  <si>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</si>
  <si>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</si>
  <si>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</si>
  <si>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</si>
  <si>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</si>
  <si>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</si>
  <si>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</si>
  <si>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</si>
  <si>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</si>
  <si>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</si>
  <si>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</si>
  <si>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</si>
  <si>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</si>
  <si>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</si>
  <si>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</si>
  <si>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</si>
  <si>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</si>
  <si>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</si>
  <si>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</si>
  <si>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</si>
  <si>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</si>
  <si>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</si>
  <si>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1978-05-23</t>
  </si>
  <si>
    <t>1967-04-19</t>
  </si>
  <si>
    <t>1962-11-22</t>
  </si>
  <si>
    <t>1982-11-06</t>
  </si>
  <si>
    <t>1967-08-07</t>
  </si>
  <si>
    <t>1966-04-17</t>
  </si>
  <si>
    <t>1968-04-25</t>
  </si>
  <si>
    <t>1968-03-25</t>
  </si>
  <si>
    <t>1972-10-12</t>
  </si>
  <si>
    <t>1991-10-22</t>
  </si>
  <si>
    <t>1962-03-02</t>
  </si>
  <si>
    <t>1966-04-16</t>
  </si>
  <si>
    <t>1968-07-28</t>
  </si>
  <si>
    <t>1959-06-01</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</si>
  <si>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</si>
  <si>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</si>
  <si>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</si>
  <si>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</si>
  <si>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</si>
  <si>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</si>
  <si>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</si>
  <si>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</si>
  <si>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</si>
  <si>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</si>
  <si>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</si>
  <si>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</si>
  <si>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</si>
  <si>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</si>
  <si>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</si>
  <si>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</si>
  <si>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</si>
  <si>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</si>
  <si>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</si>
  <si>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</si>
  <si>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</si>
  <si>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</si>
  <si>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</si>
  <si>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1961-04-11</t>
  </si>
  <si>
    <t>1958-12-30</t>
  </si>
  <si>
    <t>1966-05-02</t>
  </si>
  <si>
    <t>1966-04-11</t>
  </si>
  <si>
    <t>1968-11-22</t>
  </si>
  <si>
    <t>1981-06-30</t>
  </si>
  <si>
    <t>1979-02-07</t>
  </si>
  <si>
    <t>1974-08-22</t>
  </si>
  <si>
    <t>1965-06-04</t>
  </si>
  <si>
    <t>1967-07-21</t>
  </si>
  <si>
    <t>1986-02-19</t>
  </si>
  <si>
    <t>1958-01-19</t>
  </si>
  <si>
    <t>1978-05-26</t>
  </si>
  <si>
    <t>1970-10-02</t>
  </si>
  <si>
    <t>1957-11-21</t>
  </si>
  <si>
    <t>1988-08-03</t>
  </si>
  <si>
    <t>1979-02-20</t>
  </si>
  <si>
    <t>Date de l'assermentation</t>
  </si>
  <si>
    <t>2019-12-02</t>
  </si>
  <si>
    <t>2021-06-01</t>
  </si>
  <si>
    <t>2019-12-09</t>
  </si>
  <si>
    <t>2022-02-28</t>
  </si>
  <si>
    <t>2021-05-04</t>
  </si>
  <si>
    <t>2020-03-02</t>
  </si>
  <si>
    <t>2020-09-07</t>
  </si>
  <si>
    <t>2021-11-29</t>
  </si>
  <si>
    <t>2020-12-18</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</si>
  <si>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</si>
  <si>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</si>
  <si>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</si>
  <si>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</si>
  <si>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</si>
  <si>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</si>
  <si>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</si>
  <si>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</si>
  <si>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</si>
  <si>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</si>
  <si>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</si>
  <si>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</si>
  <si>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</si>
  <si>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</si>
  <si>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</si>
  <si>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</si>
  <si>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</si>
  <si>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2022-02-28 16:04:47</t>
  </si>
  <si>
    <t>CIP-CN</t>
  </si>
  <si>
    <t>Parl</t>
  </si>
  <si>
    <t>22.023</t>
  </si>
  <si>
    <t>Déclaration du Conseil national. Pour un cessez-le-feu immédiat en Ukraine !</t>
  </si>
  <si>
    <t>Zustimmung zum Antrag Reimann Lukas (Rückweisung an die Kommission)</t>
  </si>
  <si>
    <t>Ablehnung des Antrages</t>
  </si>
  <si>
    <t>N'a pas participé</t>
  </si>
  <si>
    <t>Président ne vote pas</t>
  </si>
  <si>
    <t>No</t>
  </si>
  <si>
    <t>False</t>
  </si>
  <si>
    <t>2022-02-28 16:05:41</t>
  </si>
  <si>
    <t>Antrag der Mehrheit (Annahme der Erklärung)</t>
  </si>
  <si>
    <t>Antrag der Minderheit Rutz Gregor (Ablehnung der Erklärung)</t>
  </si>
  <si>
    <t>Abstention</t>
  </si>
  <si>
    <t>Yes</t>
  </si>
  <si>
    <t>2022-02-28 17:16:43</t>
  </si>
  <si>
    <t>CSSS-CN, CSSS-CE</t>
  </si>
  <si>
    <t>DFI</t>
  </si>
  <si>
    <t>19.046</t>
  </si>
  <si>
    <t>Loi fédérale sur l’assurance-maladie. Modification (Mesures visant à freiner la hausse des coûts, 1er volet)</t>
  </si>
  <si>
    <t>Antrag der Mehrheit (festhalten)</t>
  </si>
  <si>
    <t>Antrag der Minderheit Hess Lorenz (gemäss SR)</t>
  </si>
  <si>
    <t>Art. 44a</t>
  </si>
  <si>
    <t>Loi fédérale sur l’assurance-maladie (LAMal) (Mesures visant à freiner la hausse des coûts, 1er volet)</t>
  </si>
  <si>
    <t>2022-02-28 17:18:45</t>
  </si>
  <si>
    <t>Zustimmung zum Antrag Sauter (ehem. Prelicz-Huber)</t>
  </si>
  <si>
    <t xml:space="preserve">Art. 47c </t>
  </si>
  <si>
    <t>2022-02-28 17:19:50</t>
  </si>
  <si>
    <t>Antrag der Mehrheit (streichen)</t>
  </si>
  <si>
    <t>Antrag der Minderheit Humbel</t>
  </si>
  <si>
    <t>Art. 47c (gilt auch für Ziff. III Übergansbestimmungen Abs. 2)</t>
  </si>
  <si>
    <t>2022-02-28 17:20:46</t>
  </si>
  <si>
    <t>Antrag der Mehrheit (gemäss SR und BR)</t>
  </si>
  <si>
    <t>Antrag der Minderheit Feri Yvonne (festhalten= streichen)</t>
  </si>
  <si>
    <t>Art. 53 Abs. 1bis</t>
  </si>
  <si>
    <t>2022-02-28 17:58:54</t>
  </si>
  <si>
    <t>Antrag der Minderheit Humbel (gemäss SR)</t>
  </si>
  <si>
    <t>Art. 52a Abs. 1</t>
  </si>
  <si>
    <t>2022-02-28 18:00:26</t>
  </si>
  <si>
    <t>Antrag der Mehrheit</t>
  </si>
  <si>
    <t>Antrag der Minderheit Nantermod</t>
  </si>
  <si>
    <t>1. Bundesgesetz über Arzneimittel und Medizinprodukte
Art. 9 Abs. 2 Bst. g (gilt auch für Art. 95c HMG, Art. 16a Abs. 2 Bst. a und Abs. 2bis THG)</t>
  </si>
  <si>
    <t>True</t>
  </si>
  <si>
    <t>2022-02-28 18:01:18</t>
  </si>
  <si>
    <t>Antrag der Minderheit de Courten</t>
  </si>
  <si>
    <t>1. Bundesgesetz über Arzneimittel und Medizinprodukte
Art. 14</t>
  </si>
  <si>
    <t>2022-02-28 18:20:36</t>
  </si>
  <si>
    <t>21.058</t>
  </si>
  <si>
    <t>Sécurité sociale. Convention avec la Tunisie</t>
  </si>
  <si>
    <t>Antrag der Mehrheit (Eintreten)</t>
  </si>
  <si>
    <t>Antrag der Minderheit Glarner (Nichteintreten)</t>
  </si>
  <si>
    <t>Eintreten</t>
  </si>
  <si>
    <t>Arrêté fédéral portant approbation de la Convention de sécurité sociale entre la Suisse et la Tunisie</t>
  </si>
  <si>
    <t>2022-02-28 18:21:44</t>
  </si>
  <si>
    <t>Annahme der Vorlage</t>
  </si>
  <si>
    <t>Ablehnung der Vorlage</t>
  </si>
  <si>
    <t>Gesamtabstimmung</t>
  </si>
  <si>
    <t>2022-02-28 18:48:40</t>
  </si>
  <si>
    <t>21.4313</t>
  </si>
  <si>
    <t>Création d'un certificat électronique de vaccination</t>
  </si>
  <si>
    <t>Annahme der Motion</t>
  </si>
  <si>
    <t>Ablehnung der Motion</t>
  </si>
  <si>
    <t>2022-02-28 18:49:34</t>
  </si>
  <si>
    <t>CSEC-CN, CSEC-CE</t>
  </si>
  <si>
    <t>20.3021</t>
  </si>
  <si>
    <t>Interdire l'importation du foie gras</t>
  </si>
  <si>
    <t>2022-02-28 18:50:28</t>
  </si>
  <si>
    <t>20.3057</t>
  </si>
  <si>
    <t>Comprendre et combattre la myopie des enfants</t>
  </si>
  <si>
    <t>Annahme des Postulates</t>
  </si>
  <si>
    <t>Ablehnung des Postulats</t>
  </si>
  <si>
    <t>2022-03-01 08:58:12</t>
  </si>
  <si>
    <t>CER-CN, CER-CE</t>
  </si>
  <si>
    <t>DFF</t>
  </si>
  <si>
    <t>20.078</t>
  </si>
  <si>
    <t>Surveillance des assurances. Modification</t>
  </si>
  <si>
    <t>Antrag der Minderheit Aeschi Thomas</t>
  </si>
  <si>
    <t>Art. 15a Abs. 3 und 4</t>
  </si>
  <si>
    <t>Loi fédérale sur la surveillance des entreprises d’assurance (Loi sur la surveillance des assurances, LSA)</t>
  </si>
  <si>
    <t>2022-03-01 08:59:03</t>
  </si>
  <si>
    <t>Antrag der Minderheit Birrer-Heimo</t>
  </si>
  <si>
    <t>Art. 22a Abs. 2</t>
  </si>
  <si>
    <t>2022-03-01 08:59:55</t>
  </si>
  <si>
    <t>Art. 30a Abs. 2</t>
  </si>
  <si>
    <t>2022-03-01 09:01:47</t>
  </si>
  <si>
    <t>Antrag der Kommission</t>
  </si>
  <si>
    <t>Antrag Markwalder</t>
  </si>
  <si>
    <t>Art. 51a Abs. 3</t>
  </si>
  <si>
    <t>2022-03-01 09:03:21</t>
  </si>
  <si>
    <t xml:space="preserve">Antrag der Mehrheit </t>
  </si>
  <si>
    <t>Antrag der Minderheit Michaud Gigon</t>
  </si>
  <si>
    <t>7a Kapitel (Art. 82 bis 83c) (gilt auch für Art. 41 Abs. 2 Bst. e, Art. 45 Abs. 1 Bst. f und Art. 90a Abs. 5 und Art. 199 Abs,2 Bst. d und e ZPO</t>
  </si>
  <si>
    <t>2022-03-01 10:44:38</t>
  </si>
  <si>
    <t>CdF-CN, CdF-CE</t>
  </si>
  <si>
    <t>22.007</t>
  </si>
  <si>
    <t>Budget 2022. Supplément I</t>
  </si>
  <si>
    <t>Antrag der Mehrheit (gemäss BR)</t>
  </si>
  <si>
    <t>Antrag der Minderheit Guggisberg</t>
  </si>
  <si>
    <t>3 EDI - 318 BSV
A290.0104 Covid: Leistungen Erwerbersatz</t>
  </si>
  <si>
    <t>Arrêté fédéral Ib concernant le cadre financier inscrit au supplément Ia au budget 2022</t>
  </si>
  <si>
    <t>2022-03-01 10:45:43</t>
  </si>
  <si>
    <t>7 WBF - 704 Staatssekretarait für Wirtschaft
A290.0132 Covid: kantonale Härtefallmassnahmen für Unternehmen</t>
  </si>
  <si>
    <t>2022-03-01 10:46:48</t>
  </si>
  <si>
    <t>Antrag der Minderheit Egger Mike</t>
  </si>
  <si>
    <t>8 UVEK - 810 Bundesamt für Umwelt
A231.0323 Wildtiere, Jagd und Fischerei (gilt auch für den Bundesbeschluss Ib Art. 1)</t>
  </si>
  <si>
    <t>2022-03-01 10:48:18</t>
  </si>
  <si>
    <t>Zustimmung zu Art. 3 gemäss der Regel über den ausserordentlichen Zahlungsbedarf</t>
  </si>
  <si>
    <t>Ablehnung des Artikels</t>
  </si>
  <si>
    <t>Art. 3 . Abstimmung über den auserordentlichen Zahlungsbedarf</t>
  </si>
  <si>
    <t>2022-03-01 10:49:10</t>
  </si>
  <si>
    <t>2022-03-01 10:50:18</t>
  </si>
  <si>
    <t>Bundesbeschluss Ib über die Planungsgrössen im Nachtrag Ia zum Voranschlag 2022
Gesamtabstimmung</t>
  </si>
  <si>
    <t>2022-03-01 11:49:41</t>
  </si>
  <si>
    <t>21.056</t>
  </si>
  <si>
    <t>Accord entre la Suisse et l’Italie d’imposition des travailleurs frontaliers et protocole modifiant la convention entre la Suisse et l’Italie en vue d’éviter les doubles impositions et de régler certaines autres questions en matière d’impôts sur le revenu et sur la fortune. Accord avec l’Italie.</t>
  </si>
  <si>
    <t>Zustimmung zum Antrag Marchesi (Sistierung der Beratung)</t>
  </si>
  <si>
    <t>Sistierung der Beratung</t>
  </si>
  <si>
    <t>Arrêté fédéral portant approbation d’un accord entre la Suisse et l’Italie relatif à l’imposition des travailleurs frontaliers et d’un protocole modifiant la convention entre la Suisse et l’Italie en vue d’éviter les doubles impositions et de régler certaines autres questions en matière d’impôts sur le revenu et sur la fortune</t>
  </si>
  <si>
    <t>2022-03-01 11:51:04</t>
  </si>
  <si>
    <t>2022-03-01 12:00:18</t>
  </si>
  <si>
    <t>21.073</t>
  </si>
  <si>
    <t>Double imposition. Convention avec la Macédoine du Nord</t>
  </si>
  <si>
    <t>Arrêté fédéral portant approbation d’un protocole modifiant la convention contre les doubles impositions entre la Suisse et la Macédoine du Nord</t>
  </si>
  <si>
    <t>2022-03-01 12:01:23</t>
  </si>
  <si>
    <t>21.074</t>
  </si>
  <si>
    <t>Double imposition. Convention avec le Japon</t>
  </si>
  <si>
    <t>Arrêté fédéral portant approbation d’un protocole modifiant la convention contre les doubles impositions entre la Suisse et le Japon</t>
  </si>
  <si>
    <t>2022-03-01 12:15:08</t>
  </si>
  <si>
    <t>CdF-CN</t>
  </si>
  <si>
    <t>21.4337</t>
  </si>
  <si>
    <t>Maîtrise à terme des dépenses liées</t>
  </si>
  <si>
    <t>Antrag der Mehrheit (Annahme des Postulates)</t>
  </si>
  <si>
    <t>Antrag der Minderheit Schneider Schüttel und des Bundesrates (Ablehnung des Postulates)</t>
  </si>
  <si>
    <t>2022-03-01 12:45:44</t>
  </si>
  <si>
    <t>21.3664</t>
  </si>
  <si>
    <t>Impôt minimum sur les sociétés. Une stratégie pour maintenir l'attractivité de la Suisse</t>
  </si>
  <si>
    <t>2022-03-01 12:46:37</t>
  </si>
  <si>
    <t>21.3893</t>
  </si>
  <si>
    <t>Responsabiliser davantage les cadres supérieurs des marchés financiers avec des outils allégés</t>
  </si>
  <si>
    <t>2022-03-02 08:21:56</t>
  </si>
  <si>
    <t>CAJ-CN, CAJ-CE</t>
  </si>
  <si>
    <t>DFJP</t>
  </si>
  <si>
    <t>19.043</t>
  </si>
  <si>
    <t>Lutte contre l'usage abusif de la faillite. Loi</t>
  </si>
  <si>
    <t>Antrag der Minderheit Brenzikofer</t>
  </si>
  <si>
    <t>2. Bundesgesetz über Schuldbetreibung und Konkurs
Art. 43</t>
  </si>
  <si>
    <t>Loi fédérale sur la lutte contre l’usage abusif de la faillite (Modification de la loi fédérale sur la poursuite pour dettes et la faillite, du code des obligations, du code pénal, du code pénal militaire et de la loi sur le casier judiciaire)</t>
  </si>
  <si>
    <t>2022-03-02 09:27:32</t>
  </si>
  <si>
    <t>19.048</t>
  </si>
  <si>
    <t>Code de procédure pénale. Modification</t>
  </si>
  <si>
    <t>Antrag der Minderheit Arslan</t>
  </si>
  <si>
    <t>Art. 117 Abs. 1 Bst. g</t>
  </si>
  <si>
    <t>Code de procédure pénale suisse (Code de procédure pénale, CPP)</t>
  </si>
  <si>
    <t>2022-03-02 09:28:24</t>
  </si>
  <si>
    <t>Antrag der Minderheit Addor</t>
  </si>
  <si>
    <t>Art. 123 Abs. 2</t>
  </si>
  <si>
    <t>2022-03-02 09:29:18</t>
  </si>
  <si>
    <t>Antrag der Minderheit Geissbühler</t>
  </si>
  <si>
    <t>Art. 147a (gilt auch für Art. 101 Abs. 1bis</t>
  </si>
  <si>
    <t>2022-03-02 09:30:32</t>
  </si>
  <si>
    <t>Antrag der Minderheit I Addor</t>
  </si>
  <si>
    <t>Art. 221 Abs. 1 Bst. c</t>
  </si>
  <si>
    <t>2022-03-02 09:31:18</t>
  </si>
  <si>
    <t>Antrag der Minderheit II Addor</t>
  </si>
  <si>
    <t>2022-03-02 09:32:09</t>
  </si>
  <si>
    <t>Art. 221 Abs. 1bis Bst. b</t>
  </si>
  <si>
    <t>2022-03-02 09:33:16</t>
  </si>
  <si>
    <t>Art. 222 Abs. 1 (gilt auch für Art. 222 Abs. 2, Art. 226a Art.393 Abs. 1 Bst. c StPO und Art. 81 Abs. 1 Bst. b Ziff. 3 BGG)</t>
  </si>
  <si>
    <t>2022-03-02 10:34:25</t>
  </si>
  <si>
    <t>Antrag der Minderheit Marti Min Li</t>
  </si>
  <si>
    <t>Art. 255 Abs. 1bis</t>
  </si>
  <si>
    <t>2022-03-02 10:35:15</t>
  </si>
  <si>
    <t xml:space="preserve">Art. 257 </t>
  </si>
  <si>
    <t>2022-03-02 10:36:11</t>
  </si>
  <si>
    <t>Art 282 Abs. 2</t>
  </si>
  <si>
    <t>2022-03-02 10:37:33</t>
  </si>
  <si>
    <t>Antrag der Minderheit Walder</t>
  </si>
  <si>
    <t>Art. 316a (gilt auch für Art. 171 Abs. 1, Art. 314 Abs. 1 Bst. c, Abschnitt vor Art. 316, Art. 319 Abs. 1bis, Art. 442 Abs. 2 Bst. abis, Art, 426 Abs. 4 Art. 427 Abs. 3)</t>
  </si>
  <si>
    <t>2022-03-02 10:38:24</t>
  </si>
  <si>
    <t>Art. 352a</t>
  </si>
  <si>
    <t>2022-03-02 10:39:24</t>
  </si>
  <si>
    <t>Antrag der Minderheit Flach</t>
  </si>
  <si>
    <t>Art. 397 Abs. 5 (gilt auch für Art. 408 Abs. 2)</t>
  </si>
  <si>
    <t>2022-03-02 10:40:25</t>
  </si>
  <si>
    <t>Art. 442 Abs. 4</t>
  </si>
  <si>
    <t>2022-03-02 10:52:36</t>
  </si>
  <si>
    <t>21.4336</t>
  </si>
  <si>
    <t>Justice restaurative</t>
  </si>
  <si>
    <t>Antrag der Mehrheit (Annhame der Motion)</t>
  </si>
  <si>
    <t>Antrag der Minderheit Addor und des Buindesrates (Ablehnung der Motion)</t>
  </si>
  <si>
    <t>2022-03-02 10:53:53</t>
  </si>
  <si>
    <t>22.3004</t>
  </si>
  <si>
    <t>Tenue des comptes. Faciliter la numérisation</t>
  </si>
  <si>
    <t>Antrag der Kommission (Annahme der Motion)</t>
  </si>
  <si>
    <t>Antrag des Bundesrates (Ablehnung der Motion)</t>
  </si>
  <si>
    <t>2022-03-02 12:45:48</t>
  </si>
  <si>
    <t>21.3783</t>
  </si>
  <si>
    <t>Pour un droit de la société coopérative moderne et durable</t>
  </si>
  <si>
    <t>2022-03-02 12:46:26</t>
  </si>
  <si>
    <t>21.3884</t>
  </si>
  <si>
    <t>Avantage d'un droit suisse indépendant pour notre place économique</t>
  </si>
  <si>
    <t>2022-03-02 12:47:01</t>
  </si>
  <si>
    <t>20.3040</t>
  </si>
  <si>
    <t>Le fédéralisme différencié ou asymétrique, une idée pour la Suisse?</t>
  </si>
  <si>
    <t>2022-03-02 12:47:39</t>
  </si>
  <si>
    <t>20.3046</t>
  </si>
  <si>
    <t>Égalité de traitement sur le marché de l'emploi. L'obligation pour les officiers de l'état civil d'avoir la nationalité suisse est un anachronisme</t>
  </si>
  <si>
    <t>2022-03-02 12:48:12</t>
  </si>
  <si>
    <t>20.3067</t>
  </si>
  <si>
    <t>Réduire les émoluments en matière de poursuite et de faillite</t>
  </si>
  <si>
    <t>2022-03-02 12:48:49</t>
  </si>
  <si>
    <t>20.3181</t>
  </si>
  <si>
    <t>Coronavirus. Pas de nouveaux permis pour les travailleurs étrangers au Tessin</t>
  </si>
  <si>
    <t>2022-03-02 12:49:21</t>
  </si>
  <si>
    <t>20.3182</t>
  </si>
  <si>
    <t>Attaques à l'explosif contre les distributeurs de billets</t>
  </si>
  <si>
    <t>2022-03-02 12:50:20</t>
  </si>
  <si>
    <t>CIP-CN, CIP-CE</t>
  </si>
  <si>
    <t>20.3322</t>
  </si>
  <si>
    <t>Ne pas interrompre l'apprentissage des requérants d'asile déjà intégrés dans le marché suisse de l'emploi</t>
  </si>
  <si>
    <t>2022-03-02 12:50:56</t>
  </si>
  <si>
    <t>20.3323</t>
  </si>
  <si>
    <t>Détentions administratives fondées sur le droit des étrangers. Surveillance des personnes libérées</t>
  </si>
  <si>
    <t>2022-03-02 12:51:28</t>
  </si>
  <si>
    <t>20.3327</t>
  </si>
  <si>
    <t>Maintien de la détention administrative pour les étrangers condamnés</t>
  </si>
  <si>
    <t>2022-03-02 12:52:06</t>
  </si>
  <si>
    <t>20.3339</t>
  </si>
  <si>
    <t>Régularisation collective des sans-papiers et garantie d'accès aux aides sociales à toute la population</t>
  </si>
  <si>
    <t>2022-03-02 12:52:59</t>
  </si>
  <si>
    <t>20.3500</t>
  </si>
  <si>
    <t>Meurtre passionnel. Modification du code pénal</t>
  </si>
  <si>
    <t>2022-03-02 12:53:35</t>
  </si>
  <si>
    <t>20.3515</t>
  </si>
  <si>
    <t>Une réforme de la Cour européenne des droits de l'homme pour garantir son indépendance</t>
  </si>
  <si>
    <t>2022-03-02 12:54:21</t>
  </si>
  <si>
    <t>20.3630</t>
  </si>
  <si>
    <t>Pénaliser l'exploitation du travail</t>
  </si>
  <si>
    <t>2022-03-02 16:14:20</t>
  </si>
  <si>
    <t>DETEC</t>
  </si>
  <si>
    <t>21.049</t>
  </si>
  <si>
    <t>Loi sur le génie génétique. Modification</t>
  </si>
  <si>
    <t>Antrag der Minderheit I Locher Benguerel</t>
  </si>
  <si>
    <t>Art. 37a Abs. 2</t>
  </si>
  <si>
    <t>Loi fédérale sur l’application du génie génétique au domaine non humain (Loi sur le génie génétique, LGG)</t>
  </si>
  <si>
    <t>2022-03-02 16:15:07</t>
  </si>
  <si>
    <t>Antrag der Minderheit II Python</t>
  </si>
  <si>
    <t>2022-03-02 16:15:54</t>
  </si>
  <si>
    <t>Antrag der Minderheit III Locher Benguerel</t>
  </si>
  <si>
    <t>2022-03-03 11:51:43</t>
  </si>
  <si>
    <t>CEATE-CN, CEATE-CE</t>
  </si>
  <si>
    <t>21.055</t>
  </si>
  <si>
    <t>Pour un climat sain (Initiative pour les glaciers). Initiative populaire et contre-projet direct</t>
  </si>
  <si>
    <t xml:space="preserve">Antrag der Mehrheit (Eintreten) </t>
  </si>
  <si>
    <t xml:space="preserve">Antrag der Minderheit II Egger Kurt (Nichteintreten) 
</t>
  </si>
  <si>
    <t>Arrêté fédéral relatif à la politique climatique (contre-projet direct à l’initiative populaire «Pour un climat sain [initiative pour les glaciers]»)</t>
  </si>
  <si>
    <t>2022-03-03 11:52:59</t>
  </si>
  <si>
    <t xml:space="preserve">Antrag der Minderheit II Klopfenstein Broggini </t>
  </si>
  <si>
    <t>Art. 74a Abs. 3 (gilt auch für Art. 197 Abs. 2)</t>
  </si>
  <si>
    <t>2022-03-03 11:53:50</t>
  </si>
  <si>
    <t xml:space="preserve">Antrag der Kommission (gemäss BR) 
</t>
  </si>
  <si>
    <t xml:space="preserve">Antrag Pult </t>
  </si>
  <si>
    <t xml:space="preserve">Art. 74a Abs. 4 </t>
  </si>
  <si>
    <t>2022-03-03 11:54:55</t>
  </si>
  <si>
    <t xml:space="preserve">Antrag Romano </t>
  </si>
  <si>
    <t xml:space="preserve">Art. 197 Abs. 2 </t>
  </si>
  <si>
    <t>2022-03-03 11:55:54</t>
  </si>
  <si>
    <t xml:space="preserve">Zustimmung zum Antrag Nordmann </t>
  </si>
  <si>
    <t xml:space="preserve">Ablehnung des Antrages </t>
  </si>
  <si>
    <t>Art. 197 Abs. 3 (neu)</t>
  </si>
  <si>
    <t>2022-03-03 11:57:53</t>
  </si>
  <si>
    <t>Annahme des Ordnungsantrag</t>
  </si>
  <si>
    <t>Ablehnung des Ordnungsantrags</t>
  </si>
  <si>
    <t>Ordnungsantrag Aeschi (Rückkommen zu Art. 197. Abs. 3 (neu)</t>
  </si>
  <si>
    <t>2022-03-03 11:58:49</t>
  </si>
  <si>
    <t>Zustimmung zum Antrag Nordmann</t>
  </si>
  <si>
    <t>Ablehnung des Antrages Nordmann</t>
  </si>
  <si>
    <t>2022-03-03 11:59:50</t>
  </si>
  <si>
    <t xml:space="preserve">Ablehnung der Vorlage </t>
  </si>
  <si>
    <t xml:space="preserve">Gesamtabstimmung </t>
  </si>
  <si>
    <t>2022-03-03 12:01:31</t>
  </si>
  <si>
    <t xml:space="preserve">Antrag der Mehrheit und BR (Empfehlung auf Ablehnung der Vo.Iv und Annahme des direkten Gegenentwurfs)
</t>
  </si>
  <si>
    <t xml:space="preserve">Antrag der Minderheit I Nordmann (Empfehlung auf Annahme der Vo. Iv. und des direkten Gegenentwurfs) 
</t>
  </si>
  <si>
    <t>Art. 2</t>
  </si>
  <si>
    <t>Arrêté fédéral relatif à l’initiative populaire «Pour un climat sain (initiative pour les glaciers)»</t>
  </si>
  <si>
    <t>2022-03-03 12:46:42</t>
  </si>
  <si>
    <t>21.3329</t>
  </si>
  <si>
    <t>Pour des incitations financières destinées à harmoniser les structures tarifaires des transports publics</t>
  </si>
  <si>
    <t>Ablehnung des Postulates</t>
  </si>
  <si>
    <t>2022-03-03 12:47:27</t>
  </si>
  <si>
    <t>21.3695</t>
  </si>
  <si>
    <t>Chiptuning illégal. Statistiques et nécessité d'agir au niveau législatif</t>
  </si>
  <si>
    <t>2022-03-03 12:48:05</t>
  </si>
  <si>
    <t>21.3759</t>
  </si>
  <si>
    <t>Rénover les bâtiments plutôt que de les démolir pour les reconstruire. Un gain pour les locataires comme pour l'environnement</t>
  </si>
  <si>
    <t>2022-03-03 12:48:37</t>
  </si>
  <si>
    <t>21.3781</t>
  </si>
  <si>
    <t>Réfléchir dès aujourd'hui à la stratégie d'aide aux médias de demain</t>
  </si>
  <si>
    <t>2022-03-07 17:02:53</t>
  </si>
  <si>
    <t>21.043</t>
  </si>
  <si>
    <t>Loi fédérale sur la réglementation de l’activité des intermédiaires d’assurance</t>
  </si>
  <si>
    <t>Antrag der Minderheit Gysi Barbara</t>
  </si>
  <si>
    <t>Art. 19b Abs. 1 Einleitungssatz KVAG (gilt auch für Art. 31a Abs. 1 Einleitungssatz VAG)</t>
  </si>
  <si>
    <t>2022-03-07 17:04:05</t>
  </si>
  <si>
    <t>Antrag der Minderheit Prelicz-Huber</t>
  </si>
  <si>
    <t>Art. 59 Abs. 3 KVAG</t>
  </si>
  <si>
    <t>2022-03-07 17:06:28</t>
  </si>
  <si>
    <t>Antrag der Minderheit I Mäder</t>
  </si>
  <si>
    <t>Art.19b Abs. 1 Bst. d und e KVAG (gilt auch für Art. 31a Bst. d und e VAG)</t>
  </si>
  <si>
    <t>2022-03-07 17:07:32</t>
  </si>
  <si>
    <t>Zustimmung zum Antrag der MInderheit II Wasserfallen Flavia</t>
  </si>
  <si>
    <t>Ablehnung des Antrages Der minderheit II Wasserfallen Flavia</t>
  </si>
  <si>
    <t>Art.19b Abs. 1 Bst. e KVAG (gilt auch für Art. 31a Bst. e VAG)</t>
  </si>
  <si>
    <t>2022-03-07 17:09:02</t>
  </si>
  <si>
    <t>Antrag der Minderheit Hess Lorenz</t>
  </si>
  <si>
    <t>Art.19b Abs. 1 Bst. g KVAG (gilt auch für Art. 38a, Art. 54 Abs. 4bis KVAG und Art. 31a Abs. 1 Bst. g, Art. 38 Abs. 2 und Art. 86 Abs. 2bis VAG)</t>
  </si>
  <si>
    <t>2022-03-07 17:52:02</t>
  </si>
  <si>
    <t>Art. 19c KVAG</t>
  </si>
  <si>
    <t>2022-03-07 17:52:50</t>
  </si>
  <si>
    <t>Antrag der Minderheit Wasserfallen Flavia</t>
  </si>
  <si>
    <t>Art. 31b VAG</t>
  </si>
  <si>
    <t>2022-03-07 17:54:15</t>
  </si>
  <si>
    <t>Antrag der Minderheit Sauter (streichen)</t>
  </si>
  <si>
    <t>Ziffer 2 LSA</t>
  </si>
  <si>
    <t>2022-03-07 17:55:06</t>
  </si>
  <si>
    <t>2022-03-08 08:16:19</t>
  </si>
  <si>
    <t>CPE-CN, CPE-CE</t>
  </si>
  <si>
    <t>DEFR</t>
  </si>
  <si>
    <t>21.053</t>
  </si>
  <si>
    <t>Mobilité des fournisseurs de services. Accord entre la Suisse et le Royaume-Uni</t>
  </si>
  <si>
    <t>Arrêté fédéral portant approbation de l’accord temporaire entre la Suisse et le Royaume-Uni sur la mobilité des fournisseurs de services</t>
  </si>
  <si>
    <t>2022-03-08 08:51:28</t>
  </si>
  <si>
    <t>21.032</t>
  </si>
  <si>
    <t>Loi sur les travailleurs détachés. Modification</t>
  </si>
  <si>
    <t>Loi fédérale sur les mesures d’accompagnement applicables aux travailleurs détachés et aux contrôles des salaires minimaux prévus par les contrats-types de travail (Loi sur les travailleurs détachés, LDét)</t>
  </si>
  <si>
    <t>2022-03-08 09:42:42</t>
  </si>
  <si>
    <t>21.068</t>
  </si>
  <si>
    <t>Loi fédérale concernant l’allocation de subventions à l’École cantonale de langue française de Berne. Révision totale</t>
  </si>
  <si>
    <t>Antrag der Minderheit Locher Benguerel</t>
  </si>
  <si>
    <t>Loi fédérale sur les contributions à l’École cantonale de langue française de Berne</t>
  </si>
  <si>
    <t>2022-03-08 09:43:31</t>
  </si>
  <si>
    <t>Art, 2 Abs. 2</t>
  </si>
  <si>
    <t>2022-03-08 09:44:20</t>
  </si>
  <si>
    <t>Art. 4 Abs. 1</t>
  </si>
  <si>
    <t>2022-03-08 09:45:37</t>
  </si>
  <si>
    <t>Die so bereinigte Vorlage (gemäss Antrag der Mehrheit)</t>
  </si>
  <si>
    <t>Antrag Hess Erich (Aufhebung der Vorlage)</t>
  </si>
  <si>
    <t>Einzelantrag Hess Erich (Aufhebung der Vorlage)</t>
  </si>
  <si>
    <t>2022-03-08 09:46:23</t>
  </si>
  <si>
    <t>2022-03-08 10:44:48</t>
  </si>
  <si>
    <t>21.079</t>
  </si>
  <si>
    <t>Loi fédérale contre la concurrence déloyale (LCD). Modification</t>
  </si>
  <si>
    <t>Antrag der Minderheit Bellaïche (Nichteintreten)</t>
  </si>
  <si>
    <t>Loi fédérale contre la concurrence déloyale (LCD)</t>
  </si>
  <si>
    <t>2022-03-08 10:45:53</t>
  </si>
  <si>
    <t>Antrag der Minderheit Schwander</t>
  </si>
  <si>
    <t>Art. 8a</t>
  </si>
  <si>
    <t>2022-03-08 10:46:45</t>
  </si>
  <si>
    <t>Antrag der Minderheit Hurni</t>
  </si>
  <si>
    <t>Art. 23</t>
  </si>
  <si>
    <t>2022-03-08 10:47:36</t>
  </si>
  <si>
    <t>2022-03-08 11:14:58</t>
  </si>
  <si>
    <t>20.3531</t>
  </si>
  <si>
    <t>Pour une concurrence plus équitable avec les entreprises publiques</t>
  </si>
  <si>
    <t>Antrag der Mehrheit  (Annahme der Motion)</t>
  </si>
  <si>
    <t>Antrag der Minderheit Rytz Regula und des Bundesrates (Ablehnung der Motion)</t>
  </si>
  <si>
    <t>2022-03-08 11:16:37</t>
  </si>
  <si>
    <t>20.3532</t>
  </si>
  <si>
    <t>Antrag der Mehrheit (Annahme der Motion)</t>
  </si>
  <si>
    <t>Antrag der Minderheit Wermuth und des Bundesrates (Ablehnung der Motion)</t>
  </si>
  <si>
    <t>2022-03-08 11:33:57</t>
  </si>
  <si>
    <t>21.3595</t>
  </si>
  <si>
    <t>Permettre aux entreprises suisses de lutter à armes égales en leur garantissant la possibilité d'investir dans des entreprises chinoises (principe de réciprocité)</t>
  </si>
  <si>
    <t>Antrag der Minderheit Wehrli und des Bundesrates (Ablehnung der Motion)</t>
  </si>
  <si>
    <t>2022-03-08 11:55:59</t>
  </si>
  <si>
    <t>CER-CN</t>
  </si>
  <si>
    <t>21.4342</t>
  </si>
  <si>
    <t>Faciliter l'adéquation entre les besoins du marché de l'emploi, de la main-d'oeuvre et de l'économie</t>
  </si>
  <si>
    <t>Antrag der Minderheit Aeschi Thomas und des Bundesrates (Ablehnung des Poatulates)</t>
  </si>
  <si>
    <t>2022-03-08 12:43:39</t>
  </si>
  <si>
    <t>21.3678</t>
  </si>
  <si>
    <t>Intégrer la Suisse au marché unique européen via l'adhésion à l'EEE</t>
  </si>
  <si>
    <t>2022-03-08 12:44:38</t>
  </si>
  <si>
    <t>20.3050</t>
  </si>
  <si>
    <t>Équivalence des diplômes de la formation professionnelle supérieure</t>
  </si>
  <si>
    <t>2022-03-08 12:45:30</t>
  </si>
  <si>
    <t>20.3055</t>
  </si>
  <si>
    <t>Non à un accord Horizon Europe qui serait soumis à la clause guillotine voulue par l'UE</t>
  </si>
  <si>
    <t>2022-03-08 12:46:06</t>
  </si>
  <si>
    <t>20.3069</t>
  </si>
  <si>
    <t>Pour le soutien à une agriculture de proximité</t>
  </si>
  <si>
    <t>2022-03-08 12:46:49</t>
  </si>
  <si>
    <t>20.3087</t>
  </si>
  <si>
    <t>Interdiction d'exportations à partir de l'étranger. Protection des intérêts suisses</t>
  </si>
  <si>
    <t>2022-03-09 08:11:57</t>
  </si>
  <si>
    <t>21.036</t>
  </si>
  <si>
    <t>Règlement relatif au système FADO. Approbation et mise en œuvre et loi fédérale sur les systèmes d’information de police de la Confédération. Modification</t>
  </si>
  <si>
    <t>Antrag der Minderheit Nidegger</t>
  </si>
  <si>
    <t>Art. 18a Abs. 5</t>
  </si>
  <si>
    <t>Arrêté fédéral portant approbation et mise en œuvre de l’échange de notes entre la Suisse et l’UE sur la reprise du règlement (UE) 2020/493 relatif au système «Faux documents et documents authentiques en ligne» (FADO) (Développement de l’acquis de Schengen)</t>
  </si>
  <si>
    <t>2022-03-09 09:13:01</t>
  </si>
  <si>
    <t>CPS-CN, CPS-CE</t>
  </si>
  <si>
    <t>DDPS</t>
  </si>
  <si>
    <t>21.081</t>
  </si>
  <si>
    <t>Service d’appui de l’armée en faveur des autorités civiles dans le cadre des mesures sanitaires contre l’épidémie de COVID-19</t>
  </si>
  <si>
    <t>Arrêté fédéral sur le troisième service d’appui de l’armée en faveur des autorités civiles dans le cadre des mesures sanitaires destinées à lutter contre l'épidémie de COVID-19</t>
  </si>
  <si>
    <t>2022-03-09 11:12:45</t>
  </si>
  <si>
    <t>CPS-CN</t>
  </si>
  <si>
    <t>22.3006</t>
  </si>
  <si>
    <t>Etat des lieux relatif à la menace que constituent pour la Suisse les campagnes de désinformation</t>
  </si>
  <si>
    <t>Antrag der Mehrheit und des Bundesrates (Annahme des Postulates)</t>
  </si>
  <si>
    <t>Antrag der Minderheit Glanzmann (Ablehnung des Postulates)</t>
  </si>
  <si>
    <t>2022-03-09 12:42:06</t>
  </si>
  <si>
    <t>21.3636</t>
  </si>
  <si>
    <t>Sites pollués par l'armée. Quelles sont les perspectives d'assainissement?</t>
  </si>
  <si>
    <t>2022-03-09 12:42:48</t>
  </si>
  <si>
    <t>21.3815</t>
  </si>
  <si>
    <t>Rendre la participation à la journée d'orientation obligatoire pour les femmes</t>
  </si>
  <si>
    <t>2022-03-09 12:43:26</t>
  </si>
  <si>
    <t>21.4220</t>
  </si>
  <si>
    <t>Assumer et reconnaître le tort causé aux homosexuels dans l'armée</t>
  </si>
  <si>
    <t>2022-03-09 12:44:05</t>
  </si>
  <si>
    <t>20.4062</t>
  </si>
  <si>
    <t>Pour un service citoyen. Poursuivre le développement du système de milice et garantir les effectifs</t>
  </si>
  <si>
    <t>2022-03-09 12:44:46</t>
  </si>
  <si>
    <t>20.4632</t>
  </si>
  <si>
    <t>Renforcer les moyens de transport aérien de la Suisse pour la promotion de la paix, l'aide humanitaire et la coopération au développement</t>
  </si>
  <si>
    <t>2022-03-09 12:45:26</t>
  </si>
  <si>
    <t>21.3132</t>
  </si>
  <si>
    <t>Tirs militaires aux abords de la réserve naturelle de la Grande Cariçaie. Cela suffit!</t>
  </si>
  <si>
    <t>2022-03-09 12:46:01</t>
  </si>
  <si>
    <t>21.3216</t>
  </si>
  <si>
    <t>Soutien aux sportifs d'élite en fin de carrière</t>
  </si>
  <si>
    <t>2022-03-09 12:46:40</t>
  </si>
  <si>
    <t>21.3247</t>
  </si>
  <si>
    <t>Marchés publics. Réduire au maximum le recours aux clauses d'exception prévues par la loi</t>
  </si>
  <si>
    <t>2022-03-09 12:47:12</t>
  </si>
  <si>
    <t>21.3248</t>
  </si>
  <si>
    <t>Faire entrer la lumière dans la "boîte noire" du DDPS</t>
  </si>
  <si>
    <t>2022-03-09 12:47:50</t>
  </si>
  <si>
    <t>21.3354</t>
  </si>
  <si>
    <t>Acquérir les moyens informatiques en Suisse pour protéger la population</t>
  </si>
  <si>
    <t>2022-03-09 12:48:31</t>
  </si>
  <si>
    <t>21.3433</t>
  </si>
  <si>
    <t>La Pharmacie de l'armée a besoin d'une organisation certifiée ISO, qui réponde aux exigences de qualité et de sécurité les plus élevées</t>
  </si>
  <si>
    <t>2022-03-09 12:49:13</t>
  </si>
  <si>
    <t>21.3542</t>
  </si>
  <si>
    <t>Pour que la recherche se penche sur le noyautage d'associations et d'institutions de la société civile</t>
  </si>
  <si>
    <t>2022-03-09 16:28:00</t>
  </si>
  <si>
    <t>CTT-CN, CTT-CE</t>
  </si>
  <si>
    <t>21.080</t>
  </si>
  <si>
    <t>Loi fédérale sur la circulation routière. Révision</t>
  </si>
  <si>
    <t>Antrag der Minderheit Schlatter</t>
  </si>
  <si>
    <t>Art. 25c Abs. 1bis</t>
  </si>
  <si>
    <t>Loi fédérale sur la circulation routière (LCR)</t>
  </si>
  <si>
    <t>2022-03-09 16:28:54</t>
  </si>
  <si>
    <t>Antrag der Minderheit Sschlatter (streichen)</t>
  </si>
  <si>
    <t xml:space="preserve">Art. 25d </t>
  </si>
  <si>
    <t>2022-03-09 16:30:11</t>
  </si>
  <si>
    <t>Antrag des Bundesrates</t>
  </si>
  <si>
    <t>Art. 25g Abs. 5</t>
  </si>
  <si>
    <t>2022-03-09 16:31:09</t>
  </si>
  <si>
    <t>Antrag der Minderheit Trede</t>
  </si>
  <si>
    <t>Art. 25h Abs. 3</t>
  </si>
  <si>
    <t>2022-03-09 17:31:32</t>
  </si>
  <si>
    <t>Antrag der Minderheit I Pasquier</t>
  </si>
  <si>
    <t>Antrag der Minderheit II Aebischer Matthias</t>
  </si>
  <si>
    <t>Art. 16c Abs. 2 Bst. abis</t>
  </si>
  <si>
    <t>2022-03-09 17:32:29</t>
  </si>
  <si>
    <t xml:space="preserve">Antrag der Minderheit I Pasquier
</t>
  </si>
  <si>
    <t>Antrag Jauslin</t>
  </si>
  <si>
    <t>2022-03-09 17:33:18</t>
  </si>
  <si>
    <t xml:space="preserve">Antrag Jauslin
</t>
  </si>
  <si>
    <t>2022-03-09 17:34:25</t>
  </si>
  <si>
    <t>Antrag der Minderheit Schaffner</t>
  </si>
  <si>
    <t>Art. 17a (gilt auch für Art. 99 Abs. 1 Bst. i und j</t>
  </si>
  <si>
    <t>2022-03-09 17:35:27</t>
  </si>
  <si>
    <t>Antrag der Minderheit Töngi (gemäss geltendem Recht)</t>
  </si>
  <si>
    <t>Art. 90 Abs. 3</t>
  </si>
  <si>
    <t>2022-03-09 17:36:36</t>
  </si>
  <si>
    <t>Antrag der Minderheit Aebischer Matthias (streichen)</t>
  </si>
  <si>
    <t>Art. 100 Ziff. 5</t>
  </si>
  <si>
    <t>2022-03-09 17:38:15</t>
  </si>
  <si>
    <t>Art. 16e</t>
  </si>
  <si>
    <t>2022-03-09 18:40:59</t>
  </si>
  <si>
    <t>Antrag der Minderheit Bregy</t>
  </si>
  <si>
    <t>Art. 16 Abs. 6</t>
  </si>
  <si>
    <t>2022-03-09 18:41:59</t>
  </si>
  <si>
    <t>Antrag der Minderheit Aebischer Matthias</t>
  </si>
  <si>
    <t>Art. 35 Abs. 3</t>
  </si>
  <si>
    <t>2022-03-09 18:42:49</t>
  </si>
  <si>
    <t>2022-03-09 18:43:40</t>
  </si>
  <si>
    <t>Art. 43 Abs. 2bis</t>
  </si>
  <si>
    <t>2022-03-09 18:44:59</t>
  </si>
  <si>
    <t>Antrag der Minderheit I Töngi (gemäss BR)</t>
  </si>
  <si>
    <t>Antrag der Minderheit II Pasquier</t>
  </si>
  <si>
    <t>Art. 52 Abs. 1 und 2</t>
  </si>
  <si>
    <t>2022-03-09 18:45:47</t>
  </si>
  <si>
    <t xml:space="preserve">Antrag der Minderheit I Töngi (gemäss BR)
</t>
  </si>
  <si>
    <t>2022-03-09 18:47:14</t>
  </si>
  <si>
    <t>Antrag der Minderheit Töngi</t>
  </si>
  <si>
    <t>Art. 98a Abs. 3</t>
  </si>
  <si>
    <t>2022-03-09 18:48:10</t>
  </si>
  <si>
    <t>Antrag der Minderheit Wobmann</t>
  </si>
  <si>
    <t>Art. 99 Abs. 3</t>
  </si>
  <si>
    <t>2022-03-09 18:48:57</t>
  </si>
  <si>
    <t xml:space="preserve">Art. 106 Abs. 2bis </t>
  </si>
  <si>
    <t>2022-03-09 18:49:43</t>
  </si>
  <si>
    <t>Art. 106a</t>
  </si>
  <si>
    <t>2022-03-09 18:50:36</t>
  </si>
  <si>
    <t>2022-03-10 08:41:58</t>
  </si>
  <si>
    <t>Antrag der Minderheit Wyss (gemäss SR)</t>
  </si>
  <si>
    <t>3 EDI - 316 BAG
A231.0421 Covid: Arzneimittel und Impfleistungen (gilt auch für A290.0113, V0363.00 und V0355.00 und Art. 3 und 4a)</t>
  </si>
  <si>
    <t>Arrêté fédéral Ia concernant le supplément Ia au budget 2022</t>
  </si>
  <si>
    <t>2022-03-10 09:24:22</t>
  </si>
  <si>
    <t>DFAE</t>
  </si>
  <si>
    <t>21.4364</t>
  </si>
  <si>
    <t>Retirer la candidature de la Suisse au Conseil de sécurité de l'ONU</t>
  </si>
  <si>
    <t>2022-03-10 09:41:42</t>
  </si>
  <si>
    <t>21.076</t>
  </si>
  <si>
    <t>Loi sur l‘Etat hôte. Modification</t>
  </si>
  <si>
    <t>Loi fédérale sur les privilèges, les immunités et les facilités, ainsi que sur les aides financières accordés par la Suisse en tant qu’Etat hôte (Loi sur l’Etat hôte, LEH)</t>
  </si>
  <si>
    <t>2022-03-10 10:10:34</t>
  </si>
  <si>
    <t>21.3592</t>
  </si>
  <si>
    <t>Institutionnaliser les échanges entre les acteurs suisses et coordonner leurs actions dans les rapports avec la Chine (Whole of Switzerland)</t>
  </si>
  <si>
    <t>Antrag der Minderheit Köppel und des Bundesrates (Ablehnung der Motion)</t>
  </si>
  <si>
    <t>2022-03-10 10:21:32</t>
  </si>
  <si>
    <t>21.3976</t>
  </si>
  <si>
    <t>Crise en Afghanistan. Contribution de la Suisse à la stabilité et à la paix dans la région</t>
  </si>
  <si>
    <t>2022-03-10 12:43:05</t>
  </si>
  <si>
    <t>21.3122</t>
  </si>
  <si>
    <t>Coopération au développement et promotion de la paix. Établir une stratégie permettant aux femmes de participer</t>
  </si>
  <si>
    <t>2022-03-10 12:43:55</t>
  </si>
  <si>
    <t>21.3791</t>
  </si>
  <si>
    <t>Covid-19. Quels effets sur la vitalité du réseau d'organisations internationales en Suisse et sur la politique d'Etat hôte?</t>
  </si>
  <si>
    <t>2022-03-10 12:44:45</t>
  </si>
  <si>
    <t>20.3272</t>
  </si>
  <si>
    <t>Crise du coronavirus. Aujourd'hui plus que jamais, l'argent du contribuable suisse doit servir au citoyen suisse</t>
  </si>
  <si>
    <t>2022-03-10 12:45:30</t>
  </si>
  <si>
    <t>20.4065</t>
  </si>
  <si>
    <t>La Suisse doit oeuvrer à la résolution des litiges collectifs de travail au sein de l'ONU</t>
  </si>
  <si>
    <t>2022-03-10 12:46:06</t>
  </si>
  <si>
    <t>20.4137</t>
  </si>
  <si>
    <t>Le Parlement doit avoir un pouvoir souverain de décision dans les affaires en relation avec le chapitre VII de la Charte de l'ONU</t>
  </si>
  <si>
    <t>2022-03-10 12:46:40</t>
  </si>
  <si>
    <t>20.4213</t>
  </si>
  <si>
    <t>Soumettre l'accord-cadre au Parlement avant la fin 2020</t>
  </si>
  <si>
    <t>2022-03-10 12:47:31</t>
  </si>
  <si>
    <t>20.4559</t>
  </si>
  <si>
    <t>Mesures contre les discours incitant à la haine ou à la violence au sein des ONG subventionnées par la Suisse</t>
  </si>
  <si>
    <t>2022-03-10 12:48:11</t>
  </si>
  <si>
    <t>21.3039</t>
  </si>
  <si>
    <t>La Suisse peut renégocier l'accord sur la libre circulation. La preuve par le Brexit</t>
  </si>
  <si>
    <t>2022-03-10 12:48:44</t>
  </si>
  <si>
    <t>21.3072</t>
  </si>
  <si>
    <t>Pour une coopération au développement d'avenir grâce à l'électrification durable</t>
  </si>
  <si>
    <t>2022-03-10 12:49:31</t>
  </si>
  <si>
    <t>21.3120</t>
  </si>
  <si>
    <t>Rétrécissement de l'espace de la société civile. Que fait la Suisse dans le cadre de la coopération internationale contre la restriction de la marge de manoeuvre de la société civile?</t>
  </si>
  <si>
    <t>2022-03-10 12:50:11</t>
  </si>
  <si>
    <t>21.3321</t>
  </si>
  <si>
    <t>Reconnaissance par la Suisse du génocide et des crimes contre l'humanité dans la province chinoise du Xinjiang</t>
  </si>
  <si>
    <t>2022-03-10 12:50:47</t>
  </si>
  <si>
    <t>21.3341</t>
  </si>
  <si>
    <t>Démocratique et efficace, la séparation des pouvoirs ne doit pas être détournée par le droit souple</t>
  </si>
  <si>
    <t>2022-03-10 12:51:33</t>
  </si>
  <si>
    <t>21.3523</t>
  </si>
  <si>
    <t>Coûts des relations bilatérales avec l'UE pour la Suisse</t>
  </si>
  <si>
    <t>2022-03-10 12:52:11</t>
  </si>
  <si>
    <t>21.3574</t>
  </si>
  <si>
    <t>Il faut sortir le leader kurde Abdullah Öcalan et ses codétenus de l'isolement</t>
  </si>
  <si>
    <t>2022-03-10 12:52:43</t>
  </si>
  <si>
    <t>21.3811</t>
  </si>
  <si>
    <t>Engager des négociations en vue de l'adhésion de la Suisse à l'UE</t>
  </si>
  <si>
    <t>2022-03-10 12:53:20</t>
  </si>
  <si>
    <t>21.3868</t>
  </si>
  <si>
    <t>Participation aux programmes européens du cadre financier pluriannuel 2021-2027</t>
  </si>
  <si>
    <t>2022-03-14 17:16:23</t>
  </si>
  <si>
    <t>Parl, ChF</t>
  </si>
  <si>
    <t>20.437</t>
  </si>
  <si>
    <t>Améliorer la capacité d'action du Parlement en situation de crise</t>
  </si>
  <si>
    <t>Antrag Schwander</t>
  </si>
  <si>
    <t>Art. 32 Abs. 1 und 3</t>
  </si>
  <si>
    <t>Loi fédérale sur l’Assemblée fédérale (Loi sur le Parlement, LParl) (Amélioration du fonctionnement du Parlement, notamment en situa-tion de crise)</t>
  </si>
  <si>
    <t>2022-03-14 17:17:23</t>
  </si>
  <si>
    <t>Antrag der Minderheit Marti Samira</t>
  </si>
  <si>
    <t>Art. 45a Abs. 3</t>
  </si>
  <si>
    <t>2022-03-14 17:19:25</t>
  </si>
  <si>
    <t>Antrag der Minderheit I Cottier</t>
  </si>
  <si>
    <t>Art. 45b Abs. 3 Bst. a</t>
  </si>
  <si>
    <t>2022-03-14 17:20:11</t>
  </si>
  <si>
    <t>2022-03-14 17:20:57</t>
  </si>
  <si>
    <t>Antrag der Minderheit III Addor</t>
  </si>
  <si>
    <t xml:space="preserve">Art. 45b Abs. 3 </t>
  </si>
  <si>
    <t>2022-03-14 17:22:12</t>
  </si>
  <si>
    <t>Antrag Aeschi Thomas</t>
  </si>
  <si>
    <t>Art. 14 Abs. 1</t>
  </si>
  <si>
    <t>Règlement du Conseil national (RCN) (Amélioration du fonctionnement du Parlement, notamment en situation de crise)</t>
  </si>
  <si>
    <t>2022-03-14 17:23:11</t>
  </si>
  <si>
    <t>Zustimmung zum Antrag der SPK</t>
  </si>
  <si>
    <t>Art. 57 Abs. 4 Bst. e (gilt auch für Ziffer römisch II Abs. 1 und 2)</t>
  </si>
  <si>
    <t>2022-03-14 17:54:15</t>
  </si>
  <si>
    <t>Antrag der Minderheit Pfister Gerhard</t>
  </si>
  <si>
    <t>Art. 37 Abs. 2 Bst. d (gilt auch für Art. 65 Abs. 2bis und Art. 140 Abs. 2)</t>
  </si>
  <si>
    <t>2022-03-14 17:55:03</t>
  </si>
  <si>
    <t>Antrag der Minderheit Moret</t>
  </si>
  <si>
    <t>Art. 38 Abs. 1</t>
  </si>
  <si>
    <t>2022-03-14 17:55:52</t>
  </si>
  <si>
    <t>Art. 38 Abs. 2</t>
  </si>
  <si>
    <t>2022-03-14 17:57:08</t>
  </si>
  <si>
    <t>Ziffer 2 Parlamentsressourcengesetz, Art. 3 Abs. 3</t>
  </si>
  <si>
    <t>2022-03-14 18:47:42</t>
  </si>
  <si>
    <t>Antrag der Minderheit Binder</t>
  </si>
  <si>
    <t>Art. 121 Abs. 1bis</t>
  </si>
  <si>
    <t>2022-03-14 18:48:23</t>
  </si>
  <si>
    <t>Art, 121 Abs. 1ter und 1quater</t>
  </si>
  <si>
    <t>2022-03-14 18:50:27</t>
  </si>
  <si>
    <t>Antrag der Minderheit I Glättli</t>
  </si>
  <si>
    <t>Ziffer 5 Verwaltungsgesrichtsgesetz
Art. 34</t>
  </si>
  <si>
    <t>2022-03-14 18:51:39</t>
  </si>
  <si>
    <t xml:space="preserve">Ziffer 5 Art. 32 Abs. 1 Bst. 1 (gilt auch für Art. 34, Gliederungstitel vor Art. 43a, Art. 43a, 
Ziffer 6 Verwaltungsverfahrensgesetz Art. 72 Bst. a, Art. 73 Bst. c, Art. 79, 
Ziffer 7 Bundesgerichtsgesetz Art. 46 Abs. 2 Bst. f und Art. 83)
</t>
  </si>
  <si>
    <t>2022-03-14 18:52:10</t>
  </si>
  <si>
    <t>2022-03-14 18:52:37</t>
  </si>
  <si>
    <t>Ordonnance de l'Assemblée fédérale Projet portant application de la loi sur le Parlement et relative à l'administration du Parlement (Ordonnance sur l'administration du Parlement, OLPA) (Amélioration du fonctionnement du Parlement, notamment en situation de crise)</t>
  </si>
  <si>
    <t>2022-03-14 18:53:04</t>
  </si>
  <si>
    <t>2022-03-15 08:11:40</t>
  </si>
  <si>
    <t>21.4339</t>
  </si>
  <si>
    <t>Faciliter l'accès à la propriété grâce au deuxième pilier</t>
  </si>
  <si>
    <t>Antrag der Minderheit Weichelt und des Bundesrates (Ablehnung der Motion)</t>
  </si>
  <si>
    <t>2022-03-15 08:33:51</t>
  </si>
  <si>
    <t>Antrag der Mehrheit (gemäss SR)</t>
  </si>
  <si>
    <t>Antrag der Minderheit Guggisberg (festhalten)</t>
  </si>
  <si>
    <t>3 EDI - 316 BAG
A231.0421 Covid: Arzneimittel und Impfleistungen
(gilt auch für die Position A290.0113, für die beiden Position Verpflichtungskredite V0363.00 und V0355.00 auf Seite A2 sowie für die Art. 3 und 4a.)</t>
  </si>
  <si>
    <t>2022-03-15 08:34:47</t>
  </si>
  <si>
    <t>Zustimmung zum Art. 3 nach der Regel über den ausserordentlichen Zahlungsbedarf</t>
  </si>
  <si>
    <t>Art. 3 Abstimmung gemäss der Regel über den ausserordentlichen Zahlungsbedarf</t>
  </si>
  <si>
    <t>2022-03-15 08:35:41</t>
  </si>
  <si>
    <t>Zustimmung zu Art. 4a nach der Regel über die Ausgabenbremse</t>
  </si>
  <si>
    <t>Art, 4a Abstimmung nach der Regel über die Ausgabenbremse</t>
  </si>
  <si>
    <t>2022-03-15 10:21:16</t>
  </si>
  <si>
    <t>21.4162</t>
  </si>
  <si>
    <t>Introduction de l’autogestion au sein de l’administration fédérale</t>
  </si>
  <si>
    <t>2022-03-15 10:21:57</t>
  </si>
  <si>
    <t>21.4195</t>
  </si>
  <si>
    <t>Libre accès aux images de la Confédération sur le portail Open Government Data</t>
  </si>
  <si>
    <t>2022-03-15 10:22:42</t>
  </si>
  <si>
    <t>20.3203</t>
  </si>
  <si>
    <t>Prélever une contribution de solidarité sur les fortunes supérieures à un milliard de francs pour lutter contre la crise du coronavirus</t>
  </si>
  <si>
    <t>2022-03-15 10:23:20</t>
  </si>
  <si>
    <t>20.3236</t>
  </si>
  <si>
    <t>Covid-19. Prévoir une déduction pour autofinancement afin de renforcer les entreprises après la crise</t>
  </si>
  <si>
    <t>2022-03-15 10:23:53</t>
  </si>
  <si>
    <t>20.3250</t>
  </si>
  <si>
    <t>Clarifier la fonction de la réserve pour distributions futures dans le bilan de la BNS</t>
  </si>
  <si>
    <t>2022-03-15 10:24:34</t>
  </si>
  <si>
    <t>20.3251</t>
  </si>
  <si>
    <t>Ordonnance sur les marchés publics. Abroger l'article 24 pour faire respecter le principe "pacta sunt servanda"</t>
  </si>
  <si>
    <t>2022-03-15 10:25:33</t>
  </si>
  <si>
    <t>20.3335</t>
  </si>
  <si>
    <t>Un impôt fédéral de solidarité sur la fortune, limité dans le temps, afin de financer partiellement les mesures de lutte contre le Covid-19 et la crise économique et sociale qu'il génère</t>
  </si>
  <si>
    <t>2022-03-15 10:26:07</t>
  </si>
  <si>
    <t>20.3360</t>
  </si>
  <si>
    <t>Pour une taxe d'importation des voitures de tourisme proportionnelle au poids</t>
  </si>
  <si>
    <t>2022-03-15 10:26:39</t>
  </si>
  <si>
    <t>20.3362</t>
  </si>
  <si>
    <t>Pour un financement équitable de la lutte contre la crise du coronavirus</t>
  </si>
  <si>
    <t>2022-03-15 10:27:10</t>
  </si>
  <si>
    <t>20.3365</t>
  </si>
  <si>
    <t>La Suisse, un pays de cash qui doit le rester</t>
  </si>
  <si>
    <t>2022-03-15 10:27:55</t>
  </si>
  <si>
    <t>20.3387</t>
  </si>
  <si>
    <t>Exploration des pistes d'intervention de la BNS dans la crise du Covid-19</t>
  </si>
  <si>
    <t>2022-03-15 10:28:39</t>
  </si>
  <si>
    <t>20.3392</t>
  </si>
  <si>
    <t>Crise du coronavirus. Préparer un plan global pour rééquilibrer le budget de la Confédération et stabiliser les assurances sociales</t>
  </si>
  <si>
    <t>2022-03-15 10:29:17</t>
  </si>
  <si>
    <t>20.3397</t>
  </si>
  <si>
    <t>Gender budgeting. Apporter une réponse équitable à la crise</t>
  </si>
  <si>
    <t>2022-03-15 10:29:57</t>
  </si>
  <si>
    <t>20.3562</t>
  </si>
  <si>
    <t>Les entreprises de la Confédération doivent servir l'intérêt général</t>
  </si>
  <si>
    <t>2022-03-15 10:30:32</t>
  </si>
  <si>
    <t>20.3564</t>
  </si>
  <si>
    <t>Mieux concilier les buts et pratiques du FMI avec nos engagements en matière de développement durable</t>
  </si>
  <si>
    <t>2022-03-15 12:41:10</t>
  </si>
  <si>
    <t>19.482</t>
  </si>
  <si>
    <t>Exempter les PME du paiement de l'impôt sur les médias</t>
  </si>
  <si>
    <t>Antrag der Mehrheit (Folge geben)</t>
  </si>
  <si>
    <t>Antrag der Minderheit Aebischer Matthias (keine Folge geben)</t>
  </si>
  <si>
    <t>2022-03-15 12:42:24</t>
  </si>
  <si>
    <t>Bu-CN, Bu-CE</t>
  </si>
  <si>
    <t>20.505</t>
  </si>
  <si>
    <t>Garantir l'accessibilité à la diffusion en direct des débats parlementaires sur Internet</t>
  </si>
  <si>
    <t>Antrag der Kommission (Folge geben)</t>
  </si>
  <si>
    <t>Antreag Hess Erich (keine Folge geben)</t>
  </si>
  <si>
    <t>2022-03-15 12:43:26</t>
  </si>
  <si>
    <t>21.480</t>
  </si>
  <si>
    <t>Loi fédérale sur la poursuite et la facilitation des relations entre la Confédération suisse et l'Union européenne</t>
  </si>
  <si>
    <t>Antrag der Minderheit Nidegger (keine Folge geben)</t>
  </si>
  <si>
    <t>2022-03-15 12:44:23</t>
  </si>
  <si>
    <t>18.466</t>
  </si>
  <si>
    <t>Approbation du droit non contraignant par l'Assemblée fédérale</t>
  </si>
  <si>
    <t>Antrag der Mehrheit (keine Folge geben)</t>
  </si>
  <si>
    <t>Antrag der Minderheit Nidegger (Folge geben)</t>
  </si>
  <si>
    <t>2022-03-15 12:45:26</t>
  </si>
  <si>
    <t>18.473</t>
  </si>
  <si>
    <t>Inscription dans la Constitution d'un article sur les médias</t>
  </si>
  <si>
    <t>Antrag der Minderheit Christ (Folge geben)</t>
  </si>
  <si>
    <t>2022-03-15 12:46:27</t>
  </si>
  <si>
    <t>18.487</t>
  </si>
  <si>
    <t>LAMal. Plus de transparence des prix, pour une meilleure concurrence</t>
  </si>
  <si>
    <t>Antrag der Minderheit Nantgermod (Folge geben)</t>
  </si>
  <si>
    <t>2022-03-15 12:47:28</t>
  </si>
  <si>
    <t>19.405</t>
  </si>
  <si>
    <t>Halte à la perception abusive de la TVA sur les impôts et autres taxes qui grèvent les carburants</t>
  </si>
  <si>
    <t>Antrag der Minderheit Amaudruz (Folge geben)</t>
  </si>
  <si>
    <t>2022-03-15 12:48:23</t>
  </si>
  <si>
    <t>21.434</t>
  </si>
  <si>
    <t>Pas de TVA sur les impôts et taxes</t>
  </si>
  <si>
    <t>Antrag der Minderheit Anaudruz (Folge geben)</t>
  </si>
  <si>
    <t>2022-03-15 12:49:17</t>
  </si>
  <si>
    <t>19.459</t>
  </si>
  <si>
    <t>Améliorer le système d'avance des pensions alimentaires</t>
  </si>
  <si>
    <t>Antrag der Minderheit Marti Min Li (Folge geben)</t>
  </si>
  <si>
    <t>2022-03-15 12:50:19</t>
  </si>
  <si>
    <t>20.468</t>
  </si>
  <si>
    <t>Juges fédéraux. Renforcer l'indépendance judiciaire en interdisant les contributions d'élus et les dons aux partis</t>
  </si>
  <si>
    <t>Antrag der Minderheit Lüscher (Folge geben)</t>
  </si>
  <si>
    <t>2022-03-16 11:42:42</t>
  </si>
  <si>
    <t>21.443</t>
  </si>
  <si>
    <t>Ordonnance sur les rapports de travail du chef du Préposé fédéral à la protection des données et à la transparence</t>
  </si>
  <si>
    <t>Loi fédérale sur la protection des données (LPD)</t>
  </si>
  <si>
    <t>2022-03-16 11:43:48</t>
  </si>
  <si>
    <t>Antrag der Minderheit Addor (streichen)</t>
  </si>
  <si>
    <t>Art. 29 Abs. 4  Bst. ebis</t>
  </si>
  <si>
    <t>Loi fédérale sur la sécurité de l’information au sein de la Confédération (Loi sur la sécurité de l’information, LSI)</t>
  </si>
  <si>
    <t>2022-03-16 11:44:35</t>
  </si>
  <si>
    <t>2022-03-16 11:46:30</t>
  </si>
  <si>
    <t>Ordonnance de l'Assemblée fédérale concernant les rapports de travail du chef du Préposé fédéral à la protection des données et à la transparence</t>
  </si>
  <si>
    <t>2022-03-16 12:39:59</t>
  </si>
  <si>
    <t>20.3690</t>
  </si>
  <si>
    <t>Modification indispensable de la norme pénale contre les désagréments causés à un enfant en le confrontant à un acte d'ordre sexuel</t>
  </si>
  <si>
    <t>2022-03-16 12:40:37</t>
  </si>
  <si>
    <t>20.3693</t>
  </si>
  <si>
    <t>Un bureau de l'égalité dans chaque canton</t>
  </si>
  <si>
    <t>2022-03-16 12:41:22</t>
  </si>
  <si>
    <t>20.3722</t>
  </si>
  <si>
    <t>Examen historique des adoptions internationales</t>
  </si>
  <si>
    <t>2022-03-16 12:42:05</t>
  </si>
  <si>
    <t>20.3799</t>
  </si>
  <si>
    <t>Améliorer les bases légales en vue de prévenir le profilage racial et ethnique</t>
  </si>
  <si>
    <t>2022-03-16 12:42:39</t>
  </si>
  <si>
    <t>20.3808</t>
  </si>
  <si>
    <t>Procédure de naturalisation. Contre la discrimination des étrangers âgés</t>
  </si>
  <si>
    <t>2022-03-16 12:43:10</t>
  </si>
  <si>
    <t>20.3814</t>
  </si>
  <si>
    <t>Naturalisation. Devoirs d'information et de conseil des autorités</t>
  </si>
  <si>
    <t>2022-03-16 12:43:40</t>
  </si>
  <si>
    <t>20.3845</t>
  </si>
  <si>
    <t>Regroupement familial. Obligation d'effectuer un test ADN</t>
  </si>
  <si>
    <t>2022-03-16 12:44:22</t>
  </si>
  <si>
    <t>20.3879</t>
  </si>
  <si>
    <t>Le protectionnisme doit faire place à la concurrence. Pour une libéralisation du notariat à l'échelle suisse</t>
  </si>
  <si>
    <t>2022-03-16 16:04:18</t>
  </si>
  <si>
    <t>22.008</t>
  </si>
  <si>
    <t>Politique économique extérieure 2021. Rapport</t>
  </si>
  <si>
    <t>Antrag der Mehrheit (keine Rückweisung von Kap. 4)</t>
  </si>
  <si>
    <t>Antrag der Minderheit Nussbaumer (Rückweisung des Kapitels 4)</t>
  </si>
  <si>
    <t>Arrêté fédéral portant approbation de mesures touchant le tarif des douanes</t>
  </si>
  <si>
    <t>2022-03-16 16:06:24</t>
  </si>
  <si>
    <t>Arrêté fédéral portant approbation de la décision no 2/2021 du comité mixte du commerce Suisse‒Royaume-Uni modifiant l’accord commercial entre la Suisse et le Royaume-Uni</t>
  </si>
  <si>
    <t>2022-03-16 16:07:26</t>
  </si>
  <si>
    <t>2022-03-16 16:24:46</t>
  </si>
  <si>
    <t>18.3711</t>
  </si>
  <si>
    <t>Fromage. Accroître la valeur ajoutée</t>
  </si>
  <si>
    <t>Antrag der Mehrheit und des Bundesrates (Ablehnung der Motion)</t>
  </si>
  <si>
    <t>Antrag der Minderheit Dettling (Anahame der Motion)</t>
  </si>
  <si>
    <t>2022-03-16 16:40:06</t>
  </si>
  <si>
    <t>20.3118</t>
  </si>
  <si>
    <t>Capitaux étrangers dans les entreprises suisses, registre du commerce et ayants droit économiques</t>
  </si>
  <si>
    <t>2022-03-16 17:29:35</t>
  </si>
  <si>
    <t>19.415</t>
  </si>
  <si>
    <t>Donner la parole aux jeunes. Le droit de vote dès 16 ans est un premier pas dans la vie politique active</t>
  </si>
  <si>
    <t>Antrag der Mehrheit (Abschreibung der parl. Initiative)</t>
  </si>
  <si>
    <t>Antrag der Minderheit Kälin (Rückweisung an die Kommission)</t>
  </si>
  <si>
    <t>2022-03-16 17:54:57</t>
  </si>
  <si>
    <t>20.315</t>
  </si>
  <si>
    <t>Pour introduire la possibilité pour les cantons de créer ou non une institution cantonale, régionale ou intercantonale d'assurance-maladie</t>
  </si>
  <si>
    <t>Antrag der Minderheit Gysi Barbara (Folge geben)</t>
  </si>
  <si>
    <t>2022-03-16 18:45:13</t>
  </si>
  <si>
    <t>20.477</t>
  </si>
  <si>
    <t>Responsabilité de l'État. La Confédération ne peut s'y soustraire et doit garantir les droits de tous</t>
  </si>
  <si>
    <t>Antrag der Minderheit Schwander (Folge geben)</t>
  </si>
  <si>
    <t>2022-03-16 18:46:11</t>
  </si>
  <si>
    <t>20.492</t>
  </si>
  <si>
    <t>Développement du territoire et des infrastructures. Il faut impérativement présenter au Parlement la vision et la stratégie relatives aux études de base</t>
  </si>
  <si>
    <t>Antrag der Minderheit Paganini (Folge geben)</t>
  </si>
  <si>
    <t>2022-03-16 18:47:13</t>
  </si>
  <si>
    <t>20.494</t>
  </si>
  <si>
    <t>Renforcer la prévoyance vieillesse individuelle</t>
  </si>
  <si>
    <t>Antrag der Minderheit Schläpfer (Folge geben)</t>
  </si>
  <si>
    <t>2022-03-17 08:32:21</t>
  </si>
  <si>
    <t>21.4334</t>
  </si>
  <si>
    <t>Prescription de l'obligation de rétablir la situation conforme au droit hors de la zone à bâtir</t>
  </si>
  <si>
    <t>Antrag der Minderheit Schneider Schüttel  und des Bundesrates (Ablehnung der Motion)</t>
  </si>
  <si>
    <t>2022-03-17 08:47:20</t>
  </si>
  <si>
    <t>CEATE-CN</t>
  </si>
  <si>
    <t>21.3973</t>
  </si>
  <si>
    <t>Trafic aérien neutre en termes de CO2 d'ici 2050</t>
  </si>
  <si>
    <t>Antrag der Minderheit Rüegger (Ablehnung des Postulates)</t>
  </si>
  <si>
    <t>2022-03-17 09:11:42</t>
  </si>
  <si>
    <t>21.4332</t>
  </si>
  <si>
    <t>Incitation à une utilisation économe des décharges et au recyclage des matériaux de construction</t>
  </si>
  <si>
    <t>Antrag der Minderheit Egger Mike (Ablehnung des Postulates)</t>
  </si>
  <si>
    <t>2022-03-17 12:45:47</t>
  </si>
  <si>
    <t>21.3870</t>
  </si>
  <si>
    <t>Participation de la Suisse à la relance de l'industrie solaire européenne</t>
  </si>
  <si>
    <t>2022-03-17 12:46:42</t>
  </si>
  <si>
    <t>21.4130</t>
  </si>
  <si>
    <t>Problème d'assainissement énergétique des bâtiments. Il faut trouver de nouvelles solutions de financement, car trop peu de bâtiments seront assainis, faute de moyens des propriétaires</t>
  </si>
  <si>
    <t>2022-03-17 12:47:18</t>
  </si>
  <si>
    <t>21.4224</t>
  </si>
  <si>
    <t>Sanctionner juridiquement le raccourcissement délibéré de la durée de vie d'un produit</t>
  </si>
  <si>
    <t>2022-03-17 12:47:57</t>
  </si>
  <si>
    <t>21.4225</t>
  </si>
  <si>
    <t>Atteintes à l'environnement causées par les usines d'incinération des déchets, en activité ou non. Etat des lieux</t>
  </si>
  <si>
    <t>2022-03-17 12:48:36</t>
  </si>
  <si>
    <t>20.3022</t>
  </si>
  <si>
    <t>Pour une participation financière de la Confédération aux mesures d'assainissement nécessaires pour assurer une qualité optimale de l'eau potable</t>
  </si>
  <si>
    <t xml:space="preserve">Annahme der Motion </t>
  </si>
  <si>
    <t xml:space="preserve">Ablehnung der Motion </t>
  </si>
  <si>
    <t>2022-03-17 12:49:14</t>
  </si>
  <si>
    <t>20.3026</t>
  </si>
  <si>
    <t>Réduire les émissions liées aux vols effectués par des conseillers fédéraux</t>
  </si>
  <si>
    <t>2022-03-17 12:49:59</t>
  </si>
  <si>
    <t>20.3052</t>
  </si>
  <si>
    <t>Abaissement des valeurs limites applicables aux pesticides. Financement des installations supplémentaires de traitement des eaux conforme au principe du pollueur-payeur</t>
  </si>
  <si>
    <t>2022-03-17 12:50:38</t>
  </si>
  <si>
    <t>20.3054</t>
  </si>
  <si>
    <t>Réseau à haute tension transnational. Installation de déphaseurs aux frontières</t>
  </si>
  <si>
    <t>2022-03-17 12:51:15</t>
  </si>
  <si>
    <t>20.3059</t>
  </si>
  <si>
    <t>Réseau ferroviaire. Maintenir les liaisons directes entre la région économique de Baden et les grands centres urbains</t>
  </si>
  <si>
    <t>2022-03-17 12:52:07</t>
  </si>
  <si>
    <t>20.3113</t>
  </si>
  <si>
    <t>Passer du système de retrait au système d'adhésion pour limiter la publicité dans les boîtes aux lettres</t>
  </si>
  <si>
    <t>2022-03-17 12:52:54</t>
  </si>
  <si>
    <t>20.3125</t>
  </si>
  <si>
    <t>Sauver la pêche professionnelle en Suisse</t>
  </si>
  <si>
    <t>2022-03-17 12:53:35</t>
  </si>
  <si>
    <t>20.3275</t>
  </si>
  <si>
    <t>Redémarrage de l'aviation. Pour une interdiction des vols de nuit</t>
  </si>
  <si>
    <t>2022-03-17 12:54:08</t>
  </si>
  <si>
    <t>20.3276</t>
  </si>
  <si>
    <t>Redémarrage de l'aviation. Favoriser les avions efficaces</t>
  </si>
  <si>
    <t>2022-03-17 12:54:42</t>
  </si>
  <si>
    <t>20.3287</t>
  </si>
  <si>
    <t>Redémarrage de l'aviation. Interdire une augmentation des capacités du trafic aérien</t>
  </si>
  <si>
    <t>2022-03-17 12:55:32</t>
  </si>
  <si>
    <t>20.3328</t>
  </si>
  <si>
    <t>Stratégie nationale en faveur de l'amélioration de la desserte en transports publics vers les régions touristiques</t>
  </si>
  <si>
    <t>2022-03-17 12:56:11</t>
  </si>
  <si>
    <t>20.3358</t>
  </si>
  <si>
    <t>Quel impact d'une vitesse générale de 40 kilomètres à l'heure et 30 kilomètres à l'heure dans l'espace urbain?</t>
  </si>
  <si>
    <t>2022-03-17 15:29:05</t>
  </si>
  <si>
    <t>19.080</t>
  </si>
  <si>
    <t>LAVS. Modification (modernisation de la surveillance)</t>
  </si>
  <si>
    <t>Art. 49a Titel und Art. 49a (gilt auch für Art. 68a Abs. 2 Bst. c und Art. 72a Abs. 2 Bst. b und c</t>
  </si>
  <si>
    <t xml:space="preserve"> Art. 66 Abs. 1 Bst. a IVG</t>
  </si>
  <si>
    <t xml:space="preserve"> Art. 26 Abs. 1 Bst. a ELG</t>
  </si>
  <si>
    <t>Loi fédérale sur l’assurance-vieillesse et survivants (LAVS) (Modernisation de la surveillance)</t>
  </si>
  <si>
    <t>2022-03-17 15:30:21</t>
  </si>
  <si>
    <t>Antrag der Minderheit Rösti</t>
  </si>
  <si>
    <t>Art, 60 Abs. 1ter</t>
  </si>
  <si>
    <t>2022-03-17 15:31:43</t>
  </si>
  <si>
    <t>Art. 95 Abs. 3 Bst. a</t>
  </si>
  <si>
    <t>2022-03-17 16:12:41</t>
  </si>
  <si>
    <t>Antrag der Minderheit I Sauter</t>
  </si>
  <si>
    <t>Art. 61 Abs. 3 (gilt auch für die Schlussbestimmungen)</t>
  </si>
  <si>
    <t>2022-03-17 16:13:28</t>
  </si>
  <si>
    <t>Antrag der Minderheit II Weichelt</t>
  </si>
  <si>
    <t>2022-03-17 16:15:09</t>
  </si>
  <si>
    <t>Zustimmung zum Ordnungsantrag</t>
  </si>
  <si>
    <t>Ordnungsantrag Gysi Barbara Wiederholung der Abstimmungen zu Art. 61 Abs. 3)</t>
  </si>
  <si>
    <t>2022-03-17 16:16:07</t>
  </si>
  <si>
    <t>2022-03-17 16:17:00</t>
  </si>
  <si>
    <t>2022-03-17 16:18:15</t>
  </si>
  <si>
    <t>Antrag der Minderheit Weichelt</t>
  </si>
  <si>
    <t>Art. 69 (gilt auch für Art. 49 Abs. 2 ZIFF. 20a BVG)</t>
  </si>
  <si>
    <t>2022-03-17 16:19:01</t>
  </si>
  <si>
    <t>2022-03-17 16:32:34</t>
  </si>
  <si>
    <t>21.3698</t>
  </si>
  <si>
    <t>Compléter la loi sur les épidémies afin que le trafic frontalier soit garanti en temps de pandémie aussi</t>
  </si>
  <si>
    <t>Antrag der Minderheit Amaudruz und des Bundesrates (Ablehnung der Motion)</t>
  </si>
  <si>
    <t>2022-03-17 16:47:53</t>
  </si>
  <si>
    <t>21.3957</t>
  </si>
  <si>
    <t>Transformation numérique dans le système de santé. Rattraper enfin notre retard!</t>
  </si>
  <si>
    <t>2022-03-17 17:25:16</t>
  </si>
  <si>
    <t>21.4341</t>
  </si>
  <si>
    <t>Réaliser le désir d'enfant. Légaliser le don d'ovules pour les couples mariés</t>
  </si>
  <si>
    <t>Antrag der Minderheit Huber und des Bundesrates (Ablehnung der Motion)</t>
  </si>
  <si>
    <t>2022-03-17 17:39:18</t>
  </si>
  <si>
    <t>CSEC-CN</t>
  </si>
  <si>
    <t>21.4335</t>
  </si>
  <si>
    <t>Récolte systématique de données dans le secteur culturel en vue de l'égalité entre femmes et hommes</t>
  </si>
  <si>
    <t>Antrag der Minderheit Gutjahr und des Bundesrates (Ablehnung des Postulates)</t>
  </si>
  <si>
    <t>2022-03-17 17:48:42</t>
  </si>
  <si>
    <t>22.3005</t>
  </si>
  <si>
    <t>Mieux protéger du Covid-19 les personnes dont le système immunitaire est affaibli par un cancer ou une maladie chronique</t>
  </si>
  <si>
    <t>Antrag der Kommission und des Bundesrates (Annahme der Motion)</t>
  </si>
  <si>
    <t>Antrag Matter (Ablehnung der Motion)</t>
  </si>
  <si>
    <t>2022-03-17 18:02:52</t>
  </si>
  <si>
    <t>CIP-CN, CER-CE</t>
  </si>
  <si>
    <t>22.3009</t>
  </si>
  <si>
    <t>Compléter la loi sur les épidémies. Indemnisation en cas de mesures</t>
  </si>
  <si>
    <t>Antrag der Kommission (Annaheme der Motion)</t>
  </si>
  <si>
    <t>2022-03-17 18:20:22</t>
  </si>
  <si>
    <t>CSEC-CN, CAJ-CE</t>
  </si>
  <si>
    <t>22.3011</t>
  </si>
  <si>
    <t>Campagnes de prévention contre la violence</t>
  </si>
  <si>
    <t>Antrag der Mehrheit und des Bundesrates (Annahme der Motion)</t>
  </si>
  <si>
    <t>Antrag der Minderheit Tuena (Ablehnung der Motion)</t>
  </si>
  <si>
    <t>2022-03-17 18:45:19</t>
  </si>
  <si>
    <t>20.3068</t>
  </si>
  <si>
    <t>Swissmedic. Pour une possibilité d'autosaisine par l'autorité</t>
  </si>
  <si>
    <t>2022-03-17 18:46:17</t>
  </si>
  <si>
    <t>20.3176</t>
  </si>
  <si>
    <t>Covid-19. Pour une meilleure reconnaissance des soins à domicile publics</t>
  </si>
  <si>
    <t>2022-03-18 08:26:20</t>
  </si>
  <si>
    <t>17.526</t>
  </si>
  <si>
    <t>Rendre possible la densification de l'urbanisation en fixant des priorités dans l'inventaire ISOS</t>
  </si>
  <si>
    <t>Antrag der Mehrheit (Abschreibung)</t>
  </si>
  <si>
    <t>Antrag der Minderheit Graber (nicht abschreiben)</t>
  </si>
  <si>
    <t>2022-03-18 08:27:48</t>
  </si>
  <si>
    <t>17.525</t>
  </si>
  <si>
    <t>Rendre possible la densification de l'urbanisation en excluant les contradictions et les conflits entre objectifs dus à l'inventaire ISOS</t>
  </si>
  <si>
    <t>Antrag der Mehrheit (abschreiben)</t>
  </si>
  <si>
    <t>Loi ...</t>
  </si>
  <si>
    <t>2022-03-18 08:33:36</t>
  </si>
  <si>
    <t>16.470</t>
  </si>
  <si>
    <t>Aligner l'intérêt moratoire appliqué par la Confédération sur les taux du marché</t>
  </si>
  <si>
    <t>Antrag der Minderheit Kamerzin (Frist verlängern)</t>
  </si>
  <si>
    <t>2022-03-18 08:38:31</t>
  </si>
  <si>
    <t>21.2006</t>
  </si>
  <si>
    <t>Transparence totale dans l'affaire UNRWA / Pierre Krähenbühl</t>
  </si>
  <si>
    <t>Antrag der Minderheit Crottaz (Rückweisung an die Kommission)</t>
  </si>
  <si>
    <t>2022-03-18 08:46:06</t>
  </si>
  <si>
    <t>16.312</t>
  </si>
  <si>
    <t>Exécution de l'obligation de payer les primes. Modification de l'article 64a de la loi fédérale sur l'assurance-maladie</t>
  </si>
  <si>
    <t>Schlussabstimmung</t>
  </si>
  <si>
    <t>Loi fédérale sur l’assurance-maladie (LAMal) (Exécution de l’obligation de payer les primes)</t>
  </si>
  <si>
    <t>2022-03-18 08:47:15</t>
  </si>
  <si>
    <t>2022-03-18 08:48:07</t>
  </si>
  <si>
    <t>2022-03-18 08:49:19</t>
  </si>
  <si>
    <t>2022-03-18 08:50:23</t>
  </si>
  <si>
    <t>21.037</t>
  </si>
  <si>
    <t>Cour pénale internationale. Amendement du Statut de Rome</t>
  </si>
  <si>
    <t>Arrêté fédéral portant approbation de l’amendement du 6 décembre 2019 au Statut de Rome de la Cour pénale internationale (fait d’affamer des civils)</t>
  </si>
  <si>
    <t>2022-03-18 08:51:19</t>
  </si>
  <si>
    <t>21.044</t>
  </si>
  <si>
    <t>Non à l’élevage intensif en Suisse (initiative sur l’élevage intensif). Initiative populaire et contre-projet direct</t>
  </si>
  <si>
    <t>Annahme der Vorlage (=Empfehlung auf Ablehnung der Volksinitiative)</t>
  </si>
  <si>
    <t>Arrêté fédéral concernant la protection et le bien-être des animaux (contre-projet direct à l’initiative populaire «Non à l’élevage intensif en Suisse [initiative sur l’élevage intensif]»)</t>
  </si>
  <si>
    <t>2022-03-18 08:59:23</t>
  </si>
  <si>
    <t>21.046</t>
  </si>
  <si>
    <t>Loi fédérale sur les voies cyclables</t>
  </si>
  <si>
    <t>2022-03-18 09:00:15</t>
  </si>
  <si>
    <t>2022-03-18 09:01:14</t>
  </si>
  <si>
    <t>2022-03-18 09:02:04</t>
  </si>
  <si>
    <t>21.054</t>
  </si>
  <si>
    <t>LPUBLICA. Modification</t>
  </si>
  <si>
    <t>Loi fédérale régissant la Caisse fédérale de pensions (Loi relative à PUBLICA)</t>
  </si>
  <si>
    <t>2022-03-18 09:03:18</t>
  </si>
  <si>
    <t>2022-03-18 09:04:11</t>
  </si>
  <si>
    <t>2022-03-18 09:05:36</t>
  </si>
  <si>
    <t>21.059</t>
  </si>
  <si>
    <t>Facilitation et sécurité douanières. Accord avec la Communauté européenne</t>
  </si>
  <si>
    <t>Arrêté fédéral portant approbation de la décision no 1/2021 du Comité mixte UE-Suisse modifiant le chapitre III et les annexes I et II de l’accord du 25 juin 2009 entre la Confédération suisse et la Communauté européenne relatif à la facilitation des contrôles et des formalités lors du transport des marchandises ainsi qu’aux mesures douanières de sécurité</t>
  </si>
  <si>
    <t>2022-03-18 09:06:24</t>
  </si>
  <si>
    <t>21.061</t>
  </si>
  <si>
    <t>Loi sur l’armée et l’organisation de l’armée. Modification</t>
  </si>
  <si>
    <t>Loi fédérale sur l’armée et l’administration militaire (Loi sur l’armée, LAAM)</t>
  </si>
  <si>
    <t>2022-03-18 09:07:11</t>
  </si>
  <si>
    <t>Ordonnance de l’Assemblée fédérale sur l’organisation de l’armée (Organisation de l’armée, OOrgA)</t>
  </si>
  <si>
    <t>2022-03-18 09:08:16</t>
  </si>
  <si>
    <t>2022-03-18 09:12:56</t>
  </si>
  <si>
    <t>Nombre d'absence cumulé</t>
  </si>
  <si>
    <t>Nombre d'abstention</t>
  </si>
  <si>
    <t>Nombre de Oui cumulé</t>
  </si>
  <si>
    <t>Nombre de Non cumulé</t>
  </si>
  <si>
    <t>TOTAL</t>
  </si>
  <si>
    <t>Nombre d'excusé cumulé</t>
  </si>
  <si>
    <t>Nombre de Oui dans groupe V</t>
  </si>
  <si>
    <t>Nombre de Non dans groupe V</t>
  </si>
  <si>
    <t>Nombre d'Abstention dans groupe V</t>
  </si>
  <si>
    <t>Nb total de votes V</t>
  </si>
  <si>
    <t>ATTENTION !!</t>
  </si>
  <si>
    <t>eu de consigne de vote.</t>
  </si>
  <si>
    <t>Pourcentage de vote groupé (V)</t>
  </si>
  <si>
    <t>Consigne ?</t>
  </si>
  <si>
    <t>Nb vote majorité du groupe V</t>
  </si>
  <si>
    <t>Sens du vote majoritaire V</t>
  </si>
  <si>
    <t>Sens inverse</t>
  </si>
  <si>
    <t>Qui dans V n'a pas voté comme</t>
  </si>
  <si>
    <t>la consigne ?</t>
  </si>
  <si>
    <t>Nombre de Oui dans groupe S</t>
  </si>
  <si>
    <t>Nombre de Non dans groupe S</t>
  </si>
  <si>
    <t>Nombre d'Abstention dans groupe S</t>
  </si>
  <si>
    <t>Nb total de votes S</t>
  </si>
  <si>
    <t>Sens du vote majoritaire S</t>
  </si>
  <si>
    <t>Nb vote majorité du groupe S</t>
  </si>
  <si>
    <t>Pourcentage de vote groupé (S)</t>
  </si>
  <si>
    <t>Qui dans S n'a pas voté comme</t>
  </si>
  <si>
    <t>Nombre de Oui dans groupe M-E</t>
  </si>
  <si>
    <t>Nombre de Non dans groupe M-E</t>
  </si>
  <si>
    <t>Nombre d'Abstention dans groupe M-E</t>
  </si>
  <si>
    <t>SI &lt;0.66 alors je considère qu'il n'y a pas</t>
  </si>
  <si>
    <t>Pourcentage de vote groupé (M-E)</t>
  </si>
  <si>
    <t>Nb vote majorité du groupe M-E</t>
  </si>
  <si>
    <t>Sens du vote majoritaire M-E</t>
  </si>
  <si>
    <t>Nb total de votes M-E</t>
  </si>
  <si>
    <t>Nombre de Oui dans groupe RL</t>
  </si>
  <si>
    <t>Nombre de Non dans groupe RL</t>
  </si>
  <si>
    <t>Nombre d'Abstention dans groupe RL</t>
  </si>
  <si>
    <t>Sens du vote majoritaire RL</t>
  </si>
  <si>
    <t>Nb total de votes RL</t>
  </si>
  <si>
    <t>Pourcentage de vote groupé (RL)</t>
  </si>
  <si>
    <t>Nb vote majorité du groupe RL</t>
  </si>
  <si>
    <t>Nombre de Oui dans groupe G</t>
  </si>
  <si>
    <t>Nombre de Non dans groupe G</t>
  </si>
  <si>
    <t>Nombre d'Abstention dans groupe G</t>
  </si>
  <si>
    <t>Nb vote majorité du groupe G</t>
  </si>
  <si>
    <t>Sens du vote majoritaire G</t>
  </si>
  <si>
    <t>Nb total de votes G</t>
  </si>
  <si>
    <t>Pourcentage de vote groupé (G)</t>
  </si>
  <si>
    <t>Nombre de Oui dans groupe GL</t>
  </si>
  <si>
    <t>Nombre de Non dans groupe GL</t>
  </si>
  <si>
    <t>Nombre d'Abstention dans groupe GL</t>
  </si>
  <si>
    <t>Nb vote majorité du groupe GL</t>
  </si>
  <si>
    <t>Sens du vote majoritaire GL</t>
  </si>
  <si>
    <t>Nb total de votes GL</t>
  </si>
  <si>
    <t>Pourcentage de vote groupé (GL)</t>
  </si>
  <si>
    <t>Sens inverse 2</t>
  </si>
  <si>
    <t>ME</t>
  </si>
  <si>
    <t>Qui dans RL n'a pas voté comme</t>
  </si>
  <si>
    <t>Qui dans G n'a pas voté comme</t>
  </si>
  <si>
    <t>Qui dans GL n'a pas voté comme</t>
  </si>
  <si>
    <t/>
  </si>
  <si>
    <t>Qui dans M-E n'a pas voté comme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</si>
</sst>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sz val="10"/>
      <name val="Arial"/>
      <family val="2"/>
    </font>
    <font>
      <b/>
      <sz val="10"/>
      <color theme="9"/>
      <name val="Arial"/>
      <family val="2"/>
    </font>
    <font>
      <b/>
      <sz val="10"/>
      <color rgb="FFFF0000"/>
      <name val="Arial"/>
      <family val="2"/>
    </font>
    <font>
      <b/>
      <sz val="10"/>
      <color rgb="FF0070C0"/>
      <name val="Arial"/>
      <family val="2"/>
    </font>
    <font>
      <sz val="10"/>
      <color theme="5" tint="-0.249977111117893"/>
      <name val="Arial"/>
      <family val="2"/>
    </font>
    <font>
      <sz val="10"/>
      <color rgb="FF1E1E1E"/>
      <name val="Segoe UI"/>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applyFont="1"/>
    <xf numFmtId="0" fontId="0" fillId="0" borderId="0" xfId="0" applyFont="1"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5" fillId="0" borderId="0" xfId="0" applyFont="1" applyAlignment="1">
      <alignment horizontal="center"/>
    </xf>
    <xf numFmtId="0" fontId="6" fillId="0" borderId="0" xfId="0" applyFont="1"/>
    <xf numFmtId="0" fontId="5" fillId="0" borderId="0" xfId="0" applyFont="1" applyAlignment="1">
      <alignment horizontal="center"/>
    </xf>
    <xf numFmtId="0" fontId="7" fillId="0" borderId="0" xfId="0" applyFont="1"/>
    <xf numFmtId="0" fontId="0"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311"/>
  <sheetViews>
    <sheetView topLeftCell="LN258" zoomScale="60" zoomScaleNormal="60" workbookViewId="0">
      <selection activeCell="JV10" sqref="JV10:MQ308"/>
    </sheetView>
  </sheetViews>
  <sheetFormatPr baseColWidth="10" defaultColWidth="11.5546875" defaultRowHeight="13.2" x14ac:dyDescent="0.25"/>
  <cols>
    <col min="1" max="1" width="18" customWidth="1"/>
    <col min="2" max="2" width="7.5546875" customWidth="1"/>
    <col min="3" max="3" width="14.5546875" customWidth="1"/>
    <col min="4" max="4" width="9.21875" customWidth="1"/>
    <col min="5" max="5" width="7.21875" customWidth="1"/>
    <col min="6" max="6" width="11.77734375" customWidth="1"/>
    <col min="7" max="7" width="14.33203125" customWidth="1"/>
    <col min="8" max="8" width="16.88671875" customWidth="1"/>
    <col min="9" max="9" width="35.77734375" customWidth="1"/>
    <col min="10" max="10" width="17.21875" customWidth="1"/>
    <col min="11" max="11" width="18.5546875" customWidth="1"/>
    <col min="12" max="12" width="26.5546875" customWidth="1"/>
    <col min="13" max="13" width="23.109375" customWidth="1"/>
    <col min="14" max="14" width="20.5546875" customWidth="1"/>
    <col min="15" max="15" width="30.21875" customWidth="1"/>
    <col min="16" max="21" width="14.88671875" customWidth="1"/>
    <col min="22" max="22" width="18.88671875" customWidth="1"/>
    <col min="23" max="23" width="16.44140625" customWidth="1"/>
    <col min="24" max="29" width="14.88671875" customWidth="1"/>
    <col min="30" max="30" width="19.77734375" customWidth="1"/>
    <col min="31" max="31" width="14.88671875" customWidth="1"/>
    <col min="32" max="32" width="17.21875" customWidth="1"/>
    <col min="33" max="33" width="14.88671875" customWidth="1"/>
    <col min="34" max="34" width="17" customWidth="1"/>
    <col min="35" max="35" width="19.77734375" customWidth="1"/>
    <col min="36" max="36" width="18.21875" customWidth="1"/>
    <col min="37" max="37" width="14.88671875" customWidth="1"/>
    <col min="38" max="38" width="17.44140625" customWidth="1"/>
    <col min="39" max="39" width="14.88671875" customWidth="1"/>
    <col min="40" max="40" width="22.6640625" customWidth="1"/>
    <col min="41" max="41" width="14.88671875" customWidth="1"/>
    <col min="42" max="42" width="19.21875" customWidth="1"/>
    <col min="43" max="44" width="14.88671875" customWidth="1"/>
    <col min="45" max="45" width="15.77734375" customWidth="1"/>
    <col min="46" max="47" width="14.88671875" customWidth="1"/>
    <col min="48" max="48" width="15.88671875" customWidth="1"/>
    <col min="49" max="49" width="17.21875" customWidth="1"/>
    <col min="50" max="50" width="18.5546875" customWidth="1"/>
    <col min="51" max="51" width="19.44140625" customWidth="1"/>
    <col min="52" max="52" width="19.21875" customWidth="1"/>
    <col min="53" max="53" width="14.88671875" customWidth="1"/>
    <col min="54" max="54" width="12.6640625" customWidth="1"/>
    <col min="55" max="55" width="14.88671875" customWidth="1"/>
    <col min="56" max="56" width="10.77734375" customWidth="1"/>
    <col min="57" max="57" width="14.88671875" customWidth="1"/>
    <col min="58" max="58" width="11.88671875" customWidth="1"/>
    <col min="59" max="59" width="22.44140625" customWidth="1"/>
    <col min="60" max="67" width="14.88671875" customWidth="1"/>
    <col min="68" max="68" width="16.44140625" customWidth="1"/>
    <col min="69" max="70" width="14.88671875" customWidth="1"/>
    <col min="71" max="71" width="15.5546875" customWidth="1"/>
    <col min="72" max="72" width="14.88671875" customWidth="1"/>
    <col min="73" max="73" width="23.77734375" customWidth="1"/>
    <col min="74" max="74" width="14.88671875" customWidth="1"/>
    <col min="75" max="75" width="20.77734375" customWidth="1"/>
    <col min="76" max="76" width="14.88671875" customWidth="1"/>
    <col min="77" max="77" width="21.44140625" customWidth="1"/>
    <col min="78" max="78" width="14.88671875" customWidth="1"/>
    <col min="79" max="79" width="14.44140625" customWidth="1"/>
    <col min="80" max="82" width="14.88671875" customWidth="1"/>
    <col min="83" max="83" width="16.6640625" customWidth="1"/>
    <col min="84" max="87" width="14.88671875" customWidth="1"/>
    <col min="88" max="88" width="18.109375" customWidth="1"/>
    <col min="89" max="89" width="20.5546875" customWidth="1"/>
    <col min="90" max="90" width="14.88671875" customWidth="1"/>
    <col min="91" max="91" width="12.5546875" customWidth="1"/>
    <col min="92" max="95" width="14.88671875" customWidth="1"/>
    <col min="96" max="96" width="18.5546875" customWidth="1"/>
    <col min="97" max="101" width="14.88671875" customWidth="1"/>
    <col min="102" max="102" width="13" customWidth="1"/>
    <col min="103" max="104" width="14.88671875" customWidth="1"/>
    <col min="105" max="105" width="21.44140625" customWidth="1"/>
    <col min="106" max="106" width="19.21875" customWidth="1"/>
    <col min="107" max="108" width="14.88671875" customWidth="1"/>
    <col min="109" max="109" width="26.109375" customWidth="1"/>
    <col min="110" max="110" width="19.21875" customWidth="1"/>
    <col min="111" max="112" width="14.88671875" customWidth="1"/>
    <col min="113" max="113" width="21.88671875" customWidth="1"/>
    <col min="114" max="114" width="14.88671875" customWidth="1"/>
    <col min="115" max="115" width="15.5546875" customWidth="1"/>
    <col min="116" max="117" width="14.88671875" customWidth="1"/>
    <col min="118" max="118" width="17.6640625" customWidth="1"/>
    <col min="119" max="120" width="14.88671875" customWidth="1"/>
    <col min="121" max="121" width="17" customWidth="1"/>
    <col min="122" max="124" width="14.88671875" customWidth="1"/>
    <col min="125" max="125" width="23.88671875" customWidth="1"/>
    <col min="126" max="130" width="14.88671875" customWidth="1"/>
    <col min="131" max="131" width="19.77734375" customWidth="1"/>
    <col min="132" max="133" width="14.88671875" customWidth="1"/>
    <col min="134" max="134" width="18.6640625" customWidth="1"/>
    <col min="135" max="135" width="14.88671875" customWidth="1"/>
    <col min="136" max="136" width="20.21875" customWidth="1"/>
    <col min="137" max="137" width="14.88671875" customWidth="1"/>
    <col min="138" max="138" width="17.21875" customWidth="1"/>
    <col min="139" max="143" width="14.88671875" customWidth="1"/>
    <col min="144" max="144" width="16.33203125" customWidth="1"/>
    <col min="145" max="145" width="26.5546875" customWidth="1"/>
    <col min="146" max="146" width="14.88671875" customWidth="1"/>
    <col min="147" max="147" width="18" customWidth="1"/>
    <col min="148" max="149" width="14.88671875" customWidth="1"/>
    <col min="150" max="150" width="18.88671875" customWidth="1"/>
    <col min="151" max="151" width="20.5546875" customWidth="1"/>
    <col min="152" max="152" width="21.109375" customWidth="1"/>
    <col min="153" max="155" width="14.88671875" customWidth="1"/>
    <col min="156" max="156" width="18.109375" customWidth="1"/>
    <col min="157" max="164" width="14.88671875" customWidth="1"/>
    <col min="165" max="165" width="24.109375" customWidth="1"/>
    <col min="166" max="170" width="14.88671875" customWidth="1"/>
    <col min="171" max="171" width="16" customWidth="1"/>
    <col min="172" max="172" width="14.88671875" customWidth="1"/>
    <col min="173" max="173" width="16.109375" customWidth="1"/>
    <col min="174" max="174" width="16.6640625" customWidth="1"/>
    <col min="175" max="175" width="19.21875" customWidth="1"/>
    <col min="176" max="176" width="14.88671875" customWidth="1"/>
    <col min="177" max="177" width="22.5546875" customWidth="1"/>
    <col min="178" max="178" width="25.88671875" customWidth="1"/>
    <col min="179" max="179" width="14.88671875" customWidth="1"/>
    <col min="180" max="180" width="15.88671875" customWidth="1"/>
    <col min="181" max="181" width="16.6640625" customWidth="1"/>
    <col min="182" max="182" width="17.109375" customWidth="1"/>
    <col min="183" max="183" width="15.88671875" customWidth="1"/>
    <col min="184" max="184" width="14.88671875" customWidth="1"/>
    <col min="185" max="185" width="18" customWidth="1"/>
    <col min="186" max="186" width="14.88671875" customWidth="1"/>
    <col min="187" max="187" width="19.21875" customWidth="1"/>
    <col min="188" max="190" width="14.88671875" customWidth="1"/>
    <col min="191" max="191" width="12.77734375" customWidth="1"/>
    <col min="192" max="192" width="14.88671875" customWidth="1"/>
    <col min="193" max="193" width="12" customWidth="1"/>
    <col min="194" max="194" width="19.6640625" customWidth="1"/>
    <col min="195" max="195" width="25.33203125" customWidth="1"/>
    <col min="196" max="196" width="21" customWidth="1"/>
    <col min="197" max="197" width="18.21875" customWidth="1"/>
    <col min="198" max="198" width="14.88671875" customWidth="1"/>
    <col min="199" max="199" width="13.21875" customWidth="1"/>
    <col min="200" max="200" width="14.88671875" customWidth="1"/>
    <col min="201" max="201" width="19.6640625" customWidth="1"/>
    <col min="202" max="202" width="17.44140625" customWidth="1"/>
    <col min="203" max="208" width="14.88671875" customWidth="1"/>
    <col min="209" max="209" width="18.88671875" customWidth="1"/>
    <col min="210" max="211" width="14.88671875" customWidth="1"/>
    <col min="212" max="212" width="16.109375" customWidth="1"/>
    <col min="213" max="213" width="8.5546875" customWidth="1"/>
    <col min="214" max="214" width="4.33203125" customWidth="1"/>
    <col min="215" max="215" width="4.77734375" customWidth="1"/>
    <col min="216" max="216" width="8.21875" customWidth="1"/>
    <col min="217" max="217" width="7.6640625" customWidth="1"/>
    <col min="218" max="218" width="7.21875" customWidth="1"/>
    <col min="219" max="219" width="9.21875" customWidth="1"/>
    <col min="220" max="220" width="5.21875" customWidth="1"/>
    <col min="221" max="221" width="28.5546875" customWidth="1"/>
    <col min="222" max="222" width="30.33203125" customWidth="1"/>
    <col min="223" max="223" width="35" customWidth="1"/>
    <col min="224" max="224" width="23.109375" customWidth="1"/>
    <col min="225" max="225" width="20.21875" customWidth="1"/>
    <col min="226" max="227" width="15.33203125" customWidth="1"/>
    <col min="228" max="228" width="19.33203125" customWidth="1"/>
    <col min="229" max="229" width="35.109375" customWidth="1"/>
    <col min="230" max="230" width="15.88671875" customWidth="1"/>
    <col min="231" max="231" width="28" customWidth="1"/>
    <col min="232" max="232" width="29.6640625" customWidth="1"/>
    <col min="233" max="233" width="32.88671875" customWidth="1"/>
    <col min="234" max="234" width="21" customWidth="1"/>
    <col min="235" max="236" width="15.88671875" customWidth="1"/>
    <col min="237" max="237" width="16.44140625" customWidth="1"/>
    <col min="238" max="238" width="18.77734375" customWidth="1"/>
    <col min="239" max="239" width="29.88671875" customWidth="1"/>
    <col min="240" max="240" width="16" customWidth="1"/>
    <col min="253" max="253" width="15.88671875" customWidth="1"/>
    <col min="268" max="268" width="15.88671875" customWidth="1"/>
    <col min="276" max="277" width="15.88671875" customWidth="1"/>
    <col min="281" max="281" width="15.88671875" customWidth="1"/>
    <col min="282" max="282" width="32.33203125" customWidth="1"/>
    <col min="283" max="283" width="21.44140625" customWidth="1"/>
    <col min="294" max="294" width="11.5546875" customWidth="1"/>
    <col min="302" max="302" width="18.21875" customWidth="1"/>
  </cols>
  <sheetData>
    <row r="1" spans="1:350" x14ac:dyDescent="0.25">
      <c r="L1" t="s">
        <v>0</v>
      </c>
      <c r="M1">
        <v>3055</v>
      </c>
      <c r="N1">
        <v>2670</v>
      </c>
      <c r="O1">
        <v>2760</v>
      </c>
      <c r="P1">
        <v>2758</v>
      </c>
      <c r="Q1">
        <v>2796</v>
      </c>
      <c r="R1">
        <v>3217</v>
      </c>
      <c r="S1">
        <v>3137</v>
      </c>
      <c r="T1">
        <v>3058</v>
      </c>
      <c r="U1">
        <v>3201</v>
      </c>
      <c r="V1">
        <v>3138</v>
      </c>
      <c r="W1">
        <v>2762</v>
      </c>
      <c r="X1">
        <v>3104</v>
      </c>
      <c r="Y1">
        <v>3139</v>
      </c>
      <c r="Z1">
        <v>2585</v>
      </c>
      <c r="AA1">
        <v>3140</v>
      </c>
      <c r="AB1">
        <v>3114</v>
      </c>
      <c r="AC1">
        <v>3016</v>
      </c>
      <c r="AD1">
        <v>3141</v>
      </c>
      <c r="AE1">
        <v>3142</v>
      </c>
      <c r="AF1">
        <v>2743</v>
      </c>
      <c r="AG1">
        <v>3061</v>
      </c>
      <c r="AH1">
        <v>2675</v>
      </c>
      <c r="AI1">
        <v>3131</v>
      </c>
      <c r="AJ1">
        <v>3211</v>
      </c>
      <c r="AK1">
        <v>3143</v>
      </c>
      <c r="AL1">
        <v>2740</v>
      </c>
      <c r="AM1">
        <v>3062</v>
      </c>
      <c r="AN1">
        <v>3017</v>
      </c>
      <c r="AO1">
        <v>3064</v>
      </c>
      <c r="AP1">
        <v>2770</v>
      </c>
      <c r="AQ1">
        <v>3118</v>
      </c>
      <c r="AR1">
        <v>3144</v>
      </c>
      <c r="AS1">
        <v>3145</v>
      </c>
      <c r="AT1">
        <v>3146</v>
      </c>
      <c r="AU1">
        <v>3120</v>
      </c>
      <c r="AV1">
        <v>3147</v>
      </c>
      <c r="AW1">
        <v>2757</v>
      </c>
      <c r="AX1">
        <v>3068</v>
      </c>
      <c r="AY1">
        <v>3148</v>
      </c>
      <c r="AZ1">
        <v>3149</v>
      </c>
      <c r="BA1">
        <v>3069</v>
      </c>
      <c r="BB1">
        <v>3070</v>
      </c>
      <c r="BC1">
        <v>3150</v>
      </c>
      <c r="BD1">
        <v>3130</v>
      </c>
      <c r="BE1">
        <v>2679</v>
      </c>
      <c r="BF1">
        <v>3151</v>
      </c>
      <c r="BG1">
        <v>3071</v>
      </c>
      <c r="BH1">
        <v>2789</v>
      </c>
      <c r="BI1">
        <v>2777</v>
      </c>
      <c r="BJ1">
        <v>2680</v>
      </c>
      <c r="BK1">
        <v>3221</v>
      </c>
      <c r="BL1">
        <v>2794</v>
      </c>
      <c r="BM1">
        <v>3152</v>
      </c>
      <c r="BN1">
        <v>2765</v>
      </c>
      <c r="BO1">
        <v>2594</v>
      </c>
      <c r="BP1">
        <v>2778</v>
      </c>
      <c r="BQ1">
        <v>3035</v>
      </c>
      <c r="BR1">
        <v>3153</v>
      </c>
      <c r="BS1">
        <v>3154</v>
      </c>
      <c r="BT1">
        <v>3155</v>
      </c>
      <c r="BU1">
        <v>2683</v>
      </c>
      <c r="BV1">
        <v>3157</v>
      </c>
      <c r="BW1">
        <v>3158</v>
      </c>
      <c r="BX1">
        <v>2685</v>
      </c>
      <c r="BY1">
        <v>2657</v>
      </c>
      <c r="BZ1">
        <v>3074</v>
      </c>
      <c r="CA1">
        <v>3003</v>
      </c>
      <c r="CB1">
        <v>3001</v>
      </c>
      <c r="CC1">
        <v>3023</v>
      </c>
      <c r="CD1">
        <v>3216</v>
      </c>
      <c r="CE1">
        <v>2652</v>
      </c>
      <c r="CF1">
        <v>3159</v>
      </c>
      <c r="CG1">
        <v>2688</v>
      </c>
      <c r="CH1">
        <v>2786</v>
      </c>
      <c r="CI1">
        <v>3076</v>
      </c>
      <c r="CJ1">
        <v>2798</v>
      </c>
      <c r="CK1">
        <v>3115</v>
      </c>
      <c r="CL1">
        <v>3206</v>
      </c>
      <c r="CM1">
        <v>3117</v>
      </c>
      <c r="CN1">
        <v>3026</v>
      </c>
      <c r="CO1">
        <v>3160</v>
      </c>
      <c r="CP1">
        <v>3134</v>
      </c>
      <c r="CQ1">
        <v>2690</v>
      </c>
      <c r="CR1">
        <v>3210</v>
      </c>
      <c r="CS1">
        <v>3033</v>
      </c>
      <c r="CT1">
        <v>3078</v>
      </c>
      <c r="CU1">
        <v>2799</v>
      </c>
      <c r="CV1">
        <v>3213</v>
      </c>
      <c r="CW1">
        <v>2580</v>
      </c>
      <c r="CX1">
        <v>3162</v>
      </c>
      <c r="CY1">
        <v>2693</v>
      </c>
      <c r="CZ1">
        <v>3080</v>
      </c>
      <c r="DA1">
        <v>3109</v>
      </c>
      <c r="DB1">
        <v>3119</v>
      </c>
      <c r="DC1">
        <v>3163</v>
      </c>
      <c r="DD1">
        <v>3013</v>
      </c>
      <c r="DE1">
        <v>3164</v>
      </c>
      <c r="DF1">
        <v>3082</v>
      </c>
      <c r="DG1">
        <v>3126</v>
      </c>
      <c r="DH1">
        <v>2735</v>
      </c>
      <c r="DI1">
        <v>3165</v>
      </c>
      <c r="DJ1">
        <v>3024</v>
      </c>
      <c r="DK1">
        <v>2698</v>
      </c>
      <c r="DL1">
        <v>3166</v>
      </c>
      <c r="DM1">
        <v>3222</v>
      </c>
      <c r="DN1">
        <v>2513</v>
      </c>
      <c r="DO1">
        <v>3167</v>
      </c>
      <c r="DP1">
        <v>3207</v>
      </c>
      <c r="DQ1">
        <v>2614</v>
      </c>
      <c r="DR1">
        <v>2726</v>
      </c>
      <c r="DS1">
        <v>3084</v>
      </c>
      <c r="DT1">
        <v>3129</v>
      </c>
      <c r="DU1">
        <v>3085</v>
      </c>
      <c r="DV1">
        <v>3034</v>
      </c>
      <c r="DW1">
        <v>3168</v>
      </c>
      <c r="DX1">
        <v>3046</v>
      </c>
      <c r="DY1">
        <v>3169</v>
      </c>
      <c r="DZ1">
        <v>3087</v>
      </c>
      <c r="EA1">
        <v>3170</v>
      </c>
      <c r="EB1">
        <v>3124</v>
      </c>
      <c r="EC1">
        <v>2660</v>
      </c>
      <c r="ED1">
        <v>2700</v>
      </c>
      <c r="EE1">
        <v>3012</v>
      </c>
      <c r="EF1">
        <v>2771</v>
      </c>
      <c r="EG1">
        <v>3036</v>
      </c>
      <c r="EH1">
        <v>3088</v>
      </c>
      <c r="EI1">
        <v>3089</v>
      </c>
      <c r="EJ1">
        <v>2701</v>
      </c>
      <c r="EK1">
        <v>2648</v>
      </c>
      <c r="EL1">
        <v>2702</v>
      </c>
      <c r="EM1">
        <v>3123</v>
      </c>
      <c r="EN1">
        <v>3090</v>
      </c>
      <c r="EO1">
        <v>3204</v>
      </c>
      <c r="EP1">
        <v>2623</v>
      </c>
      <c r="EQ1">
        <v>3009</v>
      </c>
      <c r="ER1">
        <v>3171</v>
      </c>
      <c r="ES1">
        <v>3172</v>
      </c>
      <c r="ET1">
        <v>3043</v>
      </c>
      <c r="EU1">
        <v>2732</v>
      </c>
      <c r="EV1">
        <v>3161</v>
      </c>
      <c r="EW1">
        <v>3173</v>
      </c>
      <c r="EX1">
        <v>3203</v>
      </c>
      <c r="EY1">
        <v>2752</v>
      </c>
      <c r="EZ1">
        <v>3174</v>
      </c>
      <c r="FA1">
        <v>2776</v>
      </c>
      <c r="FB1">
        <v>2704</v>
      </c>
      <c r="FC1">
        <v>3209</v>
      </c>
      <c r="FD1">
        <v>2754</v>
      </c>
      <c r="FE1">
        <v>3121</v>
      </c>
      <c r="FF1">
        <v>3025</v>
      </c>
      <c r="FG1">
        <v>3010</v>
      </c>
      <c r="FH1">
        <v>3175</v>
      </c>
      <c r="FI1">
        <v>3176</v>
      </c>
      <c r="FJ1">
        <v>3177</v>
      </c>
      <c r="FK1">
        <v>3030</v>
      </c>
      <c r="FL1">
        <v>3178</v>
      </c>
      <c r="FM1">
        <v>3000</v>
      </c>
      <c r="FN1">
        <v>3103</v>
      </c>
      <c r="FO1">
        <v>3179</v>
      </c>
      <c r="FP1">
        <v>3029</v>
      </c>
      <c r="FQ1">
        <v>3135</v>
      </c>
      <c r="FR1">
        <v>3180</v>
      </c>
      <c r="FS1">
        <v>2766</v>
      </c>
      <c r="FT1">
        <v>3181</v>
      </c>
      <c r="FU1">
        <v>3028</v>
      </c>
      <c r="FV1">
        <v>2748</v>
      </c>
      <c r="FW1">
        <v>2631</v>
      </c>
      <c r="FX1">
        <v>3094</v>
      </c>
      <c r="FY1">
        <v>3048</v>
      </c>
      <c r="FZ1">
        <v>3182</v>
      </c>
      <c r="GA1">
        <v>3095</v>
      </c>
      <c r="GB1">
        <v>3184</v>
      </c>
      <c r="GC1">
        <v>3096</v>
      </c>
      <c r="GD1">
        <v>3208</v>
      </c>
      <c r="GE1">
        <v>2747</v>
      </c>
      <c r="GF1">
        <v>3185</v>
      </c>
      <c r="GG1">
        <v>3186</v>
      </c>
      <c r="GH1">
        <v>3187</v>
      </c>
      <c r="GI1">
        <v>3122</v>
      </c>
      <c r="GJ1">
        <v>3032</v>
      </c>
      <c r="GK1">
        <v>3097</v>
      </c>
      <c r="GL1">
        <v>2781</v>
      </c>
      <c r="GM1">
        <v>3188</v>
      </c>
      <c r="GN1">
        <v>3219</v>
      </c>
      <c r="GO1">
        <v>2713</v>
      </c>
      <c r="GP1">
        <v>3189</v>
      </c>
      <c r="GQ1">
        <v>3099</v>
      </c>
      <c r="GR1">
        <v>3044</v>
      </c>
      <c r="GS1">
        <v>2715</v>
      </c>
      <c r="GT1">
        <v>3125</v>
      </c>
      <c r="GU1">
        <v>3218</v>
      </c>
      <c r="GV1">
        <v>3100</v>
      </c>
      <c r="GW1">
        <v>3190</v>
      </c>
      <c r="GX1">
        <v>2759</v>
      </c>
      <c r="GY1">
        <v>3191</v>
      </c>
      <c r="GZ1">
        <v>3192</v>
      </c>
      <c r="HA1">
        <v>3202</v>
      </c>
      <c r="HB1">
        <v>2638</v>
      </c>
      <c r="HC1">
        <v>3214</v>
      </c>
      <c r="HD1">
        <v>3102</v>
      </c>
    </row>
    <row r="2" spans="1:350" x14ac:dyDescent="0.25">
      <c r="L2" t="s">
        <v>1</v>
      </c>
      <c r="M2">
        <v>4154</v>
      </c>
      <c r="N2">
        <v>3867</v>
      </c>
      <c r="O2">
        <v>4049</v>
      </c>
      <c r="P2">
        <v>4053</v>
      </c>
      <c r="Q2">
        <v>4090</v>
      </c>
      <c r="R2">
        <v>4320</v>
      </c>
      <c r="S2">
        <v>4245</v>
      </c>
      <c r="T2">
        <v>4184</v>
      </c>
      <c r="U2">
        <v>4304</v>
      </c>
      <c r="V2">
        <v>4246</v>
      </c>
      <c r="W2">
        <v>4058</v>
      </c>
      <c r="X2">
        <v>4203</v>
      </c>
      <c r="Y2">
        <v>4247</v>
      </c>
      <c r="Z2">
        <v>1138</v>
      </c>
      <c r="AA2">
        <v>4248</v>
      </c>
      <c r="AB2">
        <v>4213</v>
      </c>
      <c r="AC2">
        <v>4102</v>
      </c>
      <c r="AD2">
        <v>4249</v>
      </c>
      <c r="AE2">
        <v>4250</v>
      </c>
      <c r="AF2">
        <v>4030</v>
      </c>
      <c r="AG2">
        <v>4188</v>
      </c>
      <c r="AH2">
        <v>3872</v>
      </c>
      <c r="AI2">
        <v>4230</v>
      </c>
      <c r="AJ2">
        <v>4315</v>
      </c>
      <c r="AK2">
        <v>4251</v>
      </c>
      <c r="AL2">
        <v>4025</v>
      </c>
      <c r="AM2">
        <v>4156</v>
      </c>
      <c r="AN2">
        <v>4101</v>
      </c>
      <c r="AO2">
        <v>4158</v>
      </c>
      <c r="AP2">
        <v>4070</v>
      </c>
      <c r="AQ2">
        <v>4217</v>
      </c>
      <c r="AR2">
        <v>4252</v>
      </c>
      <c r="AS2">
        <v>4253</v>
      </c>
      <c r="AT2">
        <v>4254</v>
      </c>
      <c r="AU2">
        <v>4219</v>
      </c>
      <c r="AV2">
        <v>4255</v>
      </c>
      <c r="AW2">
        <v>4051</v>
      </c>
      <c r="AX2">
        <v>4201</v>
      </c>
      <c r="AY2">
        <v>4256</v>
      </c>
      <c r="AZ2">
        <v>4257</v>
      </c>
      <c r="BA2">
        <v>4160</v>
      </c>
      <c r="BB2">
        <v>4190</v>
      </c>
      <c r="BC2">
        <v>4258</v>
      </c>
      <c r="BD2">
        <v>4229</v>
      </c>
      <c r="BE2">
        <v>3876</v>
      </c>
      <c r="BF2">
        <v>4259</v>
      </c>
      <c r="BG2">
        <v>4195</v>
      </c>
      <c r="BH2">
        <v>4077</v>
      </c>
      <c r="BI2">
        <v>4069</v>
      </c>
      <c r="BJ2">
        <v>3877</v>
      </c>
      <c r="BK2">
        <v>4326</v>
      </c>
      <c r="BL2">
        <v>4089</v>
      </c>
      <c r="BM2">
        <v>4260</v>
      </c>
      <c r="BN2">
        <v>4059</v>
      </c>
      <c r="BO2">
        <v>1122</v>
      </c>
      <c r="BP2">
        <v>4074</v>
      </c>
      <c r="BQ2">
        <v>4131</v>
      </c>
      <c r="BR2">
        <v>4261</v>
      </c>
      <c r="BS2">
        <v>4262</v>
      </c>
      <c r="BT2">
        <v>4263</v>
      </c>
      <c r="BU2">
        <v>3880</v>
      </c>
      <c r="BV2">
        <v>4265</v>
      </c>
      <c r="BW2">
        <v>4266</v>
      </c>
      <c r="BX2">
        <v>3882</v>
      </c>
      <c r="BY2">
        <v>1337</v>
      </c>
      <c r="BZ2">
        <v>4161</v>
      </c>
      <c r="CA2">
        <v>4093</v>
      </c>
      <c r="CB2">
        <v>4096</v>
      </c>
      <c r="CC2">
        <v>4116</v>
      </c>
      <c r="CD2">
        <v>4319</v>
      </c>
      <c r="CE2">
        <v>1295</v>
      </c>
      <c r="CF2">
        <v>4267</v>
      </c>
      <c r="CG2">
        <v>3885</v>
      </c>
      <c r="CH2">
        <v>4083</v>
      </c>
      <c r="CI2">
        <v>4162</v>
      </c>
      <c r="CJ2">
        <v>4087</v>
      </c>
      <c r="CK2">
        <v>4214</v>
      </c>
      <c r="CL2">
        <v>4310</v>
      </c>
      <c r="CM2">
        <v>4216</v>
      </c>
      <c r="CN2">
        <v>4121</v>
      </c>
      <c r="CO2">
        <v>4268</v>
      </c>
      <c r="CP2">
        <v>4236</v>
      </c>
      <c r="CQ2">
        <v>3887</v>
      </c>
      <c r="CR2">
        <v>4314</v>
      </c>
      <c r="CS2">
        <v>4129</v>
      </c>
      <c r="CT2">
        <v>4163</v>
      </c>
      <c r="CU2">
        <v>4094</v>
      </c>
      <c r="CV2">
        <v>4317</v>
      </c>
      <c r="CW2">
        <v>1071</v>
      </c>
      <c r="CX2">
        <v>4270</v>
      </c>
      <c r="CY2">
        <v>3890</v>
      </c>
      <c r="CZ2">
        <v>4164</v>
      </c>
      <c r="DA2">
        <v>4208</v>
      </c>
      <c r="DB2">
        <v>4218</v>
      </c>
      <c r="DC2">
        <v>4271</v>
      </c>
      <c r="DD2">
        <v>4098</v>
      </c>
      <c r="DE2">
        <v>4272</v>
      </c>
      <c r="DF2">
        <v>4166</v>
      </c>
      <c r="DG2">
        <v>4225</v>
      </c>
      <c r="DH2">
        <v>4008</v>
      </c>
      <c r="DI2">
        <v>4273</v>
      </c>
      <c r="DJ2">
        <v>4118</v>
      </c>
      <c r="DK2">
        <v>3895</v>
      </c>
      <c r="DL2">
        <v>4274</v>
      </c>
      <c r="DM2">
        <v>4327</v>
      </c>
      <c r="DN2">
        <v>491</v>
      </c>
      <c r="DO2">
        <v>4275</v>
      </c>
      <c r="DP2">
        <v>4311</v>
      </c>
      <c r="DQ2">
        <v>1139</v>
      </c>
      <c r="DR2">
        <v>3923</v>
      </c>
      <c r="DS2">
        <v>4197</v>
      </c>
      <c r="DT2">
        <v>4228</v>
      </c>
      <c r="DU2">
        <v>4167</v>
      </c>
      <c r="DV2">
        <v>4130</v>
      </c>
      <c r="DW2">
        <v>4276</v>
      </c>
      <c r="DX2">
        <v>4144</v>
      </c>
      <c r="DY2">
        <v>4277</v>
      </c>
      <c r="DZ2">
        <v>4198</v>
      </c>
      <c r="EA2">
        <v>4278</v>
      </c>
      <c r="EB2">
        <v>4223</v>
      </c>
      <c r="EC2">
        <v>1346</v>
      </c>
      <c r="ED2">
        <v>3897</v>
      </c>
      <c r="EE2">
        <v>4097</v>
      </c>
      <c r="EF2">
        <v>4063</v>
      </c>
      <c r="EG2">
        <v>4134</v>
      </c>
      <c r="EH2">
        <v>4193</v>
      </c>
      <c r="EI2">
        <v>4168</v>
      </c>
      <c r="EJ2">
        <v>3898</v>
      </c>
      <c r="EK2">
        <v>1279</v>
      </c>
      <c r="EL2">
        <v>3899</v>
      </c>
      <c r="EM2">
        <v>4222</v>
      </c>
      <c r="EN2">
        <v>4169</v>
      </c>
      <c r="EO2">
        <v>4308</v>
      </c>
      <c r="EP2">
        <v>1109</v>
      </c>
      <c r="EQ2">
        <v>4109</v>
      </c>
      <c r="ER2">
        <v>4279</v>
      </c>
      <c r="ES2">
        <v>4280</v>
      </c>
      <c r="ET2">
        <v>4141</v>
      </c>
      <c r="EU2">
        <v>3999</v>
      </c>
      <c r="EV2">
        <v>4301</v>
      </c>
      <c r="EW2">
        <v>4281</v>
      </c>
      <c r="EX2">
        <v>4307</v>
      </c>
      <c r="EY2">
        <v>4046</v>
      </c>
      <c r="EZ2">
        <v>4282</v>
      </c>
      <c r="FA2">
        <v>4072</v>
      </c>
      <c r="FB2">
        <v>3901</v>
      </c>
      <c r="FC2">
        <v>4313</v>
      </c>
      <c r="FD2">
        <v>4052</v>
      </c>
      <c r="FE2">
        <v>4220</v>
      </c>
      <c r="FF2">
        <v>4120</v>
      </c>
      <c r="FG2">
        <v>4100</v>
      </c>
      <c r="FH2">
        <v>4283</v>
      </c>
      <c r="FI2">
        <v>4284</v>
      </c>
      <c r="FJ2">
        <v>4285</v>
      </c>
      <c r="FK2">
        <v>4125</v>
      </c>
      <c r="FL2">
        <v>4286</v>
      </c>
      <c r="FM2">
        <v>4095</v>
      </c>
      <c r="FN2">
        <v>4202</v>
      </c>
      <c r="FO2">
        <v>4287</v>
      </c>
      <c r="FP2">
        <v>4124</v>
      </c>
      <c r="FQ2">
        <v>4234</v>
      </c>
      <c r="FR2">
        <v>4288</v>
      </c>
      <c r="FS2">
        <v>4060</v>
      </c>
      <c r="FT2">
        <v>4289</v>
      </c>
      <c r="FU2">
        <v>4123</v>
      </c>
      <c r="FV2">
        <v>4040</v>
      </c>
      <c r="FW2">
        <v>1159</v>
      </c>
      <c r="FX2">
        <v>4199</v>
      </c>
      <c r="FY2">
        <v>4146</v>
      </c>
      <c r="FZ2">
        <v>4290</v>
      </c>
      <c r="GA2">
        <v>4173</v>
      </c>
      <c r="GB2">
        <v>4292</v>
      </c>
      <c r="GC2">
        <v>4174</v>
      </c>
      <c r="GD2">
        <v>4312</v>
      </c>
      <c r="GE2">
        <v>4036</v>
      </c>
      <c r="GF2">
        <v>4293</v>
      </c>
      <c r="GG2">
        <v>4294</v>
      </c>
      <c r="GH2">
        <v>4295</v>
      </c>
      <c r="GI2">
        <v>4221</v>
      </c>
      <c r="GJ2">
        <v>4128</v>
      </c>
      <c r="GK2">
        <v>4175</v>
      </c>
      <c r="GL2">
        <v>4065</v>
      </c>
      <c r="GM2">
        <v>4296</v>
      </c>
      <c r="GN2">
        <v>4324</v>
      </c>
      <c r="GO2">
        <v>3910</v>
      </c>
      <c r="GP2">
        <v>4297</v>
      </c>
      <c r="GQ2">
        <v>4177</v>
      </c>
      <c r="GR2">
        <v>4142</v>
      </c>
      <c r="GS2">
        <v>3912</v>
      </c>
      <c r="GT2">
        <v>4224</v>
      </c>
      <c r="GU2">
        <v>4323</v>
      </c>
      <c r="GV2">
        <v>4194</v>
      </c>
      <c r="GW2">
        <v>4298</v>
      </c>
      <c r="GX2">
        <v>4057</v>
      </c>
      <c r="GY2">
        <v>4299</v>
      </c>
      <c r="GZ2">
        <v>4300</v>
      </c>
      <c r="HA2">
        <v>4305</v>
      </c>
      <c r="HB2">
        <v>1142</v>
      </c>
      <c r="HC2">
        <v>4318</v>
      </c>
      <c r="HD2">
        <v>4179</v>
      </c>
    </row>
    <row r="3" spans="1:350" ht="15" x14ac:dyDescent="0.3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IG3" s="12"/>
      <c r="JV3" s="10"/>
    </row>
    <row r="4" spans="1:350" x14ac:dyDescent="0.25">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350" x14ac:dyDescent="0.25">
      <c r="L5" t="s">
        <v>205</v>
      </c>
      <c r="M5" t="s">
        <v>206</v>
      </c>
      <c r="N5" t="s">
        <v>206</v>
      </c>
      <c r="O5" t="s">
        <v>207</v>
      </c>
      <c r="P5" t="s">
        <v>206</v>
      </c>
      <c r="Q5" t="s">
        <v>206</v>
      </c>
      <c r="R5" t="s">
        <v>207</v>
      </c>
      <c r="S5" t="s">
        <v>208</v>
      </c>
      <c r="T5" t="s">
        <v>208</v>
      </c>
      <c r="U5" t="s">
        <v>207</v>
      </c>
      <c r="V5" t="s">
        <v>208</v>
      </c>
      <c r="W5" t="s">
        <v>207</v>
      </c>
      <c r="X5" t="s">
        <v>207</v>
      </c>
      <c r="Y5" t="s">
        <v>208</v>
      </c>
      <c r="Z5" t="s">
        <v>209</v>
      </c>
      <c r="AA5" t="s">
        <v>209</v>
      </c>
      <c r="AB5" t="s">
        <v>207</v>
      </c>
      <c r="AC5" t="s">
        <v>209</v>
      </c>
      <c r="AD5" t="s">
        <v>210</v>
      </c>
      <c r="AE5" t="s">
        <v>206</v>
      </c>
      <c r="AF5" t="s">
        <v>207</v>
      </c>
      <c r="AG5" t="s">
        <v>211</v>
      </c>
      <c r="AH5" t="s">
        <v>211</v>
      </c>
      <c r="AI5" t="s">
        <v>210</v>
      </c>
      <c r="AJ5" t="s">
        <v>208</v>
      </c>
      <c r="AK5" t="s">
        <v>209</v>
      </c>
      <c r="AL5" t="s">
        <v>206</v>
      </c>
      <c r="AM5" t="s">
        <v>206</v>
      </c>
      <c r="AN5" t="s">
        <v>210</v>
      </c>
      <c r="AO5" t="s">
        <v>206</v>
      </c>
      <c r="AP5" t="s">
        <v>210</v>
      </c>
      <c r="AQ5" t="s">
        <v>211</v>
      </c>
      <c r="AR5" t="s">
        <v>209</v>
      </c>
      <c r="AS5" t="s">
        <v>208</v>
      </c>
      <c r="AT5" t="s">
        <v>211</v>
      </c>
      <c r="AU5" t="s">
        <v>207</v>
      </c>
      <c r="AV5" t="s">
        <v>207</v>
      </c>
      <c r="AW5" t="s">
        <v>206</v>
      </c>
      <c r="AX5" t="s">
        <v>208</v>
      </c>
      <c r="AY5" t="s">
        <v>211</v>
      </c>
      <c r="AZ5" t="s">
        <v>211</v>
      </c>
      <c r="BA5" t="s">
        <v>206</v>
      </c>
      <c r="BB5" t="s">
        <v>211</v>
      </c>
      <c r="BC5" t="s">
        <v>208</v>
      </c>
      <c r="BD5" t="s">
        <v>206</v>
      </c>
      <c r="BE5" t="s">
        <v>206</v>
      </c>
      <c r="BF5" t="s">
        <v>211</v>
      </c>
      <c r="BG5" t="s">
        <v>207</v>
      </c>
      <c r="BH5" t="s">
        <v>211</v>
      </c>
      <c r="BI5" t="s">
        <v>207</v>
      </c>
      <c r="BJ5" t="s">
        <v>211</v>
      </c>
      <c r="BK5" t="s">
        <v>206</v>
      </c>
      <c r="BL5" t="s">
        <v>209</v>
      </c>
      <c r="BM5" t="s">
        <v>208</v>
      </c>
      <c r="BN5" t="s">
        <v>209</v>
      </c>
      <c r="BO5" t="s">
        <v>211</v>
      </c>
      <c r="BP5" t="s">
        <v>207</v>
      </c>
      <c r="BQ5" t="s">
        <v>207</v>
      </c>
      <c r="BR5" t="s">
        <v>206</v>
      </c>
      <c r="BS5" t="s">
        <v>207</v>
      </c>
      <c r="BT5" t="s">
        <v>206</v>
      </c>
      <c r="BU5" t="s">
        <v>206</v>
      </c>
      <c r="BV5" t="s">
        <v>211</v>
      </c>
      <c r="BW5" t="s">
        <v>206</v>
      </c>
      <c r="BX5" t="s">
        <v>208</v>
      </c>
      <c r="BY5" t="s">
        <v>210</v>
      </c>
      <c r="BZ5" t="s">
        <v>206</v>
      </c>
      <c r="CA5" t="s">
        <v>208</v>
      </c>
      <c r="CB5" t="s">
        <v>210</v>
      </c>
      <c r="CC5" t="s">
        <v>211</v>
      </c>
      <c r="CD5" t="s">
        <v>206</v>
      </c>
      <c r="CE5" t="s">
        <v>207</v>
      </c>
      <c r="CF5" t="s">
        <v>209</v>
      </c>
      <c r="CG5" t="s">
        <v>206</v>
      </c>
      <c r="CH5" t="s">
        <v>209</v>
      </c>
      <c r="CI5" t="s">
        <v>206</v>
      </c>
      <c r="CJ5" t="s">
        <v>210</v>
      </c>
      <c r="CK5" t="s">
        <v>210</v>
      </c>
      <c r="CL5" t="s">
        <v>206</v>
      </c>
      <c r="CM5" t="s">
        <v>206</v>
      </c>
      <c r="CN5" t="s">
        <v>207</v>
      </c>
      <c r="CO5" t="s">
        <v>208</v>
      </c>
      <c r="CP5" t="s">
        <v>206</v>
      </c>
      <c r="CQ5" t="s">
        <v>206</v>
      </c>
      <c r="CR5" t="s">
        <v>206</v>
      </c>
      <c r="CS5" t="s">
        <v>206</v>
      </c>
      <c r="CT5" t="s">
        <v>206</v>
      </c>
      <c r="CU5" t="s">
        <v>210</v>
      </c>
      <c r="CV5" t="s">
        <v>206</v>
      </c>
      <c r="CW5" t="s">
        <v>210</v>
      </c>
      <c r="CX5" t="s">
        <v>207</v>
      </c>
      <c r="CY5" t="s">
        <v>206</v>
      </c>
      <c r="CZ5" t="s">
        <v>206</v>
      </c>
      <c r="DA5" t="s">
        <v>211</v>
      </c>
      <c r="DB5" t="s">
        <v>208</v>
      </c>
      <c r="DC5" t="s">
        <v>210</v>
      </c>
      <c r="DD5" t="s">
        <v>206</v>
      </c>
      <c r="DE5" t="s">
        <v>208</v>
      </c>
      <c r="DF5" t="s">
        <v>206</v>
      </c>
      <c r="DG5" t="s">
        <v>210</v>
      </c>
      <c r="DH5" t="s">
        <v>210</v>
      </c>
      <c r="DI5" t="s">
        <v>207</v>
      </c>
      <c r="DJ5" t="s">
        <v>210</v>
      </c>
      <c r="DK5" t="s">
        <v>211</v>
      </c>
      <c r="DL5" t="s">
        <v>209</v>
      </c>
      <c r="DM5" t="s">
        <v>208</v>
      </c>
      <c r="DN5" t="s">
        <v>207</v>
      </c>
      <c r="DO5" t="s">
        <v>210</v>
      </c>
      <c r="DP5" t="s">
        <v>206</v>
      </c>
      <c r="DQ5" t="s">
        <v>211</v>
      </c>
      <c r="DR5" t="s">
        <v>207</v>
      </c>
      <c r="DS5" t="s">
        <v>207</v>
      </c>
      <c r="DT5" t="s">
        <v>207</v>
      </c>
      <c r="DU5" t="s">
        <v>206</v>
      </c>
      <c r="DV5" t="s">
        <v>207</v>
      </c>
      <c r="DW5" t="s">
        <v>209</v>
      </c>
      <c r="DX5" t="s">
        <v>206</v>
      </c>
      <c r="DY5" t="s">
        <v>209</v>
      </c>
      <c r="DZ5" t="s">
        <v>207</v>
      </c>
      <c r="EA5" t="s">
        <v>208</v>
      </c>
      <c r="EB5" t="s">
        <v>207</v>
      </c>
      <c r="EC5" t="s">
        <v>211</v>
      </c>
      <c r="ED5" t="s">
        <v>209</v>
      </c>
      <c r="EE5" t="s">
        <v>210</v>
      </c>
      <c r="EF5" t="s">
        <v>210</v>
      </c>
      <c r="EG5" t="s">
        <v>207</v>
      </c>
      <c r="EH5" t="s">
        <v>211</v>
      </c>
      <c r="EI5" t="s">
        <v>206</v>
      </c>
      <c r="EJ5" t="s">
        <v>206</v>
      </c>
      <c r="EK5" t="s">
        <v>207</v>
      </c>
      <c r="EL5" t="s">
        <v>207</v>
      </c>
      <c r="EM5" t="s">
        <v>210</v>
      </c>
      <c r="EN5" t="s">
        <v>206</v>
      </c>
      <c r="EO5" t="s">
        <v>208</v>
      </c>
      <c r="EP5" t="s">
        <v>210</v>
      </c>
      <c r="EQ5" t="s">
        <v>207</v>
      </c>
      <c r="ER5" t="s">
        <v>209</v>
      </c>
      <c r="ES5" t="s">
        <v>208</v>
      </c>
      <c r="ET5" t="s">
        <v>211</v>
      </c>
      <c r="EU5" t="s">
        <v>208</v>
      </c>
      <c r="EV5" t="s">
        <v>208</v>
      </c>
      <c r="EW5" t="s">
        <v>207</v>
      </c>
      <c r="EX5" t="s">
        <v>208</v>
      </c>
      <c r="EY5" t="s">
        <v>206</v>
      </c>
      <c r="EZ5" t="s">
        <v>210</v>
      </c>
      <c r="FA5" t="s">
        <v>210</v>
      </c>
      <c r="FB5" t="s">
        <v>206</v>
      </c>
      <c r="FC5" t="s">
        <v>211</v>
      </c>
      <c r="FD5" t="s">
        <v>210</v>
      </c>
      <c r="FE5" t="s">
        <v>210</v>
      </c>
      <c r="FF5" t="s">
        <v>210</v>
      </c>
      <c r="FG5" t="s">
        <v>206</v>
      </c>
      <c r="FH5" t="s">
        <v>207</v>
      </c>
      <c r="FI5" t="s">
        <v>210</v>
      </c>
      <c r="FJ5" t="s">
        <v>206</v>
      </c>
      <c r="FK5" t="s">
        <v>206</v>
      </c>
      <c r="FL5" t="s">
        <v>208</v>
      </c>
      <c r="FM5" t="s">
        <v>208</v>
      </c>
      <c r="FN5" t="s">
        <v>211</v>
      </c>
      <c r="FO5" t="s">
        <v>209</v>
      </c>
      <c r="FP5" t="s">
        <v>211</v>
      </c>
      <c r="FQ5" t="s">
        <v>206</v>
      </c>
      <c r="FR5" t="s">
        <v>208</v>
      </c>
      <c r="FS5" t="s">
        <v>211</v>
      </c>
      <c r="FT5" t="s">
        <v>208</v>
      </c>
      <c r="FU5" t="s">
        <v>207</v>
      </c>
      <c r="FV5" t="s">
        <v>210</v>
      </c>
      <c r="FW5" t="s">
        <v>206</v>
      </c>
      <c r="FX5" t="s">
        <v>207</v>
      </c>
      <c r="FY5" t="s">
        <v>210</v>
      </c>
      <c r="FZ5" t="s">
        <v>211</v>
      </c>
      <c r="GA5" t="s">
        <v>206</v>
      </c>
      <c r="GB5" t="s">
        <v>210</v>
      </c>
      <c r="GC5" t="s">
        <v>206</v>
      </c>
      <c r="GD5" t="s">
        <v>207</v>
      </c>
      <c r="GE5" t="s">
        <v>210</v>
      </c>
      <c r="GF5" t="s">
        <v>206</v>
      </c>
      <c r="GG5" t="s">
        <v>210</v>
      </c>
      <c r="GH5" t="s">
        <v>207</v>
      </c>
      <c r="GI5" t="s">
        <v>208</v>
      </c>
      <c r="GJ5" t="s">
        <v>208</v>
      </c>
      <c r="GK5" t="s">
        <v>206</v>
      </c>
      <c r="GL5" t="s">
        <v>206</v>
      </c>
      <c r="GM5" t="s">
        <v>211</v>
      </c>
      <c r="GN5" t="s">
        <v>211</v>
      </c>
      <c r="GO5" t="s">
        <v>206</v>
      </c>
      <c r="GP5" t="s">
        <v>208</v>
      </c>
      <c r="GQ5" t="s">
        <v>206</v>
      </c>
      <c r="GR5" t="s">
        <v>211</v>
      </c>
      <c r="GS5" t="s">
        <v>211</v>
      </c>
      <c r="GT5" t="s">
        <v>207</v>
      </c>
      <c r="GU5" t="s">
        <v>209</v>
      </c>
      <c r="GV5" t="s">
        <v>211</v>
      </c>
      <c r="GW5" t="s">
        <v>208</v>
      </c>
      <c r="GX5" t="s">
        <v>207</v>
      </c>
      <c r="GY5" t="s">
        <v>208</v>
      </c>
      <c r="GZ5" t="s">
        <v>207</v>
      </c>
      <c r="HA5" t="s">
        <v>210</v>
      </c>
      <c r="HB5" t="s">
        <v>206</v>
      </c>
      <c r="HC5" t="s">
        <v>207</v>
      </c>
      <c r="HD5" t="s">
        <v>206</v>
      </c>
      <c r="HM5" t="s">
        <v>206</v>
      </c>
      <c r="HU5" s="14" t="s">
        <v>1463</v>
      </c>
      <c r="HV5" s="14"/>
      <c r="HW5" s="13" t="s">
        <v>207</v>
      </c>
      <c r="HX5" s="9"/>
      <c r="HY5" s="9"/>
      <c r="HZ5" s="9"/>
      <c r="IA5" s="9"/>
      <c r="IB5" s="9"/>
      <c r="IC5" s="11"/>
      <c r="ID5" s="9"/>
      <c r="IG5" t="s">
        <v>1510</v>
      </c>
      <c r="IQ5" t="s">
        <v>211</v>
      </c>
      <c r="IS5" s="11"/>
      <c r="JA5" t="s">
        <v>208</v>
      </c>
      <c r="JH5" s="11"/>
      <c r="JK5" t="s">
        <v>209</v>
      </c>
      <c r="JP5" s="11"/>
      <c r="JQ5" s="11"/>
      <c r="JU5" s="9"/>
    </row>
    <row r="6" spans="1:350" x14ac:dyDescent="0.25">
      <c r="L6" t="s">
        <v>212</v>
      </c>
      <c r="M6" t="s">
        <v>213</v>
      </c>
      <c r="N6" t="s">
        <v>214</v>
      </c>
      <c r="O6" t="s">
        <v>214</v>
      </c>
      <c r="P6" t="s">
        <v>215</v>
      </c>
      <c r="Q6" t="s">
        <v>216</v>
      </c>
      <c r="R6" t="s">
        <v>213</v>
      </c>
      <c r="S6" t="s">
        <v>217</v>
      </c>
      <c r="T6" t="s">
        <v>218</v>
      </c>
      <c r="U6" t="s">
        <v>218</v>
      </c>
      <c r="V6" t="s">
        <v>214</v>
      </c>
      <c r="W6" t="s">
        <v>219</v>
      </c>
      <c r="X6" t="s">
        <v>219</v>
      </c>
      <c r="Y6" t="s">
        <v>214</v>
      </c>
      <c r="Z6" t="s">
        <v>219</v>
      </c>
      <c r="AA6" t="s">
        <v>219</v>
      </c>
      <c r="AB6" t="s">
        <v>220</v>
      </c>
      <c r="AC6" t="s">
        <v>214</v>
      </c>
      <c r="AD6" t="s">
        <v>221</v>
      </c>
      <c r="AE6" t="s">
        <v>221</v>
      </c>
      <c r="AF6" t="s">
        <v>222</v>
      </c>
      <c r="AG6" t="s">
        <v>220</v>
      </c>
      <c r="AH6" t="s">
        <v>217</v>
      </c>
      <c r="AI6" t="s">
        <v>213</v>
      </c>
      <c r="AJ6" t="s">
        <v>223</v>
      </c>
      <c r="AK6" t="s">
        <v>224</v>
      </c>
      <c r="AL6" t="s">
        <v>224</v>
      </c>
      <c r="AM6" t="s">
        <v>220</v>
      </c>
      <c r="AN6" t="s">
        <v>217</v>
      </c>
      <c r="AO6" t="s">
        <v>221</v>
      </c>
      <c r="AP6" t="s">
        <v>225</v>
      </c>
      <c r="AQ6" t="s">
        <v>226</v>
      </c>
      <c r="AR6" t="s">
        <v>218</v>
      </c>
      <c r="AS6" t="s">
        <v>213</v>
      </c>
      <c r="AT6" t="s">
        <v>227</v>
      </c>
      <c r="AU6" t="s">
        <v>220</v>
      </c>
      <c r="AV6" t="s">
        <v>216</v>
      </c>
      <c r="AW6" t="s">
        <v>223</v>
      </c>
      <c r="AX6" t="s">
        <v>227</v>
      </c>
      <c r="AY6" t="s">
        <v>216</v>
      </c>
      <c r="AZ6" t="s">
        <v>220</v>
      </c>
      <c r="BA6" t="s">
        <v>228</v>
      </c>
      <c r="BB6" t="s">
        <v>224</v>
      </c>
      <c r="BC6" t="s">
        <v>229</v>
      </c>
      <c r="BD6" t="s">
        <v>224</v>
      </c>
      <c r="BE6" t="s">
        <v>222</v>
      </c>
      <c r="BF6" t="s">
        <v>226</v>
      </c>
      <c r="BG6" t="s">
        <v>216</v>
      </c>
      <c r="BH6" t="s">
        <v>220</v>
      </c>
      <c r="BI6" t="s">
        <v>221</v>
      </c>
      <c r="BJ6" t="s">
        <v>219</v>
      </c>
      <c r="BK6" t="s">
        <v>219</v>
      </c>
      <c r="BL6" t="s">
        <v>222</v>
      </c>
      <c r="BM6" t="s">
        <v>227</v>
      </c>
      <c r="BN6" t="s">
        <v>221</v>
      </c>
      <c r="BO6" t="s">
        <v>230</v>
      </c>
      <c r="BP6" t="s">
        <v>231</v>
      </c>
      <c r="BQ6" t="s">
        <v>224</v>
      </c>
      <c r="BR6" t="s">
        <v>224</v>
      </c>
      <c r="BS6" t="s">
        <v>214</v>
      </c>
      <c r="BT6" t="s">
        <v>214</v>
      </c>
      <c r="BU6" t="s">
        <v>214</v>
      </c>
      <c r="BV6" t="s">
        <v>225</v>
      </c>
      <c r="BW6" t="s">
        <v>221</v>
      </c>
      <c r="BX6" t="s">
        <v>219</v>
      </c>
      <c r="BY6" t="s">
        <v>222</v>
      </c>
      <c r="BZ6" t="s">
        <v>221</v>
      </c>
      <c r="CA6" t="s">
        <v>219</v>
      </c>
      <c r="CB6" t="s">
        <v>228</v>
      </c>
      <c r="CC6" t="s">
        <v>228</v>
      </c>
      <c r="CD6" t="s">
        <v>213</v>
      </c>
      <c r="CE6" t="s">
        <v>229</v>
      </c>
      <c r="CF6" t="s">
        <v>219</v>
      </c>
      <c r="CG6" t="s">
        <v>220</v>
      </c>
      <c r="CH6" t="s">
        <v>214</v>
      </c>
      <c r="CI6" t="s">
        <v>222</v>
      </c>
      <c r="CJ6" t="s">
        <v>231</v>
      </c>
      <c r="CK6" t="s">
        <v>219</v>
      </c>
      <c r="CL6" t="s">
        <v>214</v>
      </c>
      <c r="CM6" t="s">
        <v>229</v>
      </c>
      <c r="CN6" t="s">
        <v>224</v>
      </c>
      <c r="CO6" t="s">
        <v>226</v>
      </c>
      <c r="CP6" t="s">
        <v>219</v>
      </c>
      <c r="CQ6" t="s">
        <v>219</v>
      </c>
      <c r="CR6" t="s">
        <v>221</v>
      </c>
      <c r="CS6" t="s">
        <v>229</v>
      </c>
      <c r="CT6" t="s">
        <v>214</v>
      </c>
      <c r="CU6" t="s">
        <v>214</v>
      </c>
      <c r="CV6" t="s">
        <v>221</v>
      </c>
      <c r="CW6" t="s">
        <v>221</v>
      </c>
      <c r="CX6" t="s">
        <v>227</v>
      </c>
      <c r="CY6" t="s">
        <v>232</v>
      </c>
      <c r="CZ6" t="s">
        <v>230</v>
      </c>
      <c r="DA6" t="s">
        <v>221</v>
      </c>
      <c r="DB6" t="s">
        <v>221</v>
      </c>
      <c r="DC6" t="s">
        <v>213</v>
      </c>
      <c r="DD6" t="s">
        <v>233</v>
      </c>
      <c r="DE6" t="s">
        <v>216</v>
      </c>
      <c r="DF6" t="s">
        <v>219</v>
      </c>
      <c r="DG6" t="s">
        <v>219</v>
      </c>
      <c r="DH6" t="s">
        <v>209</v>
      </c>
      <c r="DI6" t="s">
        <v>225</v>
      </c>
      <c r="DJ6" t="s">
        <v>229</v>
      </c>
      <c r="DK6" t="s">
        <v>216</v>
      </c>
      <c r="DL6" t="s">
        <v>219</v>
      </c>
      <c r="DM6" t="s">
        <v>220</v>
      </c>
      <c r="DN6" t="s">
        <v>220</v>
      </c>
      <c r="DO6" t="s">
        <v>216</v>
      </c>
      <c r="DP6" t="s">
        <v>226</v>
      </c>
      <c r="DQ6" t="s">
        <v>214</v>
      </c>
      <c r="DR6" t="s">
        <v>220</v>
      </c>
      <c r="DS6" t="s">
        <v>219</v>
      </c>
      <c r="DT6" t="s">
        <v>223</v>
      </c>
      <c r="DU6" t="s">
        <v>225</v>
      </c>
      <c r="DV6" t="s">
        <v>214</v>
      </c>
      <c r="DW6" t="s">
        <v>216</v>
      </c>
      <c r="DX6" t="s">
        <v>219</v>
      </c>
      <c r="DY6" t="s">
        <v>214</v>
      </c>
      <c r="DZ6" t="s">
        <v>219</v>
      </c>
      <c r="EA6" t="s">
        <v>220</v>
      </c>
      <c r="EB6" t="s">
        <v>219</v>
      </c>
      <c r="EC6" t="s">
        <v>220</v>
      </c>
      <c r="ED6" t="s">
        <v>219</v>
      </c>
      <c r="EE6" t="s">
        <v>222</v>
      </c>
      <c r="EF6" t="s">
        <v>230</v>
      </c>
      <c r="EG6" t="s">
        <v>232</v>
      </c>
      <c r="EH6" t="s">
        <v>213</v>
      </c>
      <c r="EI6" t="s">
        <v>220</v>
      </c>
      <c r="EJ6" t="s">
        <v>216</v>
      </c>
      <c r="EK6" t="s">
        <v>220</v>
      </c>
      <c r="EL6" t="s">
        <v>223</v>
      </c>
      <c r="EM6" t="s">
        <v>224</v>
      </c>
      <c r="EN6" t="s">
        <v>217</v>
      </c>
      <c r="EO6" t="s">
        <v>216</v>
      </c>
      <c r="EP6" t="s">
        <v>215</v>
      </c>
      <c r="EQ6" t="s">
        <v>217</v>
      </c>
      <c r="ER6" t="s">
        <v>220</v>
      </c>
      <c r="ES6" t="s">
        <v>220</v>
      </c>
      <c r="ET6" t="s">
        <v>219</v>
      </c>
      <c r="EU6" t="s">
        <v>219</v>
      </c>
      <c r="EV6" t="s">
        <v>216</v>
      </c>
      <c r="EW6" t="s">
        <v>225</v>
      </c>
      <c r="EX6" t="s">
        <v>220</v>
      </c>
      <c r="EY6" t="s">
        <v>226</v>
      </c>
      <c r="EZ6" t="s">
        <v>234</v>
      </c>
      <c r="FA6" t="s">
        <v>226</v>
      </c>
      <c r="FB6" t="s">
        <v>224</v>
      </c>
      <c r="FC6" t="s">
        <v>221</v>
      </c>
      <c r="FD6" t="s">
        <v>224</v>
      </c>
      <c r="FE6" t="s">
        <v>213</v>
      </c>
      <c r="FF6" t="s">
        <v>226</v>
      </c>
      <c r="FG6" t="s">
        <v>214</v>
      </c>
      <c r="FH6" t="s">
        <v>230</v>
      </c>
      <c r="FI6" t="s">
        <v>217</v>
      </c>
      <c r="FJ6" t="s">
        <v>235</v>
      </c>
      <c r="FK6" t="s">
        <v>219</v>
      </c>
      <c r="FL6" t="s">
        <v>224</v>
      </c>
      <c r="FM6" t="s">
        <v>214</v>
      </c>
      <c r="FN6" t="s">
        <v>219</v>
      </c>
      <c r="FO6" t="s">
        <v>219</v>
      </c>
      <c r="FP6" t="s">
        <v>222</v>
      </c>
      <c r="FQ6" t="s">
        <v>219</v>
      </c>
      <c r="FR6" t="s">
        <v>219</v>
      </c>
      <c r="FS6" t="s">
        <v>223</v>
      </c>
      <c r="FT6" t="s">
        <v>219</v>
      </c>
      <c r="FU6" t="s">
        <v>217</v>
      </c>
      <c r="FV6" t="s">
        <v>223</v>
      </c>
      <c r="FW6" t="s">
        <v>228</v>
      </c>
      <c r="FX6" t="s">
        <v>219</v>
      </c>
      <c r="FY6" t="s">
        <v>214</v>
      </c>
      <c r="FZ6" t="s">
        <v>219</v>
      </c>
      <c r="GA6" t="s">
        <v>223</v>
      </c>
      <c r="GB6" t="s">
        <v>236</v>
      </c>
      <c r="GC6" t="s">
        <v>219</v>
      </c>
      <c r="GD6" t="s">
        <v>226</v>
      </c>
      <c r="GE6" t="s">
        <v>214</v>
      </c>
      <c r="GF6" t="s">
        <v>229</v>
      </c>
      <c r="GG6" t="s">
        <v>221</v>
      </c>
      <c r="GH6" t="s">
        <v>221</v>
      </c>
      <c r="GI6" t="s">
        <v>222</v>
      </c>
      <c r="GJ6" t="s">
        <v>214</v>
      </c>
      <c r="GK6" t="s">
        <v>219</v>
      </c>
      <c r="GL6" t="s">
        <v>214</v>
      </c>
      <c r="GM6" t="s">
        <v>224</v>
      </c>
      <c r="GN6" t="s">
        <v>218</v>
      </c>
      <c r="GO6" t="s">
        <v>214</v>
      </c>
      <c r="GP6" t="s">
        <v>216</v>
      </c>
      <c r="GQ6" t="s">
        <v>219</v>
      </c>
      <c r="GR6" t="s">
        <v>219</v>
      </c>
      <c r="GS6" t="s">
        <v>214</v>
      </c>
      <c r="GT6" t="s">
        <v>214</v>
      </c>
      <c r="GU6" t="s">
        <v>220</v>
      </c>
      <c r="GV6" t="s">
        <v>220</v>
      </c>
      <c r="GW6" t="s">
        <v>215</v>
      </c>
      <c r="GX6" t="s">
        <v>221</v>
      </c>
      <c r="GY6" t="s">
        <v>230</v>
      </c>
      <c r="GZ6" t="s">
        <v>219</v>
      </c>
      <c r="HA6" t="s">
        <v>222</v>
      </c>
      <c r="HB6" t="s">
        <v>230</v>
      </c>
      <c r="HC6" t="s">
        <v>218</v>
      </c>
      <c r="HD6" t="s">
        <v>237</v>
      </c>
      <c r="HU6" s="14" t="s">
        <v>1483</v>
      </c>
      <c r="HV6" s="14"/>
      <c r="HW6" s="9"/>
      <c r="HX6" s="9"/>
      <c r="HY6" s="9"/>
      <c r="HZ6" s="9"/>
      <c r="IA6" s="9"/>
      <c r="IB6" s="9"/>
      <c r="IC6" s="11"/>
      <c r="ID6" s="9"/>
      <c r="IS6" s="11"/>
      <c r="JH6" s="11"/>
      <c r="JP6" s="11"/>
      <c r="JQ6" s="11"/>
      <c r="JU6" s="9"/>
      <c r="JV6" s="8"/>
    </row>
    <row r="7" spans="1:350" x14ac:dyDescent="0.25">
      <c r="L7"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c r="HU7" s="14" t="s">
        <v>1464</v>
      </c>
      <c r="HV7" s="14"/>
      <c r="HW7" s="9"/>
      <c r="HX7" s="9"/>
      <c r="HY7" s="9"/>
      <c r="HZ7" s="9"/>
      <c r="IA7" s="9"/>
      <c r="IB7" s="9"/>
      <c r="IC7" s="11"/>
      <c r="ID7" s="9"/>
      <c r="IS7" s="11"/>
      <c r="JH7" s="11"/>
      <c r="JP7" s="11"/>
      <c r="JQ7" s="11"/>
      <c r="JU7" s="9"/>
    </row>
    <row r="8" spans="1:350" x14ac:dyDescent="0.25">
      <c r="L8" t="s">
        <v>439</v>
      </c>
      <c r="M8" s="1" t="s">
        <v>440</v>
      </c>
      <c r="N8" s="1" t="s">
        <v>440</v>
      </c>
      <c r="O8" s="1" t="s">
        <v>440</v>
      </c>
      <c r="P8" s="1" t="s">
        <v>440</v>
      </c>
      <c r="Q8" s="1" t="s">
        <v>440</v>
      </c>
      <c r="R8" s="1" t="s">
        <v>441</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442</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443</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444</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445</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443</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446</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447</v>
      </c>
      <c r="GO8" s="1" t="s">
        <v>440</v>
      </c>
      <c r="GP8" s="1" t="s">
        <v>440</v>
      </c>
      <c r="GQ8" s="1" t="s">
        <v>440</v>
      </c>
      <c r="GR8" s="1" t="s">
        <v>440</v>
      </c>
      <c r="GS8" s="1" t="s">
        <v>440</v>
      </c>
      <c r="GT8" s="1" t="s">
        <v>440</v>
      </c>
      <c r="GU8" s="1" t="s">
        <v>447</v>
      </c>
      <c r="GV8" s="1" t="s">
        <v>440</v>
      </c>
      <c r="GW8" s="1" t="s">
        <v>440</v>
      </c>
      <c r="GX8" s="1" t="s">
        <v>440</v>
      </c>
      <c r="GY8" s="1" t="s">
        <v>440</v>
      </c>
      <c r="GZ8" s="1" t="s">
        <v>440</v>
      </c>
      <c r="HA8" s="1" t="s">
        <v>440</v>
      </c>
      <c r="HB8" s="1" t="s">
        <v>440</v>
      </c>
      <c r="HC8" s="1" t="s">
        <v>448</v>
      </c>
      <c r="HD8" s="1" t="s">
        <v>440</v>
      </c>
      <c r="JV8" s="3" t="s">
        <v>1470</v>
      </c>
      <c r="KP8" s="3" t="s">
        <v>1479</v>
      </c>
      <c r="LD8" s="3" t="s">
        <v>1511</v>
      </c>
      <c r="LP8" s="3" t="s">
        <v>1512</v>
      </c>
      <c r="MA8" s="3" t="s">
        <v>1513</v>
      </c>
      <c r="MG8" s="3" t="s">
        <v>1515</v>
      </c>
    </row>
    <row r="9" spans="1:350" x14ac:dyDescent="0.25">
      <c r="A9" t="s">
        <v>449</v>
      </c>
      <c r="B9" t="s">
        <v>203</v>
      </c>
      <c r="C9" t="s">
        <v>450</v>
      </c>
      <c r="D9" t="s">
        <v>451</v>
      </c>
      <c r="E9" t="s">
        <v>452</v>
      </c>
      <c r="F9" t="s">
        <v>453</v>
      </c>
      <c r="G9" t="s">
        <v>454</v>
      </c>
      <c r="H9" t="s">
        <v>455</v>
      </c>
      <c r="I9" t="s">
        <v>456</v>
      </c>
      <c r="J9" t="s">
        <v>457</v>
      </c>
      <c r="K9" t="s">
        <v>458</v>
      </c>
      <c r="M9">
        <v>4154</v>
      </c>
      <c r="N9">
        <v>3867</v>
      </c>
      <c r="O9">
        <v>4049</v>
      </c>
      <c r="P9">
        <v>4053</v>
      </c>
      <c r="Q9">
        <v>4090</v>
      </c>
      <c r="R9">
        <v>4320</v>
      </c>
      <c r="S9">
        <v>4245</v>
      </c>
      <c r="T9">
        <v>4184</v>
      </c>
      <c r="U9">
        <v>4304</v>
      </c>
      <c r="V9">
        <v>4246</v>
      </c>
      <c r="W9">
        <v>4058</v>
      </c>
      <c r="X9">
        <v>4203</v>
      </c>
      <c r="Y9">
        <v>4247</v>
      </c>
      <c r="Z9">
        <v>1138</v>
      </c>
      <c r="AA9">
        <v>4248</v>
      </c>
      <c r="AB9">
        <v>4213</v>
      </c>
      <c r="AC9">
        <v>4102</v>
      </c>
      <c r="AD9">
        <v>4249</v>
      </c>
      <c r="AE9">
        <v>4250</v>
      </c>
      <c r="AF9">
        <v>4030</v>
      </c>
      <c r="AG9">
        <v>4188</v>
      </c>
      <c r="AH9">
        <v>3872</v>
      </c>
      <c r="AI9">
        <v>4230</v>
      </c>
      <c r="AJ9">
        <v>4315</v>
      </c>
      <c r="AK9">
        <v>4251</v>
      </c>
      <c r="AL9">
        <v>4025</v>
      </c>
      <c r="AM9">
        <v>4156</v>
      </c>
      <c r="AN9">
        <v>4101</v>
      </c>
      <c r="AO9">
        <v>4158</v>
      </c>
      <c r="AP9">
        <v>4070</v>
      </c>
      <c r="AQ9">
        <v>4217</v>
      </c>
      <c r="AR9">
        <v>4252</v>
      </c>
      <c r="AS9">
        <v>4253</v>
      </c>
      <c r="AT9">
        <v>4254</v>
      </c>
      <c r="AU9">
        <v>4219</v>
      </c>
      <c r="AV9">
        <v>4255</v>
      </c>
      <c r="AW9">
        <v>4051</v>
      </c>
      <c r="AX9">
        <v>4201</v>
      </c>
      <c r="AY9">
        <v>4256</v>
      </c>
      <c r="AZ9">
        <v>4257</v>
      </c>
      <c r="BA9">
        <v>4160</v>
      </c>
      <c r="BB9">
        <v>4190</v>
      </c>
      <c r="BC9">
        <v>4258</v>
      </c>
      <c r="BD9">
        <v>4229</v>
      </c>
      <c r="BE9">
        <v>3876</v>
      </c>
      <c r="BF9">
        <v>4259</v>
      </c>
      <c r="BG9">
        <v>4195</v>
      </c>
      <c r="BH9">
        <v>4077</v>
      </c>
      <c r="BI9">
        <v>4069</v>
      </c>
      <c r="BJ9">
        <v>3877</v>
      </c>
      <c r="BK9">
        <v>4326</v>
      </c>
      <c r="BL9">
        <v>4089</v>
      </c>
      <c r="BM9">
        <v>4260</v>
      </c>
      <c r="BN9">
        <v>4059</v>
      </c>
      <c r="BO9">
        <v>1122</v>
      </c>
      <c r="BP9">
        <v>4074</v>
      </c>
      <c r="BQ9">
        <v>4131</v>
      </c>
      <c r="BR9">
        <v>4261</v>
      </c>
      <c r="BS9">
        <v>4262</v>
      </c>
      <c r="BT9">
        <v>4263</v>
      </c>
      <c r="BU9">
        <v>3880</v>
      </c>
      <c r="BV9">
        <v>4265</v>
      </c>
      <c r="BW9">
        <v>4266</v>
      </c>
      <c r="BX9">
        <v>3882</v>
      </c>
      <c r="BY9">
        <v>1337</v>
      </c>
      <c r="BZ9">
        <v>4161</v>
      </c>
      <c r="CA9">
        <v>4093</v>
      </c>
      <c r="CB9">
        <v>4096</v>
      </c>
      <c r="CC9">
        <v>4116</v>
      </c>
      <c r="CD9">
        <v>4319</v>
      </c>
      <c r="CE9">
        <v>1295</v>
      </c>
      <c r="CF9">
        <v>4267</v>
      </c>
      <c r="CG9">
        <v>3885</v>
      </c>
      <c r="CH9">
        <v>4083</v>
      </c>
      <c r="CI9">
        <v>4162</v>
      </c>
      <c r="CJ9">
        <v>4087</v>
      </c>
      <c r="CK9">
        <v>4214</v>
      </c>
      <c r="CL9">
        <v>4310</v>
      </c>
      <c r="CM9">
        <v>4216</v>
      </c>
      <c r="CN9">
        <v>4121</v>
      </c>
      <c r="CO9">
        <v>4268</v>
      </c>
      <c r="CP9">
        <v>4236</v>
      </c>
      <c r="CQ9">
        <v>3887</v>
      </c>
      <c r="CR9">
        <v>4314</v>
      </c>
      <c r="CS9">
        <v>4129</v>
      </c>
      <c r="CT9">
        <v>4163</v>
      </c>
      <c r="CU9">
        <v>4094</v>
      </c>
      <c r="CV9">
        <v>4317</v>
      </c>
      <c r="CW9">
        <v>1071</v>
      </c>
      <c r="CX9">
        <v>4270</v>
      </c>
      <c r="CY9">
        <v>3890</v>
      </c>
      <c r="CZ9">
        <v>4164</v>
      </c>
      <c r="DA9">
        <v>4208</v>
      </c>
      <c r="DB9">
        <v>4218</v>
      </c>
      <c r="DC9">
        <v>4271</v>
      </c>
      <c r="DD9">
        <v>4098</v>
      </c>
      <c r="DE9">
        <v>4272</v>
      </c>
      <c r="DF9">
        <v>4166</v>
      </c>
      <c r="DG9">
        <v>4225</v>
      </c>
      <c r="DH9">
        <v>4008</v>
      </c>
      <c r="DI9">
        <v>4273</v>
      </c>
      <c r="DJ9">
        <v>4118</v>
      </c>
      <c r="DK9">
        <v>3895</v>
      </c>
      <c r="DL9">
        <v>4274</v>
      </c>
      <c r="DM9">
        <v>4327</v>
      </c>
      <c r="DN9">
        <v>491</v>
      </c>
      <c r="DO9">
        <v>4275</v>
      </c>
      <c r="DP9">
        <v>4311</v>
      </c>
      <c r="DQ9">
        <v>1139</v>
      </c>
      <c r="DR9">
        <v>3923</v>
      </c>
      <c r="DS9">
        <v>4197</v>
      </c>
      <c r="DT9">
        <v>4228</v>
      </c>
      <c r="DU9">
        <v>4167</v>
      </c>
      <c r="DV9">
        <v>4130</v>
      </c>
      <c r="DW9">
        <v>4276</v>
      </c>
      <c r="DX9">
        <v>4144</v>
      </c>
      <c r="DY9">
        <v>4277</v>
      </c>
      <c r="DZ9">
        <v>4198</v>
      </c>
      <c r="EA9">
        <v>4278</v>
      </c>
      <c r="EB9">
        <v>4223</v>
      </c>
      <c r="EC9">
        <v>1346</v>
      </c>
      <c r="ED9">
        <v>3897</v>
      </c>
      <c r="EE9">
        <v>4097</v>
      </c>
      <c r="EF9">
        <v>4063</v>
      </c>
      <c r="EG9">
        <v>4134</v>
      </c>
      <c r="EH9">
        <v>4193</v>
      </c>
      <c r="EI9">
        <v>4168</v>
      </c>
      <c r="EJ9">
        <v>3898</v>
      </c>
      <c r="EK9">
        <v>1279</v>
      </c>
      <c r="EL9">
        <v>3899</v>
      </c>
      <c r="EM9">
        <v>4222</v>
      </c>
      <c r="EN9">
        <v>4169</v>
      </c>
      <c r="EO9">
        <v>4308</v>
      </c>
      <c r="EP9">
        <v>1109</v>
      </c>
      <c r="EQ9">
        <v>4109</v>
      </c>
      <c r="ER9">
        <v>4279</v>
      </c>
      <c r="ES9">
        <v>4280</v>
      </c>
      <c r="ET9">
        <v>4141</v>
      </c>
      <c r="EU9">
        <v>3999</v>
      </c>
      <c r="EV9">
        <v>4301</v>
      </c>
      <c r="EW9">
        <v>4281</v>
      </c>
      <c r="EX9">
        <v>4307</v>
      </c>
      <c r="EY9">
        <v>4046</v>
      </c>
      <c r="EZ9">
        <v>4282</v>
      </c>
      <c r="FA9">
        <v>4072</v>
      </c>
      <c r="FB9">
        <v>3901</v>
      </c>
      <c r="FC9">
        <v>4313</v>
      </c>
      <c r="FD9">
        <v>4052</v>
      </c>
      <c r="FE9">
        <v>4220</v>
      </c>
      <c r="FF9">
        <v>4120</v>
      </c>
      <c r="FG9">
        <v>4100</v>
      </c>
      <c r="FH9">
        <v>4283</v>
      </c>
      <c r="FI9">
        <v>4284</v>
      </c>
      <c r="FJ9">
        <v>4285</v>
      </c>
      <c r="FK9">
        <v>4125</v>
      </c>
      <c r="FL9">
        <v>4286</v>
      </c>
      <c r="FM9">
        <v>4095</v>
      </c>
      <c r="FN9">
        <v>4202</v>
      </c>
      <c r="FO9">
        <v>4287</v>
      </c>
      <c r="FP9">
        <v>4124</v>
      </c>
      <c r="FQ9">
        <v>4234</v>
      </c>
      <c r="FR9">
        <v>4288</v>
      </c>
      <c r="FS9">
        <v>4060</v>
      </c>
      <c r="FT9">
        <v>4289</v>
      </c>
      <c r="FU9">
        <v>4123</v>
      </c>
      <c r="FV9">
        <v>4040</v>
      </c>
      <c r="FW9">
        <v>1159</v>
      </c>
      <c r="FX9">
        <v>4199</v>
      </c>
      <c r="FY9">
        <v>4146</v>
      </c>
      <c r="FZ9">
        <v>4290</v>
      </c>
      <c r="GA9">
        <v>4173</v>
      </c>
      <c r="GB9">
        <v>4292</v>
      </c>
      <c r="GC9">
        <v>4174</v>
      </c>
      <c r="GD9">
        <v>4312</v>
      </c>
      <c r="GE9">
        <v>4036</v>
      </c>
      <c r="GF9">
        <v>4293</v>
      </c>
      <c r="GG9">
        <v>4294</v>
      </c>
      <c r="GH9">
        <v>4295</v>
      </c>
      <c r="GI9">
        <v>4221</v>
      </c>
      <c r="GJ9">
        <v>4128</v>
      </c>
      <c r="GK9">
        <v>4175</v>
      </c>
      <c r="GL9">
        <v>4065</v>
      </c>
      <c r="GM9">
        <v>4296</v>
      </c>
      <c r="GN9">
        <v>4324</v>
      </c>
      <c r="GO9">
        <v>3910</v>
      </c>
      <c r="GP9">
        <v>4297</v>
      </c>
      <c r="GQ9">
        <v>4177</v>
      </c>
      <c r="GR9">
        <v>4142</v>
      </c>
      <c r="GS9">
        <v>3912</v>
      </c>
      <c r="GT9">
        <v>4224</v>
      </c>
      <c r="GU9">
        <v>4323</v>
      </c>
      <c r="GV9">
        <v>4194</v>
      </c>
      <c r="GW9">
        <v>4298</v>
      </c>
      <c r="GX9">
        <v>4057</v>
      </c>
      <c r="GY9">
        <v>4299</v>
      </c>
      <c r="GZ9">
        <v>4300</v>
      </c>
      <c r="HA9">
        <v>4305</v>
      </c>
      <c r="HB9">
        <v>1142</v>
      </c>
      <c r="HC9">
        <v>4318</v>
      </c>
      <c r="HD9">
        <v>4179</v>
      </c>
      <c r="HE9" t="s">
        <v>459</v>
      </c>
      <c r="HF9" t="s">
        <v>460</v>
      </c>
      <c r="HG9" t="s">
        <v>461</v>
      </c>
      <c r="HH9" t="s">
        <v>462</v>
      </c>
      <c r="HI9" t="s">
        <v>463</v>
      </c>
      <c r="HJ9" t="s">
        <v>464</v>
      </c>
      <c r="HK9" t="s">
        <v>465</v>
      </c>
      <c r="HM9" s="4" t="s">
        <v>1459</v>
      </c>
      <c r="HN9" s="5" t="s">
        <v>1460</v>
      </c>
      <c r="HO9" s="6" t="s">
        <v>1461</v>
      </c>
      <c r="HP9" s="3" t="s">
        <v>1467</v>
      </c>
      <c r="HQ9" s="3" t="s">
        <v>1468</v>
      </c>
      <c r="HR9" s="3" t="s">
        <v>1469</v>
      </c>
      <c r="HS9" s="3" t="s">
        <v>1509</v>
      </c>
      <c r="HT9" s="3" t="s">
        <v>1462</v>
      </c>
      <c r="HU9" s="3" t="s">
        <v>1465</v>
      </c>
      <c r="HV9" s="3" t="s">
        <v>1466</v>
      </c>
      <c r="HW9" s="4" t="s">
        <v>1472</v>
      </c>
      <c r="HX9" s="5" t="s">
        <v>1473</v>
      </c>
      <c r="HY9" s="6" t="s">
        <v>1474</v>
      </c>
      <c r="HZ9" s="3" t="s">
        <v>1477</v>
      </c>
      <c r="IA9" s="3" t="s">
        <v>1476</v>
      </c>
      <c r="IB9" s="3" t="s">
        <v>1469</v>
      </c>
      <c r="IC9" s="3" t="s">
        <v>1509</v>
      </c>
      <c r="ID9" s="3" t="s">
        <v>1475</v>
      </c>
      <c r="IE9" s="3" t="s">
        <v>1478</v>
      </c>
      <c r="IF9" s="3" t="s">
        <v>1466</v>
      </c>
      <c r="IG9" t="s">
        <v>1480</v>
      </c>
      <c r="IH9" t="s">
        <v>1481</v>
      </c>
      <c r="II9" t="s">
        <v>1482</v>
      </c>
      <c r="IJ9" s="3" t="s">
        <v>1485</v>
      </c>
      <c r="IK9" s="3" t="s">
        <v>1486</v>
      </c>
      <c r="IL9" s="3" t="s">
        <v>1469</v>
      </c>
      <c r="IM9" s="3" t="s">
        <v>1509</v>
      </c>
      <c r="IN9" s="3" t="s">
        <v>1487</v>
      </c>
      <c r="IO9" s="3" t="s">
        <v>1484</v>
      </c>
      <c r="IP9" s="3" t="s">
        <v>1466</v>
      </c>
      <c r="IQ9" t="s">
        <v>1488</v>
      </c>
      <c r="IR9" t="s">
        <v>1489</v>
      </c>
      <c r="IS9" t="s">
        <v>1490</v>
      </c>
      <c r="IT9" s="3" t="s">
        <v>1494</v>
      </c>
      <c r="IU9" s="3" t="s">
        <v>1491</v>
      </c>
      <c r="IV9" s="3" t="s">
        <v>1469</v>
      </c>
      <c r="IW9" s="3" t="s">
        <v>1509</v>
      </c>
      <c r="IX9" s="3" t="s">
        <v>1492</v>
      </c>
      <c r="IY9" s="3" t="s">
        <v>1493</v>
      </c>
      <c r="IZ9" s="3" t="s">
        <v>1466</v>
      </c>
      <c r="JA9" t="s">
        <v>1495</v>
      </c>
      <c r="JB9" t="s">
        <v>1496</v>
      </c>
      <c r="JC9" t="s">
        <v>1497</v>
      </c>
      <c r="JD9" s="3" t="s">
        <v>1498</v>
      </c>
      <c r="JE9" s="3" t="s">
        <v>1499</v>
      </c>
      <c r="JF9" s="3" t="s">
        <v>1469</v>
      </c>
      <c r="JG9" s="3" t="s">
        <v>1509</v>
      </c>
      <c r="JH9" s="3" t="s">
        <v>1500</v>
      </c>
      <c r="JI9" s="3" t="s">
        <v>1501</v>
      </c>
      <c r="JJ9" s="3" t="s">
        <v>1466</v>
      </c>
      <c r="JK9" t="s">
        <v>1502</v>
      </c>
      <c r="JL9" t="s">
        <v>1503</v>
      </c>
      <c r="JM9" t="s">
        <v>1504</v>
      </c>
      <c r="JN9" s="3" t="s">
        <v>1505</v>
      </c>
      <c r="JO9" s="3" t="s">
        <v>1506</v>
      </c>
      <c r="JP9" s="3" t="s">
        <v>1469</v>
      </c>
      <c r="JQ9" s="3" t="s">
        <v>1509</v>
      </c>
      <c r="JR9" s="3" t="s">
        <v>1507</v>
      </c>
      <c r="JS9" s="3" t="s">
        <v>1508</v>
      </c>
      <c r="JT9" s="3" t="s">
        <v>1466</v>
      </c>
      <c r="JU9" s="3"/>
      <c r="JV9" s="3" t="s">
        <v>1471</v>
      </c>
      <c r="KP9" s="3" t="s">
        <v>1471</v>
      </c>
      <c r="LD9" s="3" t="s">
        <v>1471</v>
      </c>
      <c r="LP9" s="3" t="s">
        <v>1471</v>
      </c>
      <c r="MA9" s="3" t="s">
        <v>1471</v>
      </c>
      <c r="MG9" s="3" t="s">
        <v>1471</v>
      </c>
    </row>
    <row r="10" spans="1:350" x14ac:dyDescent="0.25">
      <c r="A10" s="1" t="s">
        <v>466</v>
      </c>
      <c r="B10" t="s">
        <v>204</v>
      </c>
      <c r="C10" t="s">
        <v>467</v>
      </c>
      <c r="D10" t="s">
        <v>468</v>
      </c>
      <c r="E10" s="1" t="s">
        <v>469</v>
      </c>
      <c r="F10" t="s">
        <v>470</v>
      </c>
      <c r="G10">
        <v>24222</v>
      </c>
      <c r="H10" t="s">
        <v>471</v>
      </c>
      <c r="I10" t="s">
        <v>472</v>
      </c>
      <c r="M10" t="s">
        <v>460</v>
      </c>
      <c r="N10" t="s">
        <v>460</v>
      </c>
      <c r="O10" t="s">
        <v>461</v>
      </c>
      <c r="P10" t="s">
        <v>460</v>
      </c>
      <c r="Q10" t="s">
        <v>460</v>
      </c>
      <c r="R10" t="s">
        <v>461</v>
      </c>
      <c r="S10" t="s">
        <v>461</v>
      </c>
      <c r="T10" t="s">
        <v>461</v>
      </c>
      <c r="U10" t="s">
        <v>461</v>
      </c>
      <c r="V10" t="s">
        <v>461</v>
      </c>
      <c r="W10" t="s">
        <v>463</v>
      </c>
      <c r="X10" t="s">
        <v>461</v>
      </c>
      <c r="Y10" t="s">
        <v>461</v>
      </c>
      <c r="Z10" t="s">
        <v>473</v>
      </c>
      <c r="AA10" t="s">
        <v>461</v>
      </c>
      <c r="AB10" t="s">
        <v>461</v>
      </c>
      <c r="AC10" t="s">
        <v>461</v>
      </c>
      <c r="AD10" t="s">
        <v>461</v>
      </c>
      <c r="AE10" t="s">
        <v>460</v>
      </c>
      <c r="AF10" t="s">
        <v>461</v>
      </c>
      <c r="AG10" t="s">
        <v>461</v>
      </c>
      <c r="AH10" t="s">
        <v>461</v>
      </c>
      <c r="AI10" t="s">
        <v>461</v>
      </c>
      <c r="AJ10" t="s">
        <v>463</v>
      </c>
      <c r="AK10" t="s">
        <v>461</v>
      </c>
      <c r="AL10" t="s">
        <v>460</v>
      </c>
      <c r="AM10" t="s">
        <v>460</v>
      </c>
      <c r="AN10" t="s">
        <v>461</v>
      </c>
      <c r="AO10" t="s">
        <v>460</v>
      </c>
      <c r="AP10" t="s">
        <v>461</v>
      </c>
      <c r="AQ10" t="s">
        <v>461</v>
      </c>
      <c r="AR10" t="s">
        <v>461</v>
      </c>
      <c r="AS10" t="s">
        <v>461</v>
      </c>
      <c r="AT10" t="s">
        <v>461</v>
      </c>
      <c r="AU10" t="s">
        <v>461</v>
      </c>
      <c r="AV10" t="s">
        <v>461</v>
      </c>
      <c r="AW10" t="s">
        <v>460</v>
      </c>
      <c r="AX10" t="s">
        <v>461</v>
      </c>
      <c r="AY10" t="s">
        <v>461</v>
      </c>
      <c r="AZ10" t="s">
        <v>461</v>
      </c>
      <c r="BA10" t="s">
        <v>460</v>
      </c>
      <c r="BB10" t="s">
        <v>461</v>
      </c>
      <c r="BC10" t="s">
        <v>461</v>
      </c>
      <c r="BD10" t="s">
        <v>460</v>
      </c>
      <c r="BE10" t="s">
        <v>460</v>
      </c>
      <c r="BF10" t="s">
        <v>461</v>
      </c>
      <c r="BG10" t="s">
        <v>461</v>
      </c>
      <c r="BH10" t="s">
        <v>461</v>
      </c>
      <c r="BI10" t="s">
        <v>461</v>
      </c>
      <c r="BJ10" t="s">
        <v>461</v>
      </c>
      <c r="BK10" t="s">
        <v>460</v>
      </c>
      <c r="BL10" t="s">
        <v>461</v>
      </c>
      <c r="BM10" t="s">
        <v>461</v>
      </c>
      <c r="BN10" t="s">
        <v>461</v>
      </c>
      <c r="BO10" t="s">
        <v>461</v>
      </c>
      <c r="BP10" t="s">
        <v>461</v>
      </c>
      <c r="BQ10" t="s">
        <v>461</v>
      </c>
      <c r="BR10" t="s">
        <v>460</v>
      </c>
      <c r="BS10" t="s">
        <v>461</v>
      </c>
      <c r="BT10" t="s">
        <v>460</v>
      </c>
      <c r="BU10" t="s">
        <v>460</v>
      </c>
      <c r="BV10" t="s">
        <v>461</v>
      </c>
      <c r="BW10" t="s">
        <v>460</v>
      </c>
      <c r="BX10" t="s">
        <v>461</v>
      </c>
      <c r="BY10" t="s">
        <v>461</v>
      </c>
      <c r="BZ10" t="s">
        <v>460</v>
      </c>
      <c r="CA10" t="s">
        <v>461</v>
      </c>
      <c r="CB10" t="s">
        <v>461</v>
      </c>
      <c r="CC10" t="s">
        <v>461</v>
      </c>
      <c r="CD10" t="s">
        <v>460</v>
      </c>
      <c r="CE10" t="s">
        <v>461</v>
      </c>
      <c r="CF10" t="s">
        <v>461</v>
      </c>
      <c r="CG10" t="s">
        <v>460</v>
      </c>
      <c r="CH10" t="s">
        <v>461</v>
      </c>
      <c r="CI10" t="s">
        <v>460</v>
      </c>
      <c r="CJ10" t="s">
        <v>461</v>
      </c>
      <c r="CK10" t="s">
        <v>461</v>
      </c>
      <c r="CL10" t="s">
        <v>460</v>
      </c>
      <c r="CM10" t="s">
        <v>463</v>
      </c>
      <c r="CN10" t="s">
        <v>461</v>
      </c>
      <c r="CO10" t="s">
        <v>461</v>
      </c>
      <c r="CP10" t="s">
        <v>460</v>
      </c>
      <c r="CQ10" t="s">
        <v>460</v>
      </c>
      <c r="CR10" t="s">
        <v>460</v>
      </c>
      <c r="CS10" t="s">
        <v>460</v>
      </c>
      <c r="CT10" t="s">
        <v>460</v>
      </c>
      <c r="CU10" t="s">
        <v>461</v>
      </c>
      <c r="CV10" t="s">
        <v>460</v>
      </c>
      <c r="CW10" t="s">
        <v>461</v>
      </c>
      <c r="CX10" t="s">
        <v>461</v>
      </c>
      <c r="CY10" t="s">
        <v>460</v>
      </c>
      <c r="CZ10" t="s">
        <v>460</v>
      </c>
      <c r="DA10" t="s">
        <v>461</v>
      </c>
      <c r="DB10" t="s">
        <v>474</v>
      </c>
      <c r="DC10" t="s">
        <v>461</v>
      </c>
      <c r="DD10" t="s">
        <v>460</v>
      </c>
      <c r="DE10" t="s">
        <v>461</v>
      </c>
      <c r="DF10" t="s">
        <v>460</v>
      </c>
      <c r="DG10" t="s">
        <v>461</v>
      </c>
      <c r="DH10" t="s">
        <v>461</v>
      </c>
      <c r="DI10" t="s">
        <v>461</v>
      </c>
      <c r="DJ10" t="s">
        <v>461</v>
      </c>
      <c r="DK10" t="s">
        <v>461</v>
      </c>
      <c r="DL10" t="s">
        <v>461</v>
      </c>
      <c r="DM10" t="s">
        <v>461</v>
      </c>
      <c r="DN10" t="s">
        <v>461</v>
      </c>
      <c r="DO10" t="s">
        <v>461</v>
      </c>
      <c r="DP10" t="s">
        <v>460</v>
      </c>
      <c r="DQ10" t="s">
        <v>461</v>
      </c>
      <c r="DR10" t="s">
        <v>461</v>
      </c>
      <c r="DS10" t="s">
        <v>461</v>
      </c>
      <c r="DT10" t="s">
        <v>461</v>
      </c>
      <c r="DU10" t="s">
        <v>460</v>
      </c>
      <c r="DV10" t="s">
        <v>461</v>
      </c>
      <c r="DW10" t="s">
        <v>461</v>
      </c>
      <c r="DX10" t="s">
        <v>460</v>
      </c>
      <c r="DY10" t="s">
        <v>461</v>
      </c>
      <c r="DZ10" t="s">
        <v>461</v>
      </c>
      <c r="EA10" t="s">
        <v>461</v>
      </c>
      <c r="EB10" t="s">
        <v>461</v>
      </c>
      <c r="EC10" t="s">
        <v>461</v>
      </c>
      <c r="ED10" t="s">
        <v>461</v>
      </c>
      <c r="EE10" t="s">
        <v>461</v>
      </c>
      <c r="EF10" t="s">
        <v>461</v>
      </c>
      <c r="EG10" t="s">
        <v>461</v>
      </c>
      <c r="EH10" t="s">
        <v>461</v>
      </c>
      <c r="EI10" t="s">
        <v>460</v>
      </c>
      <c r="EJ10" t="s">
        <v>460</v>
      </c>
      <c r="EK10" t="s">
        <v>461</v>
      </c>
      <c r="EL10" t="s">
        <v>461</v>
      </c>
      <c r="EM10" t="s">
        <v>461</v>
      </c>
      <c r="EN10" t="s">
        <v>460</v>
      </c>
      <c r="EO10" t="s">
        <v>461</v>
      </c>
      <c r="EP10" t="s">
        <v>461</v>
      </c>
      <c r="EQ10" t="s">
        <v>461</v>
      </c>
      <c r="ER10" t="s">
        <v>461</v>
      </c>
      <c r="ES10" t="s">
        <v>461</v>
      </c>
      <c r="ET10" t="s">
        <v>461</v>
      </c>
      <c r="EU10" t="s">
        <v>461</v>
      </c>
      <c r="EV10" t="s">
        <v>461</v>
      </c>
      <c r="EW10" t="s">
        <v>461</v>
      </c>
      <c r="EX10" t="s">
        <v>461</v>
      </c>
      <c r="EY10" t="s">
        <v>460</v>
      </c>
      <c r="EZ10" t="s">
        <v>461</v>
      </c>
      <c r="FA10" t="s">
        <v>461</v>
      </c>
      <c r="FB10" t="s">
        <v>460</v>
      </c>
      <c r="FC10" t="s">
        <v>461</v>
      </c>
      <c r="FD10" t="s">
        <v>461</v>
      </c>
      <c r="FE10" t="s">
        <v>461</v>
      </c>
      <c r="FF10" t="s">
        <v>461</v>
      </c>
      <c r="FG10" t="s">
        <v>460</v>
      </c>
      <c r="FH10" t="s">
        <v>461</v>
      </c>
      <c r="FI10" t="s">
        <v>461</v>
      </c>
      <c r="FJ10" t="s">
        <v>460</v>
      </c>
      <c r="FK10" t="s">
        <v>460</v>
      </c>
      <c r="FL10" t="s">
        <v>473</v>
      </c>
      <c r="FM10" t="s">
        <v>461</v>
      </c>
      <c r="FN10" t="s">
        <v>461</v>
      </c>
      <c r="FO10" t="s">
        <v>461</v>
      </c>
      <c r="FP10" t="s">
        <v>461</v>
      </c>
      <c r="FQ10" t="s">
        <v>460</v>
      </c>
      <c r="FR10" t="s">
        <v>461</v>
      </c>
      <c r="FS10" t="s">
        <v>461</v>
      </c>
      <c r="FT10" t="s">
        <v>461</v>
      </c>
      <c r="FU10" t="s">
        <v>461</v>
      </c>
      <c r="FV10" t="s">
        <v>461</v>
      </c>
      <c r="FW10" t="s">
        <v>460</v>
      </c>
      <c r="FX10" t="s">
        <v>461</v>
      </c>
      <c r="FY10" t="s">
        <v>461</v>
      </c>
      <c r="FZ10" t="s">
        <v>461</v>
      </c>
      <c r="GA10" t="s">
        <v>460</v>
      </c>
      <c r="GB10" t="s">
        <v>461</v>
      </c>
      <c r="GC10" t="s">
        <v>460</v>
      </c>
      <c r="GD10" t="s">
        <v>461</v>
      </c>
      <c r="GE10" t="s">
        <v>461</v>
      </c>
      <c r="GF10" t="s">
        <v>460</v>
      </c>
      <c r="GG10" t="s">
        <v>461</v>
      </c>
      <c r="GH10" t="s">
        <v>461</v>
      </c>
      <c r="GI10" t="s">
        <v>461</v>
      </c>
      <c r="GJ10" t="s">
        <v>461</v>
      </c>
      <c r="GK10" t="s">
        <v>460</v>
      </c>
      <c r="GL10" t="s">
        <v>460</v>
      </c>
      <c r="GM10" t="s">
        <v>461</v>
      </c>
      <c r="GN10" t="s">
        <v>461</v>
      </c>
      <c r="GO10" t="s">
        <v>460</v>
      </c>
      <c r="GP10" t="s">
        <v>461</v>
      </c>
      <c r="GQ10" t="s">
        <v>460</v>
      </c>
      <c r="GR10" t="s">
        <v>461</v>
      </c>
      <c r="GS10" t="s">
        <v>461</v>
      </c>
      <c r="GT10" t="s">
        <v>461</v>
      </c>
      <c r="GU10" t="s">
        <v>461</v>
      </c>
      <c r="GV10" t="s">
        <v>461</v>
      </c>
      <c r="GW10" t="s">
        <v>461</v>
      </c>
      <c r="GX10" t="s">
        <v>461</v>
      </c>
      <c r="GY10" t="s">
        <v>461</v>
      </c>
      <c r="GZ10" t="s">
        <v>461</v>
      </c>
      <c r="HA10" t="s">
        <v>461</v>
      </c>
      <c r="HB10" t="s">
        <v>460</v>
      </c>
      <c r="HC10" t="s">
        <v>461</v>
      </c>
      <c r="HD10" t="s">
        <v>460</v>
      </c>
      <c r="HE10" t="s">
        <v>475</v>
      </c>
      <c r="HF10">
        <v>54</v>
      </c>
      <c r="HG10">
        <v>140</v>
      </c>
      <c r="HH10">
        <v>0</v>
      </c>
      <c r="HI10">
        <v>3</v>
      </c>
      <c r="HJ10">
        <v>2</v>
      </c>
      <c r="HK10" t="s">
        <v>476</v>
      </c>
      <c r="HM10" s="3">
        <f>COUNTIFS($M10:$HD10,"Oui",$M$5:$HD$5,"V")</f>
        <v>54</v>
      </c>
      <c r="HN10" s="3">
        <f>COUNTIFS($M10:$HD10,"Non",$M$5:$HD$5,"V")</f>
        <v>0</v>
      </c>
      <c r="HO10" s="3">
        <f>COUNTIFS($M10:$HD10,"Abstention",$M$5:$HD$5,"V")</f>
        <v>0</v>
      </c>
      <c r="HP10" s="3">
        <f t="shared" ref="HP10:HP73" si="0">MAX(HM10:HO10)</f>
        <v>54</v>
      </c>
      <c r="HQ10" s="7" t="str" cm="1">
        <f t="array" ref="HQ10">_xlfn.SWITCH(HP10,HM10,"Oui",HN10,"Non",HO10,"Abstention")</f>
        <v>Oui</v>
      </c>
      <c r="HR10" s="7" t="str" cm="1">
        <f t="array" ref="HR10">_xlfn.SWITCH(HQ10,"Oui","Non","Non","Oui","Abstention","Oui")</f>
        <v>Non</v>
      </c>
      <c r="HS10" s="7" t="str" cm="1">
        <f t="array" ref="HS10">_xlfn.SWITCH(HQ10,"Oui","Abstention","Non","Abstention","Abstention","Non")</f>
        <v>Abstention</v>
      </c>
      <c r="HT10" s="3">
        <f t="shared" ref="HT10:HT73" si="1">SUM(HM10:HO10)</f>
        <v>54</v>
      </c>
      <c r="HU10" s="3">
        <f t="shared" ref="HU10:HU73" si="2">HP10/HT10</f>
        <v>1</v>
      </c>
      <c r="HV10" t="str">
        <f t="shared" ref="HV10:HV73" si="3">IF(HU10&gt;0.66,"consigne","pas de consigne")</f>
        <v>consigne</v>
      </c>
      <c r="HW10" s="3">
        <f>COUNTIFS($M10:$HD10,"Oui",$M$5:$HD$5,"S")</f>
        <v>0</v>
      </c>
      <c r="HX10" s="3">
        <f>COUNTIFS($M10:$HD10,"Non",$M$5:$HD$5,"S")</f>
        <v>38</v>
      </c>
      <c r="HY10" s="3">
        <f>COUNTIFS($M10:$HD10,"Abstention",$M$5:$HD$5,"S")</f>
        <v>0</v>
      </c>
      <c r="HZ10" s="3">
        <f>MAX(HW10:HY10)</f>
        <v>38</v>
      </c>
      <c r="IA10" s="7" t="str" cm="1">
        <f t="array" ref="IA10">_xlfn.SWITCH(HZ10,HW10,"Oui",HX10,"Non",HY10,"Abstention")</f>
        <v>Non</v>
      </c>
      <c r="IB10" s="7" t="str" cm="1">
        <f t="array" ref="IB10">_xlfn.SWITCH(IA10,"Oui","Non","Non","Oui","Abstention","Oui")</f>
        <v>Oui</v>
      </c>
      <c r="IC10" s="7" t="str" cm="1">
        <f t="array" ref="IC10">_xlfn.SWITCH(IA10,"Oui","Abstention","Non","Abstention","Abstention","Non")</f>
        <v>Abstention</v>
      </c>
      <c r="ID10" s="3">
        <f t="shared" ref="ID10:ID73" si="4">SUM(HW10:HY10)</f>
        <v>38</v>
      </c>
      <c r="IE10" s="3">
        <f t="shared" ref="IE10:IE73" si="5">HZ10/ID10</f>
        <v>1</v>
      </c>
      <c r="IF10" t="str">
        <f t="shared" ref="IF10:IF73" si="6">IF(IE10&gt;0.66,"consigne","pas de consigne")</f>
        <v>consigne</v>
      </c>
      <c r="IG10">
        <f>COUNTIFS($M10:$HD10,"Oui",$M$5:$HD$5,"M-E")</f>
        <v>0</v>
      </c>
      <c r="IH10">
        <f>COUNTIFS($M10:$HD10,"Non",$M$5:$HD$5,"M-E")</f>
        <v>31</v>
      </c>
      <c r="II10">
        <f>COUNTIFS($M10:$HD10,"Abstention",$M$5:$HD$5,"M-E")</f>
        <v>0</v>
      </c>
      <c r="IJ10" s="3">
        <f t="shared" ref="IJ10:IJ73" si="7">MAX(IG10:II10)</f>
        <v>31</v>
      </c>
      <c r="IK10" s="7" t="str" cm="1">
        <f t="array" ref="IK10">_xlfn.SWITCH(IJ10,IG10,"Oui",IH10,"Non",II10,"Abstention")</f>
        <v>Non</v>
      </c>
      <c r="IL10" s="7" t="str" cm="1">
        <f t="array" ref="IL10">_xlfn.SWITCH(IK10,"Oui","Non","Non","Oui","Abstention","Oui")</f>
        <v>Oui</v>
      </c>
      <c r="IM10" s="7" t="str" cm="1">
        <f t="array" ref="IM10">_xlfn.SWITCH(IK10,"Oui","Abstention","Non","Abstention","Abstention","Non")</f>
        <v>Abstention</v>
      </c>
      <c r="IN10" s="3">
        <f t="shared" ref="IN10:IN73" si="8">SUM(IG10:II10)</f>
        <v>31</v>
      </c>
      <c r="IO10" s="3">
        <f t="shared" ref="IO10:IO73" si="9">IJ10/IN10</f>
        <v>1</v>
      </c>
      <c r="IP10" t="str">
        <f t="shared" ref="IP10:IP73" si="10">IF(IO10&gt;0.66,"consigne","pas de consigne")</f>
        <v>consigne</v>
      </c>
      <c r="IQ10">
        <f>COUNTIFS($M10:$HD10,"Oui",$M$5:$HD$5,"RL")</f>
        <v>0</v>
      </c>
      <c r="IR10">
        <f>COUNTIFS($M10:$HD10,"Non",$M$5:$HD$5,"RL")</f>
        <v>29</v>
      </c>
      <c r="IS10">
        <f>COUNTIFS($M10:$HD10,"Abstention",$M$5:$HD$5,"RL")</f>
        <v>0</v>
      </c>
      <c r="IT10" s="3">
        <f t="shared" ref="IT10:IT73" si="11">MAX(IQ10:IS10)</f>
        <v>29</v>
      </c>
      <c r="IU10" s="7" t="str" cm="1">
        <f t="array" ref="IU10">_xlfn.SWITCH(IT10,IQ10,"Oui",IR10,"Non",IS10,"Abstention")</f>
        <v>Non</v>
      </c>
      <c r="IV10" s="7" t="str" cm="1">
        <f t="array" ref="IV10">_xlfn.SWITCH(IU10,"Oui","Non","Non","Oui","Abstention","Oui")</f>
        <v>Oui</v>
      </c>
      <c r="IW10" s="7" t="str" cm="1">
        <f t="array" ref="IW10">_xlfn.SWITCH(IU10,"Oui","Abstention","Non","Abstention","Abstention","Non")</f>
        <v>Abstention</v>
      </c>
      <c r="IX10" s="3">
        <f t="shared" ref="IX10:IX73" si="12">SUM(IQ10:IS10)</f>
        <v>29</v>
      </c>
      <c r="IY10" s="3">
        <f t="shared" ref="IY10:IY73" si="13">IT10/IX10</f>
        <v>1</v>
      </c>
      <c r="IZ10" t="str">
        <f t="shared" ref="IZ10:IZ73" si="14">IF(IY10&gt;0.66,"consigne","pas de consigne")</f>
        <v>consigne</v>
      </c>
      <c r="JA10">
        <f>COUNTIFS($M10:$HD10,"Oui",$M$5:$HD$5,"G")</f>
        <v>0</v>
      </c>
      <c r="JB10">
        <f>COUNTIFS($M10:$HD10,"Non",$M$5:$HD$5,"G")</f>
        <v>27</v>
      </c>
      <c r="JC10">
        <f>COUNTIFS($M10:$HD10,"Abstention",$M$5:$HD$5,"G")</f>
        <v>0</v>
      </c>
      <c r="JD10" s="3">
        <f t="shared" ref="JD10:JD73" si="15">MAX(JA10:JC10)</f>
        <v>27</v>
      </c>
      <c r="JE10" s="7" t="str" cm="1">
        <f t="array" ref="JE10">_xlfn.SWITCH(JD10,JA10,"Oui",JB10,"Non",JC10,"Abstention")</f>
        <v>Non</v>
      </c>
      <c r="JF10" s="7" t="str" cm="1">
        <f t="array" ref="JF10">_xlfn.SWITCH(JE10,"Oui","Non","Non","Oui","Abstention","Oui")</f>
        <v>Oui</v>
      </c>
      <c r="JG10" s="7" t="str" cm="1">
        <f t="array" ref="JG10">_xlfn.SWITCH(JE10,"Oui","Abstention","Non","Abstention","Abstention","Non")</f>
        <v>Abstention</v>
      </c>
      <c r="JH10" s="3">
        <f t="shared" ref="JH10:JH73" si="16">SUM(JA10:JC10)</f>
        <v>27</v>
      </c>
      <c r="JI10" s="3">
        <f t="shared" ref="JI10:JI73" si="17">JD10/JH10</f>
        <v>1</v>
      </c>
      <c r="JJ10" t="str">
        <f t="shared" ref="JJ10:JJ73" si="18">IF(JI10&gt;0.66,"consigne","pas de consigne")</f>
        <v>consigne</v>
      </c>
      <c r="JK10">
        <f>COUNTIFS($M10:$HD10,"Oui",$M$5:$HD$5,"GL")</f>
        <v>0</v>
      </c>
      <c r="JL10">
        <f>COUNTIFS($M10:$HD10,"Non",$M$5:$HD$5,"GL")</f>
        <v>15</v>
      </c>
      <c r="JM10">
        <f>COUNTIFS($M10:$HD10,"Abstention",$M$5:$HD$5,"GL")</f>
        <v>0</v>
      </c>
      <c r="JN10" s="3">
        <f t="shared" ref="JN10:JN73" si="19">MAX(JK10:JM10)</f>
        <v>15</v>
      </c>
      <c r="JO10" s="7" t="str" cm="1">
        <f t="array" ref="JO10">_xlfn.SWITCH(JN10,JK10,"Oui",JL10,"Non",JM10,"Abstention")</f>
        <v>Non</v>
      </c>
      <c r="JP10" s="7" t="str" cm="1">
        <f t="array" ref="JP10">_xlfn.SWITCH(JO10,"Oui","Non","Non","Oui","Abstention","Oui")</f>
        <v>Oui</v>
      </c>
      <c r="JQ10" s="7" t="str" cm="1">
        <f t="array" ref="JQ10">_xlfn.SWITCH(JO10,"Oui","Abstention","Non","Abstention","Abstention","Non")</f>
        <v>Abstention</v>
      </c>
      <c r="JR10" s="3">
        <f t="shared" ref="JR10:JR73" si="20">SUM(JK10:JM10)</f>
        <v>15</v>
      </c>
      <c r="JS10" s="3">
        <f t="shared" ref="JS10:JS73" si="21">JN10/JR10</f>
        <v>1</v>
      </c>
      <c r="JT10" t="str">
        <f t="shared" ref="JT10:JT73" si="22">IF(JS10&gt;0.66,"consigne","pas de consigne")</f>
        <v>consigne</v>
      </c>
      <c r="JU10" s="3"/>
      <c r="JV10" t="str" cm="1">
        <f t="array" ref="JV10">_xlfn._xlws.FILTER($M$3:$HD$3,((($M10:$HD10=$HR10)+($M10:$HD10=$HS10))*($M$5:$HD$5="V")*($HV10="consigne")),"")</f>
        <v/>
      </c>
      <c r="KP10" t="str" cm="1">
        <f t="array" ref="KP10">_xlfn._xlws.FILTER($M$3:$HD$3,((($M10:$HD10=$IB10)+($M10:$HD10=$IC10))*($M$5:$HD$5="S")*($IF10="consigne")),"")</f>
        <v/>
      </c>
      <c r="LD10" t="str" cm="1">
        <f t="array" ref="LD10">_xlfn._xlws.FILTER($M$3:$HD$3,((($M10:$HD10=$IV10)+($M10:$HD10=$IW10))*($M$5:$HD$5="RL")*($IZ10="consigne")),"")</f>
        <v/>
      </c>
      <c r="LP10" t="str" cm="1">
        <f t="array" ref="LP10">_xlfn._xlws.FILTER($M$3:$HD$3,((($M10:$HD10=$JF10)+($M10:$HD10=$JG10))*($M$5:$HD$5="G")*($JJ10="consigne")),"")</f>
        <v/>
      </c>
      <c r="MA10" t="str" cm="1">
        <f t="array" ref="MA10">_xlfn._xlws.FILTER($M$3:$HD$3,((($M10:$HD10=$JP10)+($M10:$HD10=$JQ10))*($M$5:$HD$5="GL")*($JT10="consigne")),"")</f>
        <v/>
      </c>
      <c r="MG10" t="str" cm="1">
        <f t="array" ref="MG10">_xlfn._xlws.FILTER($M$3:$HD$3,((($M10:$HD10=$IL10)+($M10:$HD10=$IM10))*($M$5:$HD$5="M-E")*($IP10="consigne")),"")</f>
        <v/>
      </c>
    </row>
    <row r="11" spans="1:350" x14ac:dyDescent="0.25">
      <c r="A11" s="1" t="s">
        <v>477</v>
      </c>
      <c r="B11" t="s">
        <v>204</v>
      </c>
      <c r="C11" t="s">
        <v>467</v>
      </c>
      <c r="D11" t="s">
        <v>468</v>
      </c>
      <c r="E11" s="1" t="s">
        <v>469</v>
      </c>
      <c r="F11" t="s">
        <v>470</v>
      </c>
      <c r="G11">
        <v>24445</v>
      </c>
      <c r="H11" t="s">
        <v>478</v>
      </c>
      <c r="I11" t="s">
        <v>479</v>
      </c>
      <c r="M11" t="s">
        <v>461</v>
      </c>
      <c r="N11" t="s">
        <v>460</v>
      </c>
      <c r="O11" t="s">
        <v>460</v>
      </c>
      <c r="P11" t="s">
        <v>461</v>
      </c>
      <c r="Q11" t="s">
        <v>461</v>
      </c>
      <c r="R11" t="s">
        <v>460</v>
      </c>
      <c r="S11" t="s">
        <v>460</v>
      </c>
      <c r="T11" t="s">
        <v>460</v>
      </c>
      <c r="U11" t="s">
        <v>460</v>
      </c>
      <c r="V11" t="s">
        <v>460</v>
      </c>
      <c r="W11" t="s">
        <v>463</v>
      </c>
      <c r="X11" t="s">
        <v>460</v>
      </c>
      <c r="Y11" t="s">
        <v>460</v>
      </c>
      <c r="Z11" t="s">
        <v>460</v>
      </c>
      <c r="AA11" t="s">
        <v>460</v>
      </c>
      <c r="AB11" t="s">
        <v>460</v>
      </c>
      <c r="AC11" t="s">
        <v>460</v>
      </c>
      <c r="AD11" t="s">
        <v>460</v>
      </c>
      <c r="AE11" t="s">
        <v>461</v>
      </c>
      <c r="AF11" t="s">
        <v>460</v>
      </c>
      <c r="AG11" t="s">
        <v>460</v>
      </c>
      <c r="AH11" t="s">
        <v>460</v>
      </c>
      <c r="AI11" t="s">
        <v>460</v>
      </c>
      <c r="AJ11" t="s">
        <v>463</v>
      </c>
      <c r="AK11" t="s">
        <v>460</v>
      </c>
      <c r="AL11" t="s">
        <v>461</v>
      </c>
      <c r="AM11" t="s">
        <v>460</v>
      </c>
      <c r="AN11" t="s">
        <v>460</v>
      </c>
      <c r="AO11" t="s">
        <v>480</v>
      </c>
      <c r="AP11" t="s">
        <v>460</v>
      </c>
      <c r="AQ11" t="s">
        <v>460</v>
      </c>
      <c r="AR11" t="s">
        <v>460</v>
      </c>
      <c r="AS11" t="s">
        <v>460</v>
      </c>
      <c r="AT11" t="s">
        <v>460</v>
      </c>
      <c r="AU11" t="s">
        <v>460</v>
      </c>
      <c r="AV11" t="s">
        <v>460</v>
      </c>
      <c r="AW11" t="s">
        <v>461</v>
      </c>
      <c r="AX11" t="s">
        <v>460</v>
      </c>
      <c r="AY11" t="s">
        <v>460</v>
      </c>
      <c r="AZ11" t="s">
        <v>460</v>
      </c>
      <c r="BA11" t="s">
        <v>461</v>
      </c>
      <c r="BB11" t="s">
        <v>460</v>
      </c>
      <c r="BC11" t="s">
        <v>460</v>
      </c>
      <c r="BD11" t="s">
        <v>461</v>
      </c>
      <c r="BE11" t="s">
        <v>461</v>
      </c>
      <c r="BF11" t="s">
        <v>460</v>
      </c>
      <c r="BG11" t="s">
        <v>460</v>
      </c>
      <c r="BH11" t="s">
        <v>460</v>
      </c>
      <c r="BI11" t="s">
        <v>460</v>
      </c>
      <c r="BJ11" t="s">
        <v>460</v>
      </c>
      <c r="BK11" t="s">
        <v>461</v>
      </c>
      <c r="BL11" t="s">
        <v>460</v>
      </c>
      <c r="BM11" t="s">
        <v>460</v>
      </c>
      <c r="BN11" t="s">
        <v>460</v>
      </c>
      <c r="BO11" t="s">
        <v>460</v>
      </c>
      <c r="BP11" t="s">
        <v>460</v>
      </c>
      <c r="BQ11" t="s">
        <v>460</v>
      </c>
      <c r="BR11" t="s">
        <v>461</v>
      </c>
      <c r="BS11" t="s">
        <v>460</v>
      </c>
      <c r="BT11" t="s">
        <v>460</v>
      </c>
      <c r="BU11" t="s">
        <v>480</v>
      </c>
      <c r="BV11" t="s">
        <v>460</v>
      </c>
      <c r="BW11" t="s">
        <v>461</v>
      </c>
      <c r="BX11" t="s">
        <v>460</v>
      </c>
      <c r="BY11" t="s">
        <v>460</v>
      </c>
      <c r="BZ11" t="s">
        <v>461</v>
      </c>
      <c r="CA11" t="s">
        <v>460</v>
      </c>
      <c r="CB11" t="s">
        <v>460</v>
      </c>
      <c r="CC11" t="s">
        <v>460</v>
      </c>
      <c r="CD11" t="s">
        <v>461</v>
      </c>
      <c r="CE11" t="s">
        <v>460</v>
      </c>
      <c r="CF11" t="s">
        <v>460</v>
      </c>
      <c r="CG11" t="s">
        <v>480</v>
      </c>
      <c r="CH11" t="s">
        <v>460</v>
      </c>
      <c r="CI11" t="s">
        <v>461</v>
      </c>
      <c r="CJ11" t="s">
        <v>460</v>
      </c>
      <c r="CK11" t="s">
        <v>460</v>
      </c>
      <c r="CL11" t="s">
        <v>461</v>
      </c>
      <c r="CM11" t="s">
        <v>463</v>
      </c>
      <c r="CN11" t="s">
        <v>460</v>
      </c>
      <c r="CO11" t="s">
        <v>460</v>
      </c>
      <c r="CP11" t="s">
        <v>480</v>
      </c>
      <c r="CQ11" t="s">
        <v>461</v>
      </c>
      <c r="CR11" t="s">
        <v>461</v>
      </c>
      <c r="CS11" t="s">
        <v>461</v>
      </c>
      <c r="CT11" t="s">
        <v>461</v>
      </c>
      <c r="CU11" t="s">
        <v>460</v>
      </c>
      <c r="CV11" t="s">
        <v>461</v>
      </c>
      <c r="CW11" t="s">
        <v>460</v>
      </c>
      <c r="CX11" t="s">
        <v>460</v>
      </c>
      <c r="CY11" t="s">
        <v>480</v>
      </c>
      <c r="CZ11" t="s">
        <v>461</v>
      </c>
      <c r="DA11" t="s">
        <v>460</v>
      </c>
      <c r="DB11" t="s">
        <v>474</v>
      </c>
      <c r="DC11" t="s">
        <v>460</v>
      </c>
      <c r="DD11" t="s">
        <v>461</v>
      </c>
      <c r="DE11" t="s">
        <v>460</v>
      </c>
      <c r="DF11" t="s">
        <v>461</v>
      </c>
      <c r="DG11" t="s">
        <v>460</v>
      </c>
      <c r="DH11" t="s">
        <v>460</v>
      </c>
      <c r="DI11" t="s">
        <v>460</v>
      </c>
      <c r="DJ11" t="s">
        <v>460</v>
      </c>
      <c r="DK11" t="s">
        <v>460</v>
      </c>
      <c r="DL11" t="s">
        <v>460</v>
      </c>
      <c r="DM11" t="s">
        <v>460</v>
      </c>
      <c r="DN11" t="s">
        <v>460</v>
      </c>
      <c r="DO11" t="s">
        <v>460</v>
      </c>
      <c r="DP11" t="s">
        <v>461</v>
      </c>
      <c r="DQ11" t="s">
        <v>460</v>
      </c>
      <c r="DR11" t="s">
        <v>460</v>
      </c>
      <c r="DS11" t="s">
        <v>460</v>
      </c>
      <c r="DT11" t="s">
        <v>460</v>
      </c>
      <c r="DU11" t="s">
        <v>461</v>
      </c>
      <c r="DV11" t="s">
        <v>460</v>
      </c>
      <c r="DW11" t="s">
        <v>460</v>
      </c>
      <c r="DX11" t="s">
        <v>461</v>
      </c>
      <c r="DY11" t="s">
        <v>460</v>
      </c>
      <c r="DZ11" t="s">
        <v>460</v>
      </c>
      <c r="EA11" t="s">
        <v>460</v>
      </c>
      <c r="EB11" t="s">
        <v>460</v>
      </c>
      <c r="EC11" t="s">
        <v>460</v>
      </c>
      <c r="ED11" t="s">
        <v>460</v>
      </c>
      <c r="EE11" t="s">
        <v>460</v>
      </c>
      <c r="EF11" t="s">
        <v>460</v>
      </c>
      <c r="EG11" t="s">
        <v>460</v>
      </c>
      <c r="EH11" t="s">
        <v>460</v>
      </c>
      <c r="EI11" t="s">
        <v>480</v>
      </c>
      <c r="EJ11" t="s">
        <v>461</v>
      </c>
      <c r="EK11" t="s">
        <v>460</v>
      </c>
      <c r="EL11" t="s">
        <v>460</v>
      </c>
      <c r="EM11" t="s">
        <v>460</v>
      </c>
      <c r="EN11" t="s">
        <v>460</v>
      </c>
      <c r="EO11" t="s">
        <v>460</v>
      </c>
      <c r="EP11" t="s">
        <v>460</v>
      </c>
      <c r="EQ11" t="s">
        <v>460</v>
      </c>
      <c r="ER11" t="s">
        <v>460</v>
      </c>
      <c r="ES11" t="s">
        <v>460</v>
      </c>
      <c r="ET11" t="s">
        <v>460</v>
      </c>
      <c r="EU11" t="s">
        <v>460</v>
      </c>
      <c r="EV11" t="s">
        <v>460</v>
      </c>
      <c r="EW11" t="s">
        <v>460</v>
      </c>
      <c r="EX11" t="s">
        <v>460</v>
      </c>
      <c r="EY11" t="s">
        <v>461</v>
      </c>
      <c r="EZ11" t="s">
        <v>460</v>
      </c>
      <c r="FA11" t="s">
        <v>460</v>
      </c>
      <c r="FB11" t="s">
        <v>461</v>
      </c>
      <c r="FC11" t="s">
        <v>460</v>
      </c>
      <c r="FD11" t="s">
        <v>460</v>
      </c>
      <c r="FE11" t="s">
        <v>460</v>
      </c>
      <c r="FF11" t="s">
        <v>460</v>
      </c>
      <c r="FG11" t="s">
        <v>461</v>
      </c>
      <c r="FH11" t="s">
        <v>460</v>
      </c>
      <c r="FI11" t="s">
        <v>460</v>
      </c>
      <c r="FJ11" t="s">
        <v>461</v>
      </c>
      <c r="FK11" t="s">
        <v>461</v>
      </c>
      <c r="FL11" t="s">
        <v>460</v>
      </c>
      <c r="FM11" t="s">
        <v>460</v>
      </c>
      <c r="FN11" t="s">
        <v>460</v>
      </c>
      <c r="FO11" t="s">
        <v>460</v>
      </c>
      <c r="FP11" t="s">
        <v>460</v>
      </c>
      <c r="FQ11" t="s">
        <v>461</v>
      </c>
      <c r="FR11" t="s">
        <v>460</v>
      </c>
      <c r="FS11" t="s">
        <v>460</v>
      </c>
      <c r="FT11" t="s">
        <v>460</v>
      </c>
      <c r="FU11" t="s">
        <v>460</v>
      </c>
      <c r="FV11" t="s">
        <v>460</v>
      </c>
      <c r="FW11" t="s">
        <v>461</v>
      </c>
      <c r="FX11" t="s">
        <v>460</v>
      </c>
      <c r="FY11" t="s">
        <v>460</v>
      </c>
      <c r="FZ11" t="s">
        <v>460</v>
      </c>
      <c r="GA11" t="s">
        <v>461</v>
      </c>
      <c r="GB11" t="s">
        <v>460</v>
      </c>
      <c r="GC11" t="s">
        <v>461</v>
      </c>
      <c r="GD11" t="s">
        <v>460</v>
      </c>
      <c r="GE11" t="s">
        <v>460</v>
      </c>
      <c r="GF11" t="s">
        <v>461</v>
      </c>
      <c r="GG11" t="s">
        <v>460</v>
      </c>
      <c r="GH11" t="s">
        <v>460</v>
      </c>
      <c r="GI11" t="s">
        <v>460</v>
      </c>
      <c r="GJ11" t="s">
        <v>460</v>
      </c>
      <c r="GK11" t="s">
        <v>461</v>
      </c>
      <c r="GL11" t="s">
        <v>461</v>
      </c>
      <c r="GM11" t="s">
        <v>460</v>
      </c>
      <c r="GN11" t="s">
        <v>460</v>
      </c>
      <c r="GO11" t="s">
        <v>460</v>
      </c>
      <c r="GP11" t="s">
        <v>460</v>
      </c>
      <c r="GQ11" t="s">
        <v>480</v>
      </c>
      <c r="GR11" t="s">
        <v>460</v>
      </c>
      <c r="GS11" t="s">
        <v>460</v>
      </c>
      <c r="GT11" t="s">
        <v>460</v>
      </c>
      <c r="GU11" t="s">
        <v>460</v>
      </c>
      <c r="GV11" t="s">
        <v>460</v>
      </c>
      <c r="GW11" t="s">
        <v>460</v>
      </c>
      <c r="GX11" t="s">
        <v>460</v>
      </c>
      <c r="GY11" t="s">
        <v>460</v>
      </c>
      <c r="GZ11" t="s">
        <v>460</v>
      </c>
      <c r="HA11" t="s">
        <v>460</v>
      </c>
      <c r="HB11" t="s">
        <v>461</v>
      </c>
      <c r="HC11" t="s">
        <v>460</v>
      </c>
      <c r="HD11" t="s">
        <v>480</v>
      </c>
      <c r="HE11" t="s">
        <v>481</v>
      </c>
      <c r="HF11">
        <v>147</v>
      </c>
      <c r="HG11">
        <v>41</v>
      </c>
      <c r="HH11">
        <v>8</v>
      </c>
      <c r="HI11">
        <v>3</v>
      </c>
      <c r="HJ11">
        <v>0</v>
      </c>
      <c r="HK11" t="s">
        <v>476</v>
      </c>
      <c r="HM11" s="3">
        <f t="shared" ref="HM11:HM74" si="23">COUNTIFS($M11:$HD11,"Oui",$M$5:$HD$5,"V")</f>
        <v>5</v>
      </c>
      <c r="HN11" s="3">
        <f>COUNTIFS($M11:$HD11,"Non",$M$5:$HD$5,"V")</f>
        <v>41</v>
      </c>
      <c r="HO11" s="3">
        <f>COUNTIFS($M11:$HD11,"Abstention",$M$5:$HD$5,"V")</f>
        <v>8</v>
      </c>
      <c r="HP11" s="3">
        <f t="shared" si="0"/>
        <v>41</v>
      </c>
      <c r="HQ11" s="7" t="str" cm="1">
        <f t="array" ref="HQ11">_xlfn.SWITCH(HP11,HM11,"Oui",HN11,"Non",HO11,"Abstention")</f>
        <v>Non</v>
      </c>
      <c r="HR11" s="7" t="str" cm="1">
        <f t="array" ref="HR11">_xlfn.SWITCH(HQ11,"Oui","Non","Non","Oui","Abstention","Oui")</f>
        <v>Oui</v>
      </c>
      <c r="HS11" s="7" t="str" cm="1">
        <f t="array" ref="HS11">_xlfn.SWITCH(HQ11,"Oui","Abstention","Non","Abstention","Abstention","Non")</f>
        <v>Abstention</v>
      </c>
      <c r="HT11" s="3">
        <f t="shared" si="1"/>
        <v>54</v>
      </c>
      <c r="HU11" s="3">
        <f t="shared" si="2"/>
        <v>0.7592592592592593</v>
      </c>
      <c r="HV11" t="str">
        <f t="shared" si="3"/>
        <v>consigne</v>
      </c>
      <c r="HW11" s="3">
        <f t="shared" ref="HW11:HW74" si="24">COUNTIFS($M11:$HD11,"Oui",$M$5:$HD$5,"S")</f>
        <v>38</v>
      </c>
      <c r="HX11" s="3">
        <f t="shared" ref="HX11:HX74" si="25">COUNTIFS($M11:$HD11,"Non",$M$5:$HD$5,"S")</f>
        <v>0</v>
      </c>
      <c r="HY11" s="3">
        <f t="shared" ref="HY11:HY74" si="26">COUNTIFS($M11:$HD11,"Abstention",$M$5:$HD$5,"S")</f>
        <v>0</v>
      </c>
      <c r="HZ11" s="3">
        <f t="shared" ref="HZ11:HZ73" si="27">MAX(HW11:HY11)</f>
        <v>38</v>
      </c>
      <c r="IA11" s="7" t="str" cm="1">
        <f t="array" ref="IA11">_xlfn.SWITCH(HZ11,HW11,"Oui",HX11,"Non",HY11,"Abstention")</f>
        <v>Oui</v>
      </c>
      <c r="IB11" s="7" t="str" cm="1">
        <f t="array" ref="IB11">_xlfn.SWITCH(IA11,"Oui","Non","Non","Oui","Abstention","Oui")</f>
        <v>Non</v>
      </c>
      <c r="IC11" s="7" t="str" cm="1">
        <f t="array" ref="IC11">_xlfn.SWITCH(IA11,"Oui","Abstention","Non","Abstention","Abstention","Non")</f>
        <v>Abstention</v>
      </c>
      <c r="ID11" s="3">
        <f t="shared" si="4"/>
        <v>38</v>
      </c>
      <c r="IE11" s="3">
        <f t="shared" si="5"/>
        <v>1</v>
      </c>
      <c r="IF11" t="str">
        <f t="shared" si="6"/>
        <v>consigne</v>
      </c>
      <c r="IG11">
        <f t="shared" ref="IG11:IG74" si="28">COUNTIFS($M11:$HD11,"Oui",$M$5:$HD$5,"M-E")</f>
        <v>31</v>
      </c>
      <c r="IH11">
        <f t="shared" ref="IH11:IH74" si="29">COUNTIFS($M11:$HD11,"Non",$M$5:$HD$5,"M-E")</f>
        <v>0</v>
      </c>
      <c r="II11">
        <f t="shared" ref="II11:II74" si="30">COUNTIFS($M11:$HD11,"Abstention",$M$5:$HD$5,"M-E")</f>
        <v>0</v>
      </c>
      <c r="IJ11" s="3">
        <f t="shared" si="7"/>
        <v>31</v>
      </c>
      <c r="IK11" s="7" t="str" cm="1">
        <f t="array" ref="IK11">_xlfn.SWITCH(IJ11,IG11,"Oui",IH11,"Non",II11,"Abstention")</f>
        <v>Oui</v>
      </c>
      <c r="IL11" s="7" t="str" cm="1">
        <f t="array" ref="IL11">_xlfn.SWITCH(IK11,"Oui","Non","Non","Oui","Abstention","Oui")</f>
        <v>Non</v>
      </c>
      <c r="IM11" s="7" t="str" cm="1">
        <f t="array" ref="IM11">_xlfn.SWITCH(IK11,"Oui","Abstention","Non","Abstention","Abstention","Non")</f>
        <v>Abstention</v>
      </c>
      <c r="IN11" s="3">
        <f t="shared" si="8"/>
        <v>31</v>
      </c>
      <c r="IO11" s="3">
        <f t="shared" si="9"/>
        <v>1</v>
      </c>
      <c r="IP11" t="str">
        <f t="shared" si="10"/>
        <v>consigne</v>
      </c>
      <c r="IQ11">
        <f t="shared" ref="IQ11:IQ74" si="31">COUNTIFS($M11:$HD11,"Oui",$M$5:$HD$5,"RL")</f>
        <v>29</v>
      </c>
      <c r="IR11">
        <f t="shared" ref="IR11:IR74" si="32">COUNTIFS($M11:$HD11,"Non",$M$5:$HD$5,"RL")</f>
        <v>0</v>
      </c>
      <c r="IS11">
        <f t="shared" ref="IS11:IS74" si="33">COUNTIFS($M11:$HD11,"Abstention",$M$5:$HD$5,"RL")</f>
        <v>0</v>
      </c>
      <c r="IT11" s="3">
        <f t="shared" si="11"/>
        <v>29</v>
      </c>
      <c r="IU11" s="7" t="str" cm="1">
        <f t="array" ref="IU11">_xlfn.SWITCH(IT11,IQ11,"Oui",IR11,"Non",IS11,"Abstention")</f>
        <v>Oui</v>
      </c>
      <c r="IV11" s="7" t="str" cm="1">
        <f t="array" ref="IV11">_xlfn.SWITCH(IU11,"Oui","Non","Non","Oui","Abstention","Oui")</f>
        <v>Non</v>
      </c>
      <c r="IW11" s="7" t="str" cm="1">
        <f t="array" ref="IW11">_xlfn.SWITCH(IU11,"Oui","Abstention","Non","Abstention","Abstention","Non")</f>
        <v>Abstention</v>
      </c>
      <c r="IX11" s="3">
        <f t="shared" si="12"/>
        <v>29</v>
      </c>
      <c r="IY11" s="3">
        <f t="shared" si="13"/>
        <v>1</v>
      </c>
      <c r="IZ11" t="str">
        <f t="shared" si="14"/>
        <v>consigne</v>
      </c>
      <c r="JA11">
        <f t="shared" ref="JA11:JA74" si="34">COUNTIFS($M11:$HD11,"Oui",$M$5:$HD$5,"G")</f>
        <v>28</v>
      </c>
      <c r="JB11">
        <f t="shared" ref="JB11:JB74" si="35">COUNTIFS($M11:$HD11,"Non",$M$5:$HD$5,"G")</f>
        <v>0</v>
      </c>
      <c r="JC11">
        <f t="shared" ref="JC11:JC74" si="36">COUNTIFS($M11:$HD11,"Abstention",$M$5:$HD$5,"G")</f>
        <v>0</v>
      </c>
      <c r="JD11" s="3">
        <f t="shared" si="15"/>
        <v>28</v>
      </c>
      <c r="JE11" s="7" t="str" cm="1">
        <f t="array" ref="JE11">_xlfn.SWITCH(JD11,JA11,"Oui",JB11,"Non",JC11,"Abstention")</f>
        <v>Oui</v>
      </c>
      <c r="JF11" s="7" t="str" cm="1">
        <f t="array" ref="JF11">_xlfn.SWITCH(JE11,"Oui","Non","Non","Oui","Abstention","Oui")</f>
        <v>Non</v>
      </c>
      <c r="JG11" s="7" t="str" cm="1">
        <f t="array" ref="JG11">_xlfn.SWITCH(JE11,"Oui","Abstention","Non","Abstention","Abstention","Non")</f>
        <v>Abstention</v>
      </c>
      <c r="JH11" s="3">
        <f t="shared" si="16"/>
        <v>28</v>
      </c>
      <c r="JI11" s="3">
        <f t="shared" si="17"/>
        <v>1</v>
      </c>
      <c r="JJ11" t="str">
        <f t="shared" si="18"/>
        <v>consigne</v>
      </c>
      <c r="JK11">
        <f t="shared" ref="JK11:JK74" si="37">COUNTIFS($M11:$HD11,"Oui",$M$5:$HD$5,"GL")</f>
        <v>16</v>
      </c>
      <c r="JL11">
        <f t="shared" ref="JL11:JL74" si="38">COUNTIFS($M11:$HD11,"Non",$M$5:$HD$5,"GL")</f>
        <v>0</v>
      </c>
      <c r="JM11">
        <f t="shared" ref="JM11:JM74" si="39">COUNTIFS($M11:$HD11,"Abstention",$M$5:$HD$5,"GL")</f>
        <v>0</v>
      </c>
      <c r="JN11" s="3">
        <f t="shared" si="19"/>
        <v>16</v>
      </c>
      <c r="JO11" s="7" t="str" cm="1">
        <f t="array" ref="JO11">_xlfn.SWITCH(JN11,JK11,"Oui",JL11,"Non",JM11,"Abstention")</f>
        <v>Oui</v>
      </c>
      <c r="JP11" s="7" t="str" cm="1">
        <f t="array" ref="JP11">_xlfn.SWITCH(JO11,"Oui","Non","Non","Oui","Abstention","Oui")</f>
        <v>Non</v>
      </c>
      <c r="JQ11" s="7" t="str" cm="1">
        <f t="array" ref="JQ11">_xlfn.SWITCH(JO11,"Oui","Abstention","Non","Abstention","Abstention","Non")</f>
        <v>Abstention</v>
      </c>
      <c r="JR11" s="3">
        <f t="shared" si="20"/>
        <v>16</v>
      </c>
      <c r="JS11" s="3">
        <f t="shared" si="21"/>
        <v>1</v>
      </c>
      <c r="JT11" t="str">
        <f t="shared" si="22"/>
        <v>consigne</v>
      </c>
      <c r="JU11" s="3"/>
      <c r="JV11" t="str" cm="1">
        <f t="array" ref="JV11:KH11">_xlfn._xlws.FILTER($M$3:$HD$3,((($M11:$HD11=$HR11)+($M11:$HD11=$HS11))*($M$5:$HD$5="V")*($HV11="consigne")),"")</f>
        <v>Aebi Andreas</v>
      </c>
      <c r="JW11" t="str">
        <v>Buffat Michaël</v>
      </c>
      <c r="JX11" t="str">
        <v>Burgherr Thomas</v>
      </c>
      <c r="JY11" t="str">
        <v>Gafner Andreas</v>
      </c>
      <c r="JZ11" t="str">
        <v>Geissbühler Andrea Martina</v>
      </c>
      <c r="KA11" t="str">
        <v>Grin Jean-Pierre</v>
      </c>
      <c r="KB11" t="str">
        <v>Haab Martin</v>
      </c>
      <c r="KC11" t="str">
        <v>Hurter Thomas</v>
      </c>
      <c r="KD11" t="str">
        <v>Nicolet Jacques</v>
      </c>
      <c r="KE11" t="str">
        <v>Page Pierre-André</v>
      </c>
      <c r="KF11" t="str">
        <v>von Siebenthal Erich</v>
      </c>
      <c r="KG11" t="str">
        <v>Walliser Bruno</v>
      </c>
      <c r="KH11" t="str">
        <v>Zuberbühler David</v>
      </c>
      <c r="KP11" t="str" cm="1">
        <f t="array" ref="KP11">_xlfn._xlws.FILTER($M$3:$HD$3,((($M11:$HD11=$IB11)+($M11:$HD11=$IC11))*($M$5:$HD$5="S")*($IF11="consigne")),"")</f>
        <v/>
      </c>
      <c r="LD11" t="str" cm="1">
        <f t="array" ref="LD11">_xlfn._xlws.FILTER($M$3:$HD$3,((($M11:$HD11=$IV11)+($M11:$HD11=$IW11))*($M$5:$HD$5="RL")*($IZ11="consigne")),"")</f>
        <v/>
      </c>
      <c r="LP11" t="str" cm="1">
        <f t="array" ref="LP11">_xlfn._xlws.FILTER($M$3:$HD$3,((($M11:$HD11=$JF11)+($M11:$HD11=$JG11))*($M$5:$HD$5="G")*($JJ11="consigne")),"")</f>
        <v/>
      </c>
      <c r="MA11" t="str" cm="1">
        <f t="array" ref="MA11">_xlfn._xlws.FILTER($M$3:$HD$3,((($M11:$HD11=$JP11)+($M11:$HD11=$JQ11))*($M$5:$HD$5="GL")*($JT11="consigne")),"")</f>
        <v/>
      </c>
      <c r="MG11" t="str" cm="1">
        <f t="array" ref="MG11">_xlfn._xlws.FILTER($M$3:$HD$3,((($M11:$HD11=$IL11)+($M11:$HD11=$IM11))*($M$5:$HD$5="M-E")*($IP11="consigne")),"")</f>
        <v/>
      </c>
    </row>
    <row r="12" spans="1:350" x14ac:dyDescent="0.25">
      <c r="A12" s="1" t="s">
        <v>482</v>
      </c>
      <c r="B12" t="s">
        <v>204</v>
      </c>
      <c r="C12" t="s">
        <v>483</v>
      </c>
      <c r="D12" t="s">
        <v>484</v>
      </c>
      <c r="E12" s="1" t="s">
        <v>485</v>
      </c>
      <c r="F12" t="s">
        <v>486</v>
      </c>
      <c r="G12">
        <v>24446</v>
      </c>
      <c r="H12" t="s">
        <v>487</v>
      </c>
      <c r="I12" t="s">
        <v>488</v>
      </c>
      <c r="J12" t="s">
        <v>489</v>
      </c>
      <c r="K12" t="s">
        <v>490</v>
      </c>
      <c r="M12" t="s">
        <v>460</v>
      </c>
      <c r="N12" t="s">
        <v>460</v>
      </c>
      <c r="O12" t="s">
        <v>461</v>
      </c>
      <c r="P12" t="s">
        <v>460</v>
      </c>
      <c r="Q12" t="s">
        <v>460</v>
      </c>
      <c r="R12" t="s">
        <v>461</v>
      </c>
      <c r="S12" t="s">
        <v>461</v>
      </c>
      <c r="T12" t="s">
        <v>461</v>
      </c>
      <c r="U12" t="s">
        <v>461</v>
      </c>
      <c r="V12" t="s">
        <v>461</v>
      </c>
      <c r="W12" t="s">
        <v>463</v>
      </c>
      <c r="X12" t="s">
        <v>461</v>
      </c>
      <c r="Y12" t="s">
        <v>461</v>
      </c>
      <c r="Z12" t="s">
        <v>460</v>
      </c>
      <c r="AA12" t="s">
        <v>460</v>
      </c>
      <c r="AB12" t="s">
        <v>461</v>
      </c>
      <c r="AC12" t="s">
        <v>460</v>
      </c>
      <c r="AD12" t="s">
        <v>461</v>
      </c>
      <c r="AE12" t="s">
        <v>460</v>
      </c>
      <c r="AF12" t="s">
        <v>461</v>
      </c>
      <c r="AG12" t="s">
        <v>460</v>
      </c>
      <c r="AH12" t="s">
        <v>460</v>
      </c>
      <c r="AI12" t="s">
        <v>461</v>
      </c>
      <c r="AJ12" t="s">
        <v>463</v>
      </c>
      <c r="AK12" t="s">
        <v>460</v>
      </c>
      <c r="AL12" t="s">
        <v>460</v>
      </c>
      <c r="AM12" t="s">
        <v>460</v>
      </c>
      <c r="AN12" t="s">
        <v>461</v>
      </c>
      <c r="AO12" t="s">
        <v>460</v>
      </c>
      <c r="AP12" t="s">
        <v>461</v>
      </c>
      <c r="AQ12" t="s">
        <v>460</v>
      </c>
      <c r="AR12" t="s">
        <v>460</v>
      </c>
      <c r="AS12" t="s">
        <v>461</v>
      </c>
      <c r="AT12" t="s">
        <v>460</v>
      </c>
      <c r="AU12" t="s">
        <v>461</v>
      </c>
      <c r="AV12" t="s">
        <v>461</v>
      </c>
      <c r="AW12" t="s">
        <v>460</v>
      </c>
      <c r="AX12" t="s">
        <v>461</v>
      </c>
      <c r="AY12" t="s">
        <v>460</v>
      </c>
      <c r="AZ12" t="s">
        <v>460</v>
      </c>
      <c r="BA12" t="s">
        <v>460</v>
      </c>
      <c r="BB12" t="s">
        <v>460</v>
      </c>
      <c r="BC12" t="s">
        <v>461</v>
      </c>
      <c r="BD12" t="s">
        <v>460</v>
      </c>
      <c r="BE12" t="s">
        <v>460</v>
      </c>
      <c r="BF12" t="s">
        <v>460</v>
      </c>
      <c r="BG12" t="s">
        <v>461</v>
      </c>
      <c r="BH12" t="s">
        <v>460</v>
      </c>
      <c r="BI12" t="s">
        <v>461</v>
      </c>
      <c r="BJ12" t="s">
        <v>460</v>
      </c>
      <c r="BK12" t="s">
        <v>460</v>
      </c>
      <c r="BL12" t="s">
        <v>460</v>
      </c>
      <c r="BM12" t="s">
        <v>461</v>
      </c>
      <c r="BN12" t="s">
        <v>460</v>
      </c>
      <c r="BO12" t="s">
        <v>460</v>
      </c>
      <c r="BP12" t="s">
        <v>461</v>
      </c>
      <c r="BQ12" t="s">
        <v>461</v>
      </c>
      <c r="BR12" t="s">
        <v>460</v>
      </c>
      <c r="BS12" t="s">
        <v>461</v>
      </c>
      <c r="BT12" t="s">
        <v>460</v>
      </c>
      <c r="BU12" t="s">
        <v>460</v>
      </c>
      <c r="BV12" t="s">
        <v>460</v>
      </c>
      <c r="BW12" t="s">
        <v>460</v>
      </c>
      <c r="BX12" t="s">
        <v>461</v>
      </c>
      <c r="BY12" t="s">
        <v>461</v>
      </c>
      <c r="BZ12" t="s">
        <v>460</v>
      </c>
      <c r="CA12" t="s">
        <v>461</v>
      </c>
      <c r="CB12" t="s">
        <v>461</v>
      </c>
      <c r="CC12" t="s">
        <v>460</v>
      </c>
      <c r="CD12" t="s">
        <v>460</v>
      </c>
      <c r="CE12" t="s">
        <v>461</v>
      </c>
      <c r="CF12" t="s">
        <v>460</v>
      </c>
      <c r="CG12" t="s">
        <v>460</v>
      </c>
      <c r="CH12" t="s">
        <v>460</v>
      </c>
      <c r="CI12" t="s">
        <v>460</v>
      </c>
      <c r="CJ12" t="s">
        <v>461</v>
      </c>
      <c r="CK12" t="s">
        <v>461</v>
      </c>
      <c r="CL12" t="s">
        <v>460</v>
      </c>
      <c r="CM12" t="s">
        <v>463</v>
      </c>
      <c r="CN12" t="s">
        <v>461</v>
      </c>
      <c r="CO12" t="s">
        <v>461</v>
      </c>
      <c r="CP12" t="s">
        <v>460</v>
      </c>
      <c r="CQ12" t="s">
        <v>460</v>
      </c>
      <c r="CR12" t="s">
        <v>460</v>
      </c>
      <c r="CS12" t="s">
        <v>460</v>
      </c>
      <c r="CT12" t="s">
        <v>460</v>
      </c>
      <c r="CU12" t="s">
        <v>461</v>
      </c>
      <c r="CV12" t="s">
        <v>460</v>
      </c>
      <c r="CW12" t="s">
        <v>461</v>
      </c>
      <c r="CX12" t="s">
        <v>461</v>
      </c>
      <c r="CY12" t="s">
        <v>460</v>
      </c>
      <c r="CZ12" t="s">
        <v>460</v>
      </c>
      <c r="DA12" t="s">
        <v>460</v>
      </c>
      <c r="DB12" t="s">
        <v>474</v>
      </c>
      <c r="DC12" t="s">
        <v>461</v>
      </c>
      <c r="DD12" t="s">
        <v>460</v>
      </c>
      <c r="DE12" t="s">
        <v>461</v>
      </c>
      <c r="DF12" t="s">
        <v>460</v>
      </c>
      <c r="DG12" t="s">
        <v>461</v>
      </c>
      <c r="DH12" t="s">
        <v>461</v>
      </c>
      <c r="DI12" t="s">
        <v>461</v>
      </c>
      <c r="DJ12" t="s">
        <v>461</v>
      </c>
      <c r="DK12" t="s">
        <v>460</v>
      </c>
      <c r="DL12" t="s">
        <v>460</v>
      </c>
      <c r="DM12" t="s">
        <v>461</v>
      </c>
      <c r="DN12" t="s">
        <v>461</v>
      </c>
      <c r="DO12" t="s">
        <v>461</v>
      </c>
      <c r="DP12" t="s">
        <v>460</v>
      </c>
      <c r="DQ12" t="s">
        <v>460</v>
      </c>
      <c r="DR12" t="s">
        <v>461</v>
      </c>
      <c r="DS12" t="s">
        <v>461</v>
      </c>
      <c r="DT12" t="s">
        <v>461</v>
      </c>
      <c r="DU12" t="s">
        <v>460</v>
      </c>
      <c r="DV12" t="s">
        <v>461</v>
      </c>
      <c r="DW12" t="s">
        <v>461</v>
      </c>
      <c r="DX12" t="s">
        <v>460</v>
      </c>
      <c r="DY12" t="s">
        <v>460</v>
      </c>
      <c r="DZ12" t="s">
        <v>461</v>
      </c>
      <c r="EA12" t="s">
        <v>461</v>
      </c>
      <c r="EB12" t="s">
        <v>461</v>
      </c>
      <c r="EC12" t="s">
        <v>473</v>
      </c>
      <c r="ED12" t="s">
        <v>460</v>
      </c>
      <c r="EE12" t="s">
        <v>461</v>
      </c>
      <c r="EF12" t="s">
        <v>461</v>
      </c>
      <c r="EG12" t="s">
        <v>461</v>
      </c>
      <c r="EH12" t="s">
        <v>460</v>
      </c>
      <c r="EI12" t="s">
        <v>460</v>
      </c>
      <c r="EJ12" t="s">
        <v>460</v>
      </c>
      <c r="EK12" t="s">
        <v>461</v>
      </c>
      <c r="EL12" t="s">
        <v>461</v>
      </c>
      <c r="EM12" t="s">
        <v>461</v>
      </c>
      <c r="EN12" t="s">
        <v>460</v>
      </c>
      <c r="EO12" t="s">
        <v>461</v>
      </c>
      <c r="EP12" t="s">
        <v>461</v>
      </c>
      <c r="EQ12" t="s">
        <v>461</v>
      </c>
      <c r="ER12" t="s">
        <v>460</v>
      </c>
      <c r="ES12" t="s">
        <v>461</v>
      </c>
      <c r="ET12" t="s">
        <v>460</v>
      </c>
      <c r="EU12" t="s">
        <v>461</v>
      </c>
      <c r="EV12" t="s">
        <v>461</v>
      </c>
      <c r="EW12" t="s">
        <v>461</v>
      </c>
      <c r="EX12" t="s">
        <v>461</v>
      </c>
      <c r="EY12" t="s">
        <v>460</v>
      </c>
      <c r="EZ12" t="s">
        <v>461</v>
      </c>
      <c r="FA12" t="s">
        <v>461</v>
      </c>
      <c r="FB12" t="s">
        <v>460</v>
      </c>
      <c r="FC12" t="s">
        <v>460</v>
      </c>
      <c r="FD12" t="s">
        <v>461</v>
      </c>
      <c r="FE12" t="s">
        <v>461</v>
      </c>
      <c r="FF12" t="s">
        <v>461</v>
      </c>
      <c r="FG12" t="s">
        <v>460</v>
      </c>
      <c r="FH12" t="s">
        <v>461</v>
      </c>
      <c r="FI12" t="s">
        <v>461</v>
      </c>
      <c r="FJ12" t="s">
        <v>460</v>
      </c>
      <c r="FK12" t="s">
        <v>460</v>
      </c>
      <c r="FL12" t="s">
        <v>461</v>
      </c>
      <c r="FM12" t="s">
        <v>461</v>
      </c>
      <c r="FN12" t="s">
        <v>460</v>
      </c>
      <c r="FO12" t="s">
        <v>460</v>
      </c>
      <c r="FP12" t="s">
        <v>460</v>
      </c>
      <c r="FQ12" t="s">
        <v>460</v>
      </c>
      <c r="FR12" t="s">
        <v>461</v>
      </c>
      <c r="FS12" t="s">
        <v>460</v>
      </c>
      <c r="FT12" t="s">
        <v>461</v>
      </c>
      <c r="FU12" t="s">
        <v>461</v>
      </c>
      <c r="FV12" t="s">
        <v>461</v>
      </c>
      <c r="FW12" t="s">
        <v>460</v>
      </c>
      <c r="FX12" t="s">
        <v>461</v>
      </c>
      <c r="FY12" t="s">
        <v>461</v>
      </c>
      <c r="FZ12" t="s">
        <v>460</v>
      </c>
      <c r="GA12" t="s">
        <v>460</v>
      </c>
      <c r="GB12" t="s">
        <v>461</v>
      </c>
      <c r="GC12" t="s">
        <v>460</v>
      </c>
      <c r="GD12" t="s">
        <v>461</v>
      </c>
      <c r="GE12" t="s">
        <v>461</v>
      </c>
      <c r="GF12" t="s">
        <v>460</v>
      </c>
      <c r="GG12" t="s">
        <v>461</v>
      </c>
      <c r="GH12" t="s">
        <v>461</v>
      </c>
      <c r="GI12" t="s">
        <v>461</v>
      </c>
      <c r="GJ12" t="s">
        <v>461</v>
      </c>
      <c r="GK12" t="s">
        <v>460</v>
      </c>
      <c r="GL12" t="s">
        <v>460</v>
      </c>
      <c r="GM12" t="s">
        <v>460</v>
      </c>
      <c r="GN12" t="s">
        <v>460</v>
      </c>
      <c r="GO12" t="s">
        <v>460</v>
      </c>
      <c r="GP12" t="s">
        <v>461</v>
      </c>
      <c r="GQ12" t="s">
        <v>460</v>
      </c>
      <c r="GR12" t="s">
        <v>460</v>
      </c>
      <c r="GS12" t="s">
        <v>460</v>
      </c>
      <c r="GT12" t="s">
        <v>461</v>
      </c>
      <c r="GU12" t="s">
        <v>460</v>
      </c>
      <c r="GV12" t="s">
        <v>460</v>
      </c>
      <c r="GW12" t="s">
        <v>461</v>
      </c>
      <c r="GX12" t="s">
        <v>461</v>
      </c>
      <c r="GY12" t="s">
        <v>461</v>
      </c>
      <c r="GZ12" t="s">
        <v>461</v>
      </c>
      <c r="HA12" t="s">
        <v>461</v>
      </c>
      <c r="HB12" t="s">
        <v>460</v>
      </c>
      <c r="HC12" t="s">
        <v>461</v>
      </c>
      <c r="HD12" t="s">
        <v>460</v>
      </c>
      <c r="HE12" t="s">
        <v>475</v>
      </c>
      <c r="HF12">
        <v>97</v>
      </c>
      <c r="HG12">
        <v>98</v>
      </c>
      <c r="HH12">
        <v>0</v>
      </c>
      <c r="HI12">
        <v>3</v>
      </c>
      <c r="HJ12">
        <v>1</v>
      </c>
      <c r="HK12" t="s">
        <v>476</v>
      </c>
      <c r="HM12" s="3">
        <f t="shared" si="23"/>
        <v>54</v>
      </c>
      <c r="HN12" s="3">
        <f t="shared" ref="HN12:HN74" si="40">COUNTIFS($M12:$HD12,"Non",$M$5:$HD$5,"V")</f>
        <v>0</v>
      </c>
      <c r="HO12" s="3">
        <f t="shared" ref="HO12:HO75" si="41">COUNTIFS($M12:$HD12,"Abstention",$M$5:$HD$5,"V")</f>
        <v>0</v>
      </c>
      <c r="HP12" s="3">
        <f t="shared" si="0"/>
        <v>54</v>
      </c>
      <c r="HQ12" s="7" t="str" cm="1">
        <f t="array" ref="HQ12">_xlfn.SWITCH(HP12,HM12,"Oui",HN12,"Non",HO12,"Abstention")</f>
        <v>Oui</v>
      </c>
      <c r="HR12" s="7" t="str" cm="1">
        <f t="array" ref="HR12">_xlfn.SWITCH(HQ12,"Oui","Non","Non","Oui","Abstention","Oui")</f>
        <v>Non</v>
      </c>
      <c r="HS12" s="7" t="str" cm="1">
        <f t="array" ref="HS12">_xlfn.SWITCH(HQ12,"Oui","Abstention","Non","Abstention","Abstention","Non")</f>
        <v>Abstention</v>
      </c>
      <c r="HT12" s="3">
        <f t="shared" si="1"/>
        <v>54</v>
      </c>
      <c r="HU12" s="3">
        <f t="shared" si="2"/>
        <v>1</v>
      </c>
      <c r="HV12" t="str">
        <f t="shared" si="3"/>
        <v>consigne</v>
      </c>
      <c r="HW12" s="3">
        <f t="shared" si="24"/>
        <v>0</v>
      </c>
      <c r="HX12" s="3">
        <f t="shared" si="25"/>
        <v>38</v>
      </c>
      <c r="HY12" s="3">
        <f t="shared" si="26"/>
        <v>0</v>
      </c>
      <c r="HZ12" s="3">
        <f t="shared" si="27"/>
        <v>38</v>
      </c>
      <c r="IA12" s="7" t="str" cm="1">
        <f t="array" ref="IA12">_xlfn.SWITCH(HZ12,HW12,"Oui",HX12,"Non",HY12,"Abstention")</f>
        <v>Non</v>
      </c>
      <c r="IB12" s="7" t="str" cm="1">
        <f t="array" ref="IB12">_xlfn.SWITCH(IA12,"Oui","Non","Non","Oui","Abstention","Oui")</f>
        <v>Oui</v>
      </c>
      <c r="IC12" s="7" t="str" cm="1">
        <f t="array" ref="IC12">_xlfn.SWITCH(IA12,"Oui","Abstention","Non","Abstention","Abstention","Non")</f>
        <v>Abstention</v>
      </c>
      <c r="ID12" s="3">
        <f t="shared" si="4"/>
        <v>38</v>
      </c>
      <c r="IE12" s="3">
        <f t="shared" si="5"/>
        <v>1</v>
      </c>
      <c r="IF12" t="str">
        <f t="shared" si="6"/>
        <v>consigne</v>
      </c>
      <c r="IG12">
        <f t="shared" si="28"/>
        <v>0</v>
      </c>
      <c r="IH12">
        <f t="shared" si="29"/>
        <v>31</v>
      </c>
      <c r="II12">
        <f t="shared" si="30"/>
        <v>0</v>
      </c>
      <c r="IJ12" s="3">
        <f t="shared" si="7"/>
        <v>31</v>
      </c>
      <c r="IK12" s="7" t="str" cm="1">
        <f t="array" ref="IK12">_xlfn.SWITCH(IJ12,IG12,"Oui",IH12,"Non",II12,"Abstention")</f>
        <v>Non</v>
      </c>
      <c r="IL12" s="7" t="str" cm="1">
        <f t="array" ref="IL12">_xlfn.SWITCH(IK12,"Oui","Non","Non","Oui","Abstention","Oui")</f>
        <v>Oui</v>
      </c>
      <c r="IM12" s="7" t="str" cm="1">
        <f t="array" ref="IM12">_xlfn.SWITCH(IK12,"Oui","Abstention","Non","Abstention","Abstention","Non")</f>
        <v>Abstention</v>
      </c>
      <c r="IN12" s="3">
        <f t="shared" si="8"/>
        <v>31</v>
      </c>
      <c r="IO12" s="3">
        <f t="shared" si="9"/>
        <v>1</v>
      </c>
      <c r="IP12" t="str">
        <f t="shared" si="10"/>
        <v>consigne</v>
      </c>
      <c r="IQ12">
        <f t="shared" si="31"/>
        <v>28</v>
      </c>
      <c r="IR12">
        <f t="shared" si="32"/>
        <v>0</v>
      </c>
      <c r="IS12">
        <f t="shared" si="33"/>
        <v>0</v>
      </c>
      <c r="IT12" s="3">
        <f t="shared" si="11"/>
        <v>28</v>
      </c>
      <c r="IU12" s="7" t="str" cm="1">
        <f t="array" ref="IU12">_xlfn.SWITCH(IT12,IQ12,"Oui",IR12,"Non",IS12,"Abstention")</f>
        <v>Oui</v>
      </c>
      <c r="IV12" s="7" t="str" cm="1">
        <f t="array" ref="IV12">_xlfn.SWITCH(IU12,"Oui","Non","Non","Oui","Abstention","Oui")</f>
        <v>Non</v>
      </c>
      <c r="IW12" s="7" t="str" cm="1">
        <f t="array" ref="IW12">_xlfn.SWITCH(IU12,"Oui","Abstention","Non","Abstention","Abstention","Non")</f>
        <v>Abstention</v>
      </c>
      <c r="IX12" s="3">
        <f t="shared" si="12"/>
        <v>28</v>
      </c>
      <c r="IY12" s="3">
        <f t="shared" si="13"/>
        <v>1</v>
      </c>
      <c r="IZ12" t="str">
        <f t="shared" si="14"/>
        <v>consigne</v>
      </c>
      <c r="JA12">
        <f t="shared" si="34"/>
        <v>0</v>
      </c>
      <c r="JB12">
        <f t="shared" si="35"/>
        <v>28</v>
      </c>
      <c r="JC12">
        <f t="shared" si="36"/>
        <v>0</v>
      </c>
      <c r="JD12" s="3">
        <f t="shared" si="15"/>
        <v>28</v>
      </c>
      <c r="JE12" s="7" t="str" cm="1">
        <f t="array" ref="JE12">_xlfn.SWITCH(JD12,JA12,"Oui",JB12,"Non",JC12,"Abstention")</f>
        <v>Non</v>
      </c>
      <c r="JF12" s="7" t="str" cm="1">
        <f t="array" ref="JF12">_xlfn.SWITCH(JE12,"Oui","Non","Non","Oui","Abstention","Oui")</f>
        <v>Oui</v>
      </c>
      <c r="JG12" s="7" t="str" cm="1">
        <f t="array" ref="JG12">_xlfn.SWITCH(JE12,"Oui","Abstention","Non","Abstention","Abstention","Non")</f>
        <v>Abstention</v>
      </c>
      <c r="JH12" s="3">
        <f t="shared" si="16"/>
        <v>28</v>
      </c>
      <c r="JI12" s="3">
        <f t="shared" si="17"/>
        <v>1</v>
      </c>
      <c r="JJ12" t="str">
        <f t="shared" si="18"/>
        <v>consigne</v>
      </c>
      <c r="JK12">
        <f t="shared" si="37"/>
        <v>15</v>
      </c>
      <c r="JL12">
        <f t="shared" si="38"/>
        <v>1</v>
      </c>
      <c r="JM12">
        <f t="shared" si="39"/>
        <v>0</v>
      </c>
      <c r="JN12" s="3">
        <f t="shared" si="19"/>
        <v>15</v>
      </c>
      <c r="JO12" s="7" t="str" cm="1">
        <f t="array" ref="JO12">_xlfn.SWITCH(JN12,JK12,"Oui",JL12,"Non",JM12,"Abstention")</f>
        <v>Oui</v>
      </c>
      <c r="JP12" s="7" t="str" cm="1">
        <f t="array" ref="JP12">_xlfn.SWITCH(JO12,"Oui","Non","Non","Oui","Abstention","Oui")</f>
        <v>Non</v>
      </c>
      <c r="JQ12" s="7" t="str" cm="1">
        <f t="array" ref="JQ12">_xlfn.SWITCH(JO12,"Oui","Abstention","Non","Abstention","Abstention","Non")</f>
        <v>Abstention</v>
      </c>
      <c r="JR12" s="3">
        <f t="shared" si="20"/>
        <v>16</v>
      </c>
      <c r="JS12" s="3">
        <f t="shared" si="21"/>
        <v>0.9375</v>
      </c>
      <c r="JT12" t="str">
        <f t="shared" si="22"/>
        <v>consigne</v>
      </c>
      <c r="JU12" s="3"/>
      <c r="JV12" t="str" cm="1">
        <f t="array" ref="JV12">_xlfn._xlws.FILTER($M$3:$HD$3,((($M12:$HD12=$HR12)+($M12:$HD12=$HS12))*($M$5:$HD$5="V")*($HV12="consigne")),"")</f>
        <v/>
      </c>
      <c r="KP12" t="str" cm="1">
        <f t="array" ref="KP12">_xlfn._xlws.FILTER($M$3:$HD$3,((($M12:$HD12=$IB12)+($M12:$HD12=$IC12))*($M$5:$HD$5="S")*($IF12="consigne")),"")</f>
        <v/>
      </c>
      <c r="LD12" t="str" cm="1">
        <f t="array" ref="LD12">_xlfn._xlws.FILTER($M$3:$HD$3,((($M12:$HD12=$IV12)+($M12:$HD12=$IW12))*($M$5:$HD$5="RL")*($IZ12="consigne")),"")</f>
        <v/>
      </c>
      <c r="LP12" t="str" cm="1">
        <f t="array" ref="LP12">_xlfn._xlws.FILTER($M$3:$HD$3,((($M12:$HD12=$JF12)+($M12:$HD12=$JG12))*($M$5:$HD$5="G")*($JJ12="consigne")),"")</f>
        <v/>
      </c>
      <c r="MA12" t="str" cm="1">
        <f t="array" ref="MA12">_xlfn._xlws.FILTER($M$3:$HD$3,((($M12:$HD12=$JP12)+($M12:$HD12=$JQ12))*($M$5:$HD$5="GL")*($JT12="consigne")),"")</f>
        <v>Matter Michel</v>
      </c>
      <c r="MG12" t="str" cm="1">
        <f t="array" ref="MG12">_xlfn._xlws.FILTER($M$3:$HD$3,((($M12:$HD12=$IL12)+($M12:$HD12=$IM12))*($M$5:$HD$5="M-E")*($IP12="consigne")),"")</f>
        <v/>
      </c>
    </row>
    <row r="13" spans="1:350" x14ac:dyDescent="0.25">
      <c r="A13" s="1" t="s">
        <v>491</v>
      </c>
      <c r="B13" t="s">
        <v>204</v>
      </c>
      <c r="C13" t="s">
        <v>483</v>
      </c>
      <c r="D13" t="s">
        <v>484</v>
      </c>
      <c r="E13" s="1" t="s">
        <v>485</v>
      </c>
      <c r="F13" t="s">
        <v>486</v>
      </c>
      <c r="G13">
        <v>24447</v>
      </c>
      <c r="H13" t="s">
        <v>492</v>
      </c>
      <c r="I13" t="s">
        <v>472</v>
      </c>
      <c r="J13" t="s">
        <v>493</v>
      </c>
      <c r="K13" t="s">
        <v>490</v>
      </c>
      <c r="M13" t="s">
        <v>460</v>
      </c>
      <c r="N13" t="s">
        <v>460</v>
      </c>
      <c r="O13" t="s">
        <v>461</v>
      </c>
      <c r="P13" t="s">
        <v>460</v>
      </c>
      <c r="Q13" t="s">
        <v>460</v>
      </c>
      <c r="R13" t="s">
        <v>461</v>
      </c>
      <c r="S13" t="s">
        <v>461</v>
      </c>
      <c r="T13" t="s">
        <v>461</v>
      </c>
      <c r="U13" t="s">
        <v>461</v>
      </c>
      <c r="V13" t="s">
        <v>461</v>
      </c>
      <c r="W13" t="s">
        <v>463</v>
      </c>
      <c r="X13" t="s">
        <v>460</v>
      </c>
      <c r="Y13" t="s">
        <v>461</v>
      </c>
      <c r="Z13" t="s">
        <v>461</v>
      </c>
      <c r="AA13" t="s">
        <v>461</v>
      </c>
      <c r="AB13" t="s">
        <v>461</v>
      </c>
      <c r="AC13" t="s">
        <v>461</v>
      </c>
      <c r="AD13" t="s">
        <v>461</v>
      </c>
      <c r="AE13" t="s">
        <v>460</v>
      </c>
      <c r="AF13" t="s">
        <v>461</v>
      </c>
      <c r="AG13" t="s">
        <v>460</v>
      </c>
      <c r="AH13" t="s">
        <v>460</v>
      </c>
      <c r="AI13" t="s">
        <v>461</v>
      </c>
      <c r="AJ13" t="s">
        <v>463</v>
      </c>
      <c r="AK13" t="s">
        <v>461</v>
      </c>
      <c r="AL13" t="s">
        <v>460</v>
      </c>
      <c r="AM13" t="s">
        <v>460</v>
      </c>
      <c r="AN13" t="s">
        <v>461</v>
      </c>
      <c r="AO13" t="s">
        <v>460</v>
      </c>
      <c r="AP13" t="s">
        <v>461</v>
      </c>
      <c r="AQ13" t="s">
        <v>460</v>
      </c>
      <c r="AR13" t="s">
        <v>461</v>
      </c>
      <c r="AS13" t="s">
        <v>461</v>
      </c>
      <c r="AT13" t="s">
        <v>460</v>
      </c>
      <c r="AU13" t="s">
        <v>461</v>
      </c>
      <c r="AV13" t="s">
        <v>461</v>
      </c>
      <c r="AW13" t="s">
        <v>460</v>
      </c>
      <c r="AX13" t="s">
        <v>461</v>
      </c>
      <c r="AY13" t="s">
        <v>460</v>
      </c>
      <c r="AZ13" t="s">
        <v>460</v>
      </c>
      <c r="BA13" t="s">
        <v>460</v>
      </c>
      <c r="BB13" t="s">
        <v>460</v>
      </c>
      <c r="BC13" t="s">
        <v>461</v>
      </c>
      <c r="BD13" t="s">
        <v>460</v>
      </c>
      <c r="BE13" t="s">
        <v>460</v>
      </c>
      <c r="BF13" t="s">
        <v>460</v>
      </c>
      <c r="BG13" t="s">
        <v>461</v>
      </c>
      <c r="BH13" t="s">
        <v>460</v>
      </c>
      <c r="BI13" t="s">
        <v>461</v>
      </c>
      <c r="BJ13" t="s">
        <v>460</v>
      </c>
      <c r="BK13" t="s">
        <v>460</v>
      </c>
      <c r="BL13" t="s">
        <v>461</v>
      </c>
      <c r="BM13" t="s">
        <v>461</v>
      </c>
      <c r="BN13" t="s">
        <v>461</v>
      </c>
      <c r="BO13" t="s">
        <v>460</v>
      </c>
      <c r="BP13" t="s">
        <v>461</v>
      </c>
      <c r="BQ13" t="s">
        <v>461</v>
      </c>
      <c r="BR13" t="s">
        <v>460</v>
      </c>
      <c r="BS13" t="s">
        <v>461</v>
      </c>
      <c r="BT13" t="s">
        <v>460</v>
      </c>
      <c r="BU13" t="s">
        <v>460</v>
      </c>
      <c r="BV13" t="s">
        <v>460</v>
      </c>
      <c r="BW13" t="s">
        <v>460</v>
      </c>
      <c r="BX13" t="s">
        <v>461</v>
      </c>
      <c r="BY13" t="s">
        <v>461</v>
      </c>
      <c r="BZ13" t="s">
        <v>460</v>
      </c>
      <c r="CA13" t="s">
        <v>461</v>
      </c>
      <c r="CB13" t="s">
        <v>461</v>
      </c>
      <c r="CC13" t="s">
        <v>460</v>
      </c>
      <c r="CD13" t="s">
        <v>460</v>
      </c>
      <c r="CE13" t="s">
        <v>461</v>
      </c>
      <c r="CF13" t="s">
        <v>461</v>
      </c>
      <c r="CG13" t="s">
        <v>460</v>
      </c>
      <c r="CH13" t="s">
        <v>461</v>
      </c>
      <c r="CI13" t="s">
        <v>460</v>
      </c>
      <c r="CJ13" t="s">
        <v>461</v>
      </c>
      <c r="CK13" t="s">
        <v>461</v>
      </c>
      <c r="CL13" t="s">
        <v>460</v>
      </c>
      <c r="CM13" t="s">
        <v>463</v>
      </c>
      <c r="CN13" t="s">
        <v>461</v>
      </c>
      <c r="CO13" t="s">
        <v>480</v>
      </c>
      <c r="CP13" t="s">
        <v>460</v>
      </c>
      <c r="CQ13" t="s">
        <v>460</v>
      </c>
      <c r="CR13" t="s">
        <v>460</v>
      </c>
      <c r="CS13" t="s">
        <v>460</v>
      </c>
      <c r="CT13" t="s">
        <v>460</v>
      </c>
      <c r="CU13" t="s">
        <v>461</v>
      </c>
      <c r="CV13" t="s">
        <v>460</v>
      </c>
      <c r="CW13" t="s">
        <v>461</v>
      </c>
      <c r="CX13" t="s">
        <v>461</v>
      </c>
      <c r="CY13" t="s">
        <v>460</v>
      </c>
      <c r="CZ13" t="s">
        <v>460</v>
      </c>
      <c r="DA13" t="s">
        <v>460</v>
      </c>
      <c r="DB13" t="s">
        <v>474</v>
      </c>
      <c r="DC13" t="s">
        <v>461</v>
      </c>
      <c r="DD13" t="s">
        <v>460</v>
      </c>
      <c r="DE13" t="s">
        <v>461</v>
      </c>
      <c r="DF13" t="s">
        <v>460</v>
      </c>
      <c r="DG13" t="s">
        <v>461</v>
      </c>
      <c r="DH13" t="s">
        <v>461</v>
      </c>
      <c r="DI13" t="s">
        <v>461</v>
      </c>
      <c r="DJ13" t="s">
        <v>461</v>
      </c>
      <c r="DK13" t="s">
        <v>460</v>
      </c>
      <c r="DL13" t="s">
        <v>461</v>
      </c>
      <c r="DM13" t="s">
        <v>461</v>
      </c>
      <c r="DN13" t="s">
        <v>461</v>
      </c>
      <c r="DO13" t="s">
        <v>461</v>
      </c>
      <c r="DP13" t="s">
        <v>460</v>
      </c>
      <c r="DQ13" t="s">
        <v>460</v>
      </c>
      <c r="DR13" t="s">
        <v>461</v>
      </c>
      <c r="DS13" t="s">
        <v>461</v>
      </c>
      <c r="DT13" t="s">
        <v>461</v>
      </c>
      <c r="DU13" t="s">
        <v>460</v>
      </c>
      <c r="DV13" t="s">
        <v>461</v>
      </c>
      <c r="DW13" t="s">
        <v>461</v>
      </c>
      <c r="DX13" t="s">
        <v>460</v>
      </c>
      <c r="DY13" t="s">
        <v>461</v>
      </c>
      <c r="DZ13" t="s">
        <v>461</v>
      </c>
      <c r="EA13" t="s">
        <v>461</v>
      </c>
      <c r="EB13" t="s">
        <v>461</v>
      </c>
      <c r="EC13" t="s">
        <v>473</v>
      </c>
      <c r="ED13" t="s">
        <v>461</v>
      </c>
      <c r="EE13" t="s">
        <v>461</v>
      </c>
      <c r="EF13" t="s">
        <v>461</v>
      </c>
      <c r="EG13" t="s">
        <v>461</v>
      </c>
      <c r="EH13" t="s">
        <v>460</v>
      </c>
      <c r="EI13" t="s">
        <v>460</v>
      </c>
      <c r="EJ13" t="s">
        <v>460</v>
      </c>
      <c r="EK13" t="s">
        <v>461</v>
      </c>
      <c r="EL13" t="s">
        <v>461</v>
      </c>
      <c r="EM13" t="s">
        <v>461</v>
      </c>
      <c r="EN13" t="s">
        <v>460</v>
      </c>
      <c r="EO13" t="s">
        <v>461</v>
      </c>
      <c r="EP13" t="s">
        <v>461</v>
      </c>
      <c r="EQ13" t="s">
        <v>461</v>
      </c>
      <c r="ER13" t="s">
        <v>461</v>
      </c>
      <c r="ES13" t="s">
        <v>461</v>
      </c>
      <c r="ET13" t="s">
        <v>460</v>
      </c>
      <c r="EU13" t="s">
        <v>461</v>
      </c>
      <c r="EV13" t="s">
        <v>461</v>
      </c>
      <c r="EW13" t="s">
        <v>461</v>
      </c>
      <c r="EX13" t="s">
        <v>461</v>
      </c>
      <c r="EY13" t="s">
        <v>460</v>
      </c>
      <c r="EZ13" t="s">
        <v>461</v>
      </c>
      <c r="FA13" t="s">
        <v>461</v>
      </c>
      <c r="FB13" t="s">
        <v>460</v>
      </c>
      <c r="FC13" t="s">
        <v>460</v>
      </c>
      <c r="FD13" t="s">
        <v>461</v>
      </c>
      <c r="FE13" t="s">
        <v>461</v>
      </c>
      <c r="FF13" t="s">
        <v>461</v>
      </c>
      <c r="FG13" t="s">
        <v>460</v>
      </c>
      <c r="FH13" t="s">
        <v>461</v>
      </c>
      <c r="FI13" t="s">
        <v>461</v>
      </c>
      <c r="FJ13" t="s">
        <v>460</v>
      </c>
      <c r="FK13" t="s">
        <v>460</v>
      </c>
      <c r="FL13" t="s">
        <v>461</v>
      </c>
      <c r="FM13" t="s">
        <v>461</v>
      </c>
      <c r="FN13" t="s">
        <v>460</v>
      </c>
      <c r="FO13" t="s">
        <v>461</v>
      </c>
      <c r="FP13" t="s">
        <v>460</v>
      </c>
      <c r="FQ13" t="s">
        <v>460</v>
      </c>
      <c r="FR13" t="s">
        <v>461</v>
      </c>
      <c r="FS13" t="s">
        <v>460</v>
      </c>
      <c r="FT13" t="s">
        <v>461</v>
      </c>
      <c r="FU13" t="s">
        <v>461</v>
      </c>
      <c r="FV13" t="s">
        <v>461</v>
      </c>
      <c r="FW13" t="s">
        <v>460</v>
      </c>
      <c r="FX13" t="s">
        <v>461</v>
      </c>
      <c r="FY13" t="s">
        <v>461</v>
      </c>
      <c r="FZ13" t="s">
        <v>460</v>
      </c>
      <c r="GA13" t="s">
        <v>460</v>
      </c>
      <c r="GB13" t="s">
        <v>461</v>
      </c>
      <c r="GC13" t="s">
        <v>460</v>
      </c>
      <c r="GD13" t="s">
        <v>461</v>
      </c>
      <c r="GE13" t="s">
        <v>461</v>
      </c>
      <c r="GF13" t="s">
        <v>460</v>
      </c>
      <c r="GG13" t="s">
        <v>461</v>
      </c>
      <c r="GH13" t="s">
        <v>461</v>
      </c>
      <c r="GI13" t="s">
        <v>461</v>
      </c>
      <c r="GJ13" t="s">
        <v>461</v>
      </c>
      <c r="GK13" t="s">
        <v>460</v>
      </c>
      <c r="GL13" t="s">
        <v>460</v>
      </c>
      <c r="GM13" t="s">
        <v>460</v>
      </c>
      <c r="GN13" t="s">
        <v>460</v>
      </c>
      <c r="GO13" t="s">
        <v>460</v>
      </c>
      <c r="GP13" t="s">
        <v>461</v>
      </c>
      <c r="GQ13" t="s">
        <v>460</v>
      </c>
      <c r="GR13" t="s">
        <v>460</v>
      </c>
      <c r="GS13" t="s">
        <v>460</v>
      </c>
      <c r="GT13" t="s">
        <v>461</v>
      </c>
      <c r="GU13" t="s">
        <v>461</v>
      </c>
      <c r="GV13" t="s">
        <v>460</v>
      </c>
      <c r="GW13" t="s">
        <v>461</v>
      </c>
      <c r="GX13" t="s">
        <v>461</v>
      </c>
      <c r="GY13" t="s">
        <v>461</v>
      </c>
      <c r="GZ13" t="s">
        <v>461</v>
      </c>
      <c r="HA13" t="s">
        <v>461</v>
      </c>
      <c r="HB13" t="s">
        <v>460</v>
      </c>
      <c r="HC13" t="s">
        <v>461</v>
      </c>
      <c r="HD13" t="s">
        <v>460</v>
      </c>
      <c r="HE13" t="s">
        <v>475</v>
      </c>
      <c r="HF13">
        <v>83</v>
      </c>
      <c r="HG13">
        <v>111</v>
      </c>
      <c r="HH13">
        <v>1</v>
      </c>
      <c r="HI13">
        <v>3</v>
      </c>
      <c r="HJ13">
        <v>1</v>
      </c>
      <c r="HK13" t="s">
        <v>476</v>
      </c>
      <c r="HM13" s="3">
        <f t="shared" si="23"/>
        <v>54</v>
      </c>
      <c r="HN13" s="3">
        <f t="shared" si="40"/>
        <v>0</v>
      </c>
      <c r="HO13" s="3">
        <f t="shared" si="41"/>
        <v>0</v>
      </c>
      <c r="HP13" s="3">
        <f t="shared" si="0"/>
        <v>54</v>
      </c>
      <c r="HQ13" s="7" t="str" cm="1">
        <f t="array" ref="HQ13">_xlfn.SWITCH(HP13,HM13,"Oui",HN13,"Non",HO13,"Abstention")</f>
        <v>Oui</v>
      </c>
      <c r="HR13" s="7" t="str" cm="1">
        <f t="array" ref="HR13">_xlfn.SWITCH(HQ13,"Oui","Non","Non","Oui","Abstention","Oui")</f>
        <v>Non</v>
      </c>
      <c r="HS13" s="7" t="str" cm="1">
        <f t="array" ref="HS13">_xlfn.SWITCH(HQ13,"Oui","Abstention","Non","Abstention","Abstention","Non")</f>
        <v>Abstention</v>
      </c>
      <c r="HT13" s="3">
        <f t="shared" si="1"/>
        <v>54</v>
      </c>
      <c r="HU13" s="3">
        <f t="shared" si="2"/>
        <v>1</v>
      </c>
      <c r="HV13" t="str">
        <f t="shared" si="3"/>
        <v>consigne</v>
      </c>
      <c r="HW13" s="3">
        <f t="shared" si="24"/>
        <v>1</v>
      </c>
      <c r="HX13" s="3">
        <f t="shared" si="25"/>
        <v>37</v>
      </c>
      <c r="HY13" s="3">
        <f t="shared" si="26"/>
        <v>0</v>
      </c>
      <c r="HZ13" s="3">
        <f t="shared" si="27"/>
        <v>37</v>
      </c>
      <c r="IA13" s="7" t="str" cm="1">
        <f t="array" ref="IA13">_xlfn.SWITCH(HZ13,HW13,"Oui",HX13,"Non",HY13,"Abstention")</f>
        <v>Non</v>
      </c>
      <c r="IB13" s="7" t="str" cm="1">
        <f t="array" ref="IB13">_xlfn.SWITCH(IA13,"Oui","Non","Non","Oui","Abstention","Oui")</f>
        <v>Oui</v>
      </c>
      <c r="IC13" s="7" t="str" cm="1">
        <f t="array" ref="IC13">_xlfn.SWITCH(IA13,"Oui","Abstention","Non","Abstention","Abstention","Non")</f>
        <v>Abstention</v>
      </c>
      <c r="ID13" s="3">
        <f t="shared" si="4"/>
        <v>38</v>
      </c>
      <c r="IE13" s="3">
        <f t="shared" si="5"/>
        <v>0.97368421052631582</v>
      </c>
      <c r="IF13" t="str">
        <f t="shared" si="6"/>
        <v>consigne</v>
      </c>
      <c r="IG13">
        <f t="shared" si="28"/>
        <v>0</v>
      </c>
      <c r="IH13">
        <f t="shared" si="29"/>
        <v>31</v>
      </c>
      <c r="II13">
        <f t="shared" si="30"/>
        <v>0</v>
      </c>
      <c r="IJ13" s="3">
        <f t="shared" si="7"/>
        <v>31</v>
      </c>
      <c r="IK13" s="7" t="str" cm="1">
        <f t="array" ref="IK13">_xlfn.SWITCH(IJ13,IG13,"Oui",IH13,"Non",II13,"Abstention")</f>
        <v>Non</v>
      </c>
      <c r="IL13" s="7" t="str" cm="1">
        <f t="array" ref="IL13">_xlfn.SWITCH(IK13,"Oui","Non","Non","Oui","Abstention","Oui")</f>
        <v>Oui</v>
      </c>
      <c r="IM13" s="7" t="str" cm="1">
        <f t="array" ref="IM13">_xlfn.SWITCH(IK13,"Oui","Abstention","Non","Abstention","Abstention","Non")</f>
        <v>Abstention</v>
      </c>
      <c r="IN13" s="3">
        <f t="shared" si="8"/>
        <v>31</v>
      </c>
      <c r="IO13" s="3">
        <f t="shared" si="9"/>
        <v>1</v>
      </c>
      <c r="IP13" t="str">
        <f t="shared" si="10"/>
        <v>consigne</v>
      </c>
      <c r="IQ13">
        <f t="shared" si="31"/>
        <v>28</v>
      </c>
      <c r="IR13">
        <f t="shared" si="32"/>
        <v>0</v>
      </c>
      <c r="IS13">
        <f t="shared" si="33"/>
        <v>0</v>
      </c>
      <c r="IT13" s="3">
        <f t="shared" si="11"/>
        <v>28</v>
      </c>
      <c r="IU13" s="7" t="str" cm="1">
        <f t="array" ref="IU13">_xlfn.SWITCH(IT13,IQ13,"Oui",IR13,"Non",IS13,"Abstention")</f>
        <v>Oui</v>
      </c>
      <c r="IV13" s="7" t="str" cm="1">
        <f t="array" ref="IV13">_xlfn.SWITCH(IU13,"Oui","Non","Non","Oui","Abstention","Oui")</f>
        <v>Non</v>
      </c>
      <c r="IW13" s="7" t="str" cm="1">
        <f t="array" ref="IW13">_xlfn.SWITCH(IU13,"Oui","Abstention","Non","Abstention","Abstention","Non")</f>
        <v>Abstention</v>
      </c>
      <c r="IX13" s="3">
        <f t="shared" si="12"/>
        <v>28</v>
      </c>
      <c r="IY13" s="3">
        <f t="shared" si="13"/>
        <v>1</v>
      </c>
      <c r="IZ13" t="str">
        <f t="shared" si="14"/>
        <v>consigne</v>
      </c>
      <c r="JA13">
        <f t="shared" si="34"/>
        <v>0</v>
      </c>
      <c r="JB13">
        <f t="shared" si="35"/>
        <v>27</v>
      </c>
      <c r="JC13">
        <f t="shared" si="36"/>
        <v>1</v>
      </c>
      <c r="JD13" s="3">
        <f t="shared" si="15"/>
        <v>27</v>
      </c>
      <c r="JE13" s="7" t="str" cm="1">
        <f t="array" ref="JE13">_xlfn.SWITCH(JD13,JA13,"Oui",JB13,"Non",JC13,"Abstention")</f>
        <v>Non</v>
      </c>
      <c r="JF13" s="7" t="str" cm="1">
        <f t="array" ref="JF13">_xlfn.SWITCH(JE13,"Oui","Non","Non","Oui","Abstention","Oui")</f>
        <v>Oui</v>
      </c>
      <c r="JG13" s="7" t="str" cm="1">
        <f t="array" ref="JG13">_xlfn.SWITCH(JE13,"Oui","Abstention","Non","Abstention","Abstention","Non")</f>
        <v>Abstention</v>
      </c>
      <c r="JH13" s="3">
        <f t="shared" si="16"/>
        <v>28</v>
      </c>
      <c r="JI13" s="3">
        <f t="shared" si="17"/>
        <v>0.9642857142857143</v>
      </c>
      <c r="JJ13" t="str">
        <f t="shared" si="18"/>
        <v>consigne</v>
      </c>
      <c r="JK13">
        <f t="shared" si="37"/>
        <v>0</v>
      </c>
      <c r="JL13">
        <f t="shared" si="38"/>
        <v>16</v>
      </c>
      <c r="JM13">
        <f t="shared" si="39"/>
        <v>0</v>
      </c>
      <c r="JN13" s="3">
        <f t="shared" si="19"/>
        <v>16</v>
      </c>
      <c r="JO13" s="7" t="str" cm="1">
        <f t="array" ref="JO13">_xlfn.SWITCH(JN13,JK13,"Oui",JL13,"Non",JM13,"Abstention")</f>
        <v>Non</v>
      </c>
      <c r="JP13" s="7" t="str" cm="1">
        <f t="array" ref="JP13">_xlfn.SWITCH(JO13,"Oui","Non","Non","Oui","Abstention","Oui")</f>
        <v>Oui</v>
      </c>
      <c r="JQ13" s="7" t="str" cm="1">
        <f t="array" ref="JQ13">_xlfn.SWITCH(JO13,"Oui","Abstention","Non","Abstention","Abstention","Non")</f>
        <v>Abstention</v>
      </c>
      <c r="JR13" s="3">
        <f t="shared" si="20"/>
        <v>16</v>
      </c>
      <c r="JS13" s="3">
        <f t="shared" si="21"/>
        <v>1</v>
      </c>
      <c r="JT13" t="str">
        <f t="shared" si="22"/>
        <v>consigne</v>
      </c>
      <c r="JU13" s="3"/>
      <c r="JV13" t="str" cm="1">
        <f t="array" ref="JV13">_xlfn._xlws.FILTER($M$3:$HD$3,((($M13:$HD13=$HR13)+($M13:$HD13=$HS13))*($M$5:$HD$5="V")*($HV13="consigne")),"")</f>
        <v/>
      </c>
      <c r="KP13" t="str" cm="1">
        <f t="array" ref="KP13">_xlfn._xlws.FILTER($M$3:$HD$3,((($M13:$HD13=$IB13)+($M13:$HD13=$IC13))*($M$5:$HD$5="S")*($IF13="consigne")),"")</f>
        <v>Barrile Angelo</v>
      </c>
      <c r="LD13" t="str" cm="1">
        <f t="array" ref="LD13">_xlfn._xlws.FILTER($M$3:$HD$3,((($M13:$HD13=$IV13)+($M13:$HD13=$IW13))*($M$5:$HD$5="RL")*($IZ13="consigne")),"")</f>
        <v/>
      </c>
      <c r="LP13" t="str" cm="1">
        <f t="array" ref="LP13">_xlfn._xlws.FILTER($M$3:$HD$3,((($M13:$HD13=$JF13)+($M13:$HD13=$JG13))*($M$5:$HD$5="G")*($JJ13="consigne")),"")</f>
        <v>Gysin Greta</v>
      </c>
      <c r="MA13" t="str" cm="1">
        <f t="array" ref="MA13">_xlfn._xlws.FILTER($M$3:$HD$3,((($M13:$HD13=$JP13)+($M13:$HD13=$JQ13))*($M$5:$HD$5="GL")*($JT13="consigne")),"")</f>
        <v/>
      </c>
      <c r="MG13" t="str" cm="1">
        <f t="array" ref="MG13">_xlfn._xlws.FILTER($M$3:$HD$3,((($M13:$HD13=$IL13)+($M13:$HD13=$IM13))*($M$5:$HD$5="M-E")*($IP13="consigne")),"")</f>
        <v/>
      </c>
    </row>
    <row r="14" spans="1:350" x14ac:dyDescent="0.25">
      <c r="A14" s="1" t="s">
        <v>494</v>
      </c>
      <c r="B14" t="s">
        <v>204</v>
      </c>
      <c r="C14" t="s">
        <v>483</v>
      </c>
      <c r="D14" t="s">
        <v>484</v>
      </c>
      <c r="E14" s="1" t="s">
        <v>485</v>
      </c>
      <c r="F14" t="s">
        <v>486</v>
      </c>
      <c r="G14">
        <v>24448</v>
      </c>
      <c r="H14" t="s">
        <v>495</v>
      </c>
      <c r="I14" t="s">
        <v>496</v>
      </c>
      <c r="J14" t="s">
        <v>497</v>
      </c>
      <c r="K14" t="s">
        <v>490</v>
      </c>
      <c r="M14" t="s">
        <v>460</v>
      </c>
      <c r="N14" t="s">
        <v>460</v>
      </c>
      <c r="O14" t="s">
        <v>461</v>
      </c>
      <c r="P14" t="s">
        <v>460</v>
      </c>
      <c r="Q14" t="s">
        <v>460</v>
      </c>
      <c r="R14" t="s">
        <v>461</v>
      </c>
      <c r="S14" t="s">
        <v>461</v>
      </c>
      <c r="T14" t="s">
        <v>461</v>
      </c>
      <c r="U14" t="s">
        <v>461</v>
      </c>
      <c r="V14" t="s">
        <v>461</v>
      </c>
      <c r="W14" t="s">
        <v>463</v>
      </c>
      <c r="X14" t="s">
        <v>480</v>
      </c>
      <c r="Y14" t="s">
        <v>461</v>
      </c>
      <c r="Z14" t="s">
        <v>461</v>
      </c>
      <c r="AA14" t="s">
        <v>461</v>
      </c>
      <c r="AB14" t="s">
        <v>461</v>
      </c>
      <c r="AC14" t="s">
        <v>461</v>
      </c>
      <c r="AD14" t="s">
        <v>461</v>
      </c>
      <c r="AE14" t="s">
        <v>460</v>
      </c>
      <c r="AF14" t="s">
        <v>461</v>
      </c>
      <c r="AG14" t="s">
        <v>460</v>
      </c>
      <c r="AH14" t="s">
        <v>460</v>
      </c>
      <c r="AI14" t="s">
        <v>461</v>
      </c>
      <c r="AJ14" t="s">
        <v>463</v>
      </c>
      <c r="AK14" t="s">
        <v>461</v>
      </c>
      <c r="AL14" t="s">
        <v>460</v>
      </c>
      <c r="AM14" t="s">
        <v>460</v>
      </c>
      <c r="AN14" t="s">
        <v>461</v>
      </c>
      <c r="AO14" t="s">
        <v>460</v>
      </c>
      <c r="AP14" t="s">
        <v>461</v>
      </c>
      <c r="AQ14" t="s">
        <v>460</v>
      </c>
      <c r="AR14" t="s">
        <v>461</v>
      </c>
      <c r="AS14" t="s">
        <v>461</v>
      </c>
      <c r="AT14" t="s">
        <v>460</v>
      </c>
      <c r="AU14" t="s">
        <v>461</v>
      </c>
      <c r="AV14" t="s">
        <v>461</v>
      </c>
      <c r="AW14" t="s">
        <v>460</v>
      </c>
      <c r="AX14" t="s">
        <v>461</v>
      </c>
      <c r="AY14" t="s">
        <v>460</v>
      </c>
      <c r="AZ14" t="s">
        <v>460</v>
      </c>
      <c r="BA14" t="s">
        <v>460</v>
      </c>
      <c r="BB14" t="s">
        <v>460</v>
      </c>
      <c r="BC14" t="s">
        <v>461</v>
      </c>
      <c r="BD14" t="s">
        <v>460</v>
      </c>
      <c r="BE14" t="s">
        <v>460</v>
      </c>
      <c r="BF14" t="s">
        <v>460</v>
      </c>
      <c r="BG14" t="s">
        <v>461</v>
      </c>
      <c r="BH14" t="s">
        <v>460</v>
      </c>
      <c r="BI14" t="s">
        <v>461</v>
      </c>
      <c r="BJ14" t="s">
        <v>460</v>
      </c>
      <c r="BK14" t="s">
        <v>460</v>
      </c>
      <c r="BL14" t="s">
        <v>461</v>
      </c>
      <c r="BM14" t="s">
        <v>461</v>
      </c>
      <c r="BN14" t="s">
        <v>461</v>
      </c>
      <c r="BO14" t="s">
        <v>460</v>
      </c>
      <c r="BP14" t="s">
        <v>461</v>
      </c>
      <c r="BQ14" t="s">
        <v>461</v>
      </c>
      <c r="BR14" t="s">
        <v>460</v>
      </c>
      <c r="BS14" t="s">
        <v>461</v>
      </c>
      <c r="BT14" t="s">
        <v>460</v>
      </c>
      <c r="BU14" t="s">
        <v>460</v>
      </c>
      <c r="BV14" t="s">
        <v>460</v>
      </c>
      <c r="BW14" t="s">
        <v>460</v>
      </c>
      <c r="BX14" t="s">
        <v>461</v>
      </c>
      <c r="BY14" t="s">
        <v>461</v>
      </c>
      <c r="BZ14" t="s">
        <v>460</v>
      </c>
      <c r="CA14" t="s">
        <v>461</v>
      </c>
      <c r="CB14" t="s">
        <v>461</v>
      </c>
      <c r="CC14" t="s">
        <v>460</v>
      </c>
      <c r="CD14" t="s">
        <v>460</v>
      </c>
      <c r="CE14" t="s">
        <v>461</v>
      </c>
      <c r="CF14" t="s">
        <v>461</v>
      </c>
      <c r="CG14" t="s">
        <v>460</v>
      </c>
      <c r="CH14" t="s">
        <v>461</v>
      </c>
      <c r="CI14" t="s">
        <v>460</v>
      </c>
      <c r="CJ14" t="s">
        <v>461</v>
      </c>
      <c r="CK14" t="s">
        <v>461</v>
      </c>
      <c r="CL14" t="s">
        <v>460</v>
      </c>
      <c r="CM14" t="s">
        <v>463</v>
      </c>
      <c r="CN14" t="s">
        <v>461</v>
      </c>
      <c r="CO14" t="s">
        <v>461</v>
      </c>
      <c r="CP14" t="s">
        <v>460</v>
      </c>
      <c r="CQ14" t="s">
        <v>460</v>
      </c>
      <c r="CR14" t="s">
        <v>460</v>
      </c>
      <c r="CS14" t="s">
        <v>460</v>
      </c>
      <c r="CT14" t="s">
        <v>460</v>
      </c>
      <c r="CU14" t="s">
        <v>460</v>
      </c>
      <c r="CV14" t="s">
        <v>460</v>
      </c>
      <c r="CW14" t="s">
        <v>461</v>
      </c>
      <c r="CX14" t="s">
        <v>461</v>
      </c>
      <c r="CY14" t="s">
        <v>460</v>
      </c>
      <c r="CZ14" t="s">
        <v>460</v>
      </c>
      <c r="DA14" t="s">
        <v>460</v>
      </c>
      <c r="DB14" t="s">
        <v>474</v>
      </c>
      <c r="DC14" t="s">
        <v>461</v>
      </c>
      <c r="DD14" t="s">
        <v>460</v>
      </c>
      <c r="DE14" t="s">
        <v>461</v>
      </c>
      <c r="DF14" t="s">
        <v>460</v>
      </c>
      <c r="DG14" t="s">
        <v>461</v>
      </c>
      <c r="DH14" t="s">
        <v>460</v>
      </c>
      <c r="DI14" t="s">
        <v>461</v>
      </c>
      <c r="DJ14" t="s">
        <v>461</v>
      </c>
      <c r="DK14" t="s">
        <v>460</v>
      </c>
      <c r="DL14" t="s">
        <v>461</v>
      </c>
      <c r="DM14" t="s">
        <v>461</v>
      </c>
      <c r="DN14" t="s">
        <v>461</v>
      </c>
      <c r="DO14" t="s">
        <v>480</v>
      </c>
      <c r="DP14" t="s">
        <v>460</v>
      </c>
      <c r="DQ14" t="s">
        <v>460</v>
      </c>
      <c r="DR14" t="s">
        <v>461</v>
      </c>
      <c r="DS14" t="s">
        <v>461</v>
      </c>
      <c r="DT14" t="s">
        <v>461</v>
      </c>
      <c r="DU14" t="s">
        <v>460</v>
      </c>
      <c r="DV14" t="s">
        <v>461</v>
      </c>
      <c r="DW14" t="s">
        <v>460</v>
      </c>
      <c r="DX14" t="s">
        <v>460</v>
      </c>
      <c r="DY14" t="s">
        <v>461</v>
      </c>
      <c r="DZ14" t="s">
        <v>461</v>
      </c>
      <c r="EA14" t="s">
        <v>461</v>
      </c>
      <c r="EB14" t="s">
        <v>461</v>
      </c>
      <c r="EC14" t="s">
        <v>473</v>
      </c>
      <c r="ED14" t="s">
        <v>461</v>
      </c>
      <c r="EE14" t="s">
        <v>461</v>
      </c>
      <c r="EF14" t="s">
        <v>461</v>
      </c>
      <c r="EG14" t="s">
        <v>461</v>
      </c>
      <c r="EH14" t="s">
        <v>460</v>
      </c>
      <c r="EI14" t="s">
        <v>460</v>
      </c>
      <c r="EJ14" t="s">
        <v>460</v>
      </c>
      <c r="EK14" t="s">
        <v>461</v>
      </c>
      <c r="EL14" t="s">
        <v>461</v>
      </c>
      <c r="EM14" t="s">
        <v>461</v>
      </c>
      <c r="EN14" t="s">
        <v>460</v>
      </c>
      <c r="EO14" t="s">
        <v>461</v>
      </c>
      <c r="EP14" t="s">
        <v>461</v>
      </c>
      <c r="EQ14" t="s">
        <v>461</v>
      </c>
      <c r="ER14" t="s">
        <v>480</v>
      </c>
      <c r="ES14" t="s">
        <v>461</v>
      </c>
      <c r="ET14" t="s">
        <v>460</v>
      </c>
      <c r="EU14" t="s">
        <v>461</v>
      </c>
      <c r="EV14" t="s">
        <v>461</v>
      </c>
      <c r="EW14" t="s">
        <v>461</v>
      </c>
      <c r="EX14" t="s">
        <v>461</v>
      </c>
      <c r="EY14" t="s">
        <v>460</v>
      </c>
      <c r="EZ14" t="s">
        <v>461</v>
      </c>
      <c r="FA14" t="s">
        <v>480</v>
      </c>
      <c r="FB14" t="s">
        <v>460</v>
      </c>
      <c r="FC14" t="s">
        <v>460</v>
      </c>
      <c r="FD14" t="s">
        <v>461</v>
      </c>
      <c r="FE14" t="s">
        <v>461</v>
      </c>
      <c r="FF14" t="s">
        <v>461</v>
      </c>
      <c r="FG14" t="s">
        <v>460</v>
      </c>
      <c r="FH14" t="s">
        <v>461</v>
      </c>
      <c r="FI14" t="s">
        <v>461</v>
      </c>
      <c r="FJ14" t="s">
        <v>460</v>
      </c>
      <c r="FK14" t="s">
        <v>460</v>
      </c>
      <c r="FL14" t="s">
        <v>461</v>
      </c>
      <c r="FM14" t="s">
        <v>461</v>
      </c>
      <c r="FN14" t="s">
        <v>460</v>
      </c>
      <c r="FO14" t="s">
        <v>461</v>
      </c>
      <c r="FP14" t="s">
        <v>460</v>
      </c>
      <c r="FQ14" t="s">
        <v>460</v>
      </c>
      <c r="FR14" t="s">
        <v>461</v>
      </c>
      <c r="FS14" t="s">
        <v>460</v>
      </c>
      <c r="FT14" t="s">
        <v>461</v>
      </c>
      <c r="FU14" t="s">
        <v>461</v>
      </c>
      <c r="FV14" t="s">
        <v>480</v>
      </c>
      <c r="FW14" t="s">
        <v>460</v>
      </c>
      <c r="FX14" t="s">
        <v>461</v>
      </c>
      <c r="FY14" t="s">
        <v>461</v>
      </c>
      <c r="FZ14" t="s">
        <v>460</v>
      </c>
      <c r="GA14" t="s">
        <v>460</v>
      </c>
      <c r="GB14" t="s">
        <v>461</v>
      </c>
      <c r="GC14" t="s">
        <v>460</v>
      </c>
      <c r="GD14" t="s">
        <v>461</v>
      </c>
      <c r="GE14" t="s">
        <v>460</v>
      </c>
      <c r="GF14" t="s">
        <v>460</v>
      </c>
      <c r="GG14" t="s">
        <v>461</v>
      </c>
      <c r="GH14" t="s">
        <v>461</v>
      </c>
      <c r="GI14" t="s">
        <v>461</v>
      </c>
      <c r="GJ14" t="s">
        <v>461</v>
      </c>
      <c r="GK14" t="s">
        <v>460</v>
      </c>
      <c r="GL14" t="s">
        <v>460</v>
      </c>
      <c r="GM14" t="s">
        <v>460</v>
      </c>
      <c r="GN14" t="s">
        <v>460</v>
      </c>
      <c r="GO14" t="s">
        <v>460</v>
      </c>
      <c r="GP14" t="s">
        <v>461</v>
      </c>
      <c r="GQ14" t="s">
        <v>460</v>
      </c>
      <c r="GR14" t="s">
        <v>460</v>
      </c>
      <c r="GS14" t="s">
        <v>460</v>
      </c>
      <c r="GT14" t="s">
        <v>461</v>
      </c>
      <c r="GU14" t="s">
        <v>460</v>
      </c>
      <c r="GV14" t="s">
        <v>460</v>
      </c>
      <c r="GW14" t="s">
        <v>461</v>
      </c>
      <c r="GX14" t="s">
        <v>461</v>
      </c>
      <c r="GY14" t="s">
        <v>461</v>
      </c>
      <c r="GZ14" t="s">
        <v>461</v>
      </c>
      <c r="HA14" t="s">
        <v>461</v>
      </c>
      <c r="HB14" t="s">
        <v>460</v>
      </c>
      <c r="HC14" t="s">
        <v>461</v>
      </c>
      <c r="HD14" t="s">
        <v>460</v>
      </c>
      <c r="HE14" t="s">
        <v>475</v>
      </c>
      <c r="HF14">
        <v>87</v>
      </c>
      <c r="HG14">
        <v>103</v>
      </c>
      <c r="HH14">
        <v>5</v>
      </c>
      <c r="HI14">
        <v>3</v>
      </c>
      <c r="HJ14">
        <v>1</v>
      </c>
      <c r="HK14" t="s">
        <v>476</v>
      </c>
      <c r="HM14" s="3">
        <f t="shared" si="23"/>
        <v>54</v>
      </c>
      <c r="HN14" s="3">
        <f t="shared" si="40"/>
        <v>0</v>
      </c>
      <c r="HO14" s="3">
        <f t="shared" si="41"/>
        <v>0</v>
      </c>
      <c r="HP14" s="3">
        <f t="shared" si="0"/>
        <v>54</v>
      </c>
      <c r="HQ14" s="7" t="str" cm="1">
        <f t="array" ref="HQ14">_xlfn.SWITCH(HP14,HM14,"Oui",HN14,"Non",HO14,"Abstention")</f>
        <v>Oui</v>
      </c>
      <c r="HR14" s="7" t="str" cm="1">
        <f t="array" ref="HR14">_xlfn.SWITCH(HQ14,"Oui","Non","Non","Oui","Abstention","Oui")</f>
        <v>Non</v>
      </c>
      <c r="HS14" s="7" t="str" cm="1">
        <f t="array" ref="HS14">_xlfn.SWITCH(HQ14,"Oui","Abstention","Non","Abstention","Abstention","Non")</f>
        <v>Abstention</v>
      </c>
      <c r="HT14" s="3">
        <f t="shared" si="1"/>
        <v>54</v>
      </c>
      <c r="HU14" s="3">
        <f t="shared" si="2"/>
        <v>1</v>
      </c>
      <c r="HV14" t="str">
        <f t="shared" si="3"/>
        <v>consigne</v>
      </c>
      <c r="HW14" s="3">
        <f t="shared" si="24"/>
        <v>0</v>
      </c>
      <c r="HX14" s="3">
        <f t="shared" si="25"/>
        <v>37</v>
      </c>
      <c r="HY14" s="3">
        <f t="shared" si="26"/>
        <v>1</v>
      </c>
      <c r="HZ14" s="3">
        <f t="shared" si="27"/>
        <v>37</v>
      </c>
      <c r="IA14" s="7" t="str" cm="1">
        <f t="array" ref="IA14">_xlfn.SWITCH(HZ14,HW14,"Oui",HX14,"Non",HY14,"Abstention")</f>
        <v>Non</v>
      </c>
      <c r="IB14" s="7" t="str" cm="1">
        <f t="array" ref="IB14">_xlfn.SWITCH(IA14,"Oui","Non","Non","Oui","Abstention","Oui")</f>
        <v>Oui</v>
      </c>
      <c r="IC14" s="7" t="str" cm="1">
        <f t="array" ref="IC14">_xlfn.SWITCH(IA14,"Oui","Abstention","Non","Abstention","Abstention","Non")</f>
        <v>Abstention</v>
      </c>
      <c r="ID14" s="3">
        <f t="shared" si="4"/>
        <v>38</v>
      </c>
      <c r="IE14" s="3">
        <f t="shared" si="5"/>
        <v>0.97368421052631582</v>
      </c>
      <c r="IF14" t="str">
        <f t="shared" si="6"/>
        <v>consigne</v>
      </c>
      <c r="IG14">
        <f t="shared" si="28"/>
        <v>3</v>
      </c>
      <c r="IH14">
        <f t="shared" si="29"/>
        <v>25</v>
      </c>
      <c r="II14">
        <f t="shared" si="30"/>
        <v>3</v>
      </c>
      <c r="IJ14" s="3">
        <f t="shared" si="7"/>
        <v>25</v>
      </c>
      <c r="IK14" s="7" t="str" cm="1">
        <f t="array" ref="IK14">_xlfn.SWITCH(IJ14,IG14,"Oui",IH14,"Non",II14,"Abstention")</f>
        <v>Non</v>
      </c>
      <c r="IL14" s="7" t="str" cm="1">
        <f t="array" ref="IL14">_xlfn.SWITCH(IK14,"Oui","Non","Non","Oui","Abstention","Oui")</f>
        <v>Oui</v>
      </c>
      <c r="IM14" s="7" t="str" cm="1">
        <f t="array" ref="IM14">_xlfn.SWITCH(IK14,"Oui","Abstention","Non","Abstention","Abstention","Non")</f>
        <v>Abstention</v>
      </c>
      <c r="IN14" s="3">
        <f t="shared" si="8"/>
        <v>31</v>
      </c>
      <c r="IO14" s="3">
        <f t="shared" si="9"/>
        <v>0.80645161290322576</v>
      </c>
      <c r="IP14" t="str">
        <f t="shared" si="10"/>
        <v>consigne</v>
      </c>
      <c r="IQ14">
        <f t="shared" si="31"/>
        <v>28</v>
      </c>
      <c r="IR14">
        <f t="shared" si="32"/>
        <v>0</v>
      </c>
      <c r="IS14">
        <f t="shared" si="33"/>
        <v>0</v>
      </c>
      <c r="IT14" s="3">
        <f t="shared" si="11"/>
        <v>28</v>
      </c>
      <c r="IU14" s="7" t="str" cm="1">
        <f t="array" ref="IU14">_xlfn.SWITCH(IT14,IQ14,"Oui",IR14,"Non",IS14,"Abstention")</f>
        <v>Oui</v>
      </c>
      <c r="IV14" s="7" t="str" cm="1">
        <f t="array" ref="IV14">_xlfn.SWITCH(IU14,"Oui","Non","Non","Oui","Abstention","Oui")</f>
        <v>Non</v>
      </c>
      <c r="IW14" s="7" t="str" cm="1">
        <f t="array" ref="IW14">_xlfn.SWITCH(IU14,"Oui","Abstention","Non","Abstention","Abstention","Non")</f>
        <v>Abstention</v>
      </c>
      <c r="IX14" s="3">
        <f t="shared" si="12"/>
        <v>28</v>
      </c>
      <c r="IY14" s="3">
        <f t="shared" si="13"/>
        <v>1</v>
      </c>
      <c r="IZ14" t="str">
        <f t="shared" si="14"/>
        <v>consigne</v>
      </c>
      <c r="JA14">
        <f t="shared" si="34"/>
        <v>0</v>
      </c>
      <c r="JB14">
        <f t="shared" si="35"/>
        <v>28</v>
      </c>
      <c r="JC14">
        <f t="shared" si="36"/>
        <v>0</v>
      </c>
      <c r="JD14" s="3">
        <f t="shared" si="15"/>
        <v>28</v>
      </c>
      <c r="JE14" s="7" t="str" cm="1">
        <f t="array" ref="JE14">_xlfn.SWITCH(JD14,JA14,"Oui",JB14,"Non",JC14,"Abstention")</f>
        <v>Non</v>
      </c>
      <c r="JF14" s="7" t="str" cm="1">
        <f t="array" ref="JF14">_xlfn.SWITCH(JE14,"Oui","Non","Non","Oui","Abstention","Oui")</f>
        <v>Oui</v>
      </c>
      <c r="JG14" s="7" t="str" cm="1">
        <f t="array" ref="JG14">_xlfn.SWITCH(JE14,"Oui","Abstention","Non","Abstention","Abstention","Non")</f>
        <v>Abstention</v>
      </c>
      <c r="JH14" s="3">
        <f t="shared" si="16"/>
        <v>28</v>
      </c>
      <c r="JI14" s="3">
        <f t="shared" si="17"/>
        <v>1</v>
      </c>
      <c r="JJ14" t="str">
        <f t="shared" si="18"/>
        <v>consigne</v>
      </c>
      <c r="JK14">
        <f t="shared" si="37"/>
        <v>2</v>
      </c>
      <c r="JL14">
        <f t="shared" si="38"/>
        <v>13</v>
      </c>
      <c r="JM14">
        <f t="shared" si="39"/>
        <v>1</v>
      </c>
      <c r="JN14" s="3">
        <f t="shared" si="19"/>
        <v>13</v>
      </c>
      <c r="JO14" s="7" t="str" cm="1">
        <f t="array" ref="JO14">_xlfn.SWITCH(JN14,JK14,"Oui",JL14,"Non",JM14,"Abstention")</f>
        <v>Non</v>
      </c>
      <c r="JP14" s="7" t="str" cm="1">
        <f t="array" ref="JP14">_xlfn.SWITCH(JO14,"Oui","Non","Non","Oui","Abstention","Oui")</f>
        <v>Oui</v>
      </c>
      <c r="JQ14" s="7" t="str" cm="1">
        <f t="array" ref="JQ14">_xlfn.SWITCH(JO14,"Oui","Abstention","Non","Abstention","Abstention","Non")</f>
        <v>Abstention</v>
      </c>
      <c r="JR14" s="3">
        <f t="shared" si="20"/>
        <v>16</v>
      </c>
      <c r="JS14" s="3">
        <f t="shared" si="21"/>
        <v>0.8125</v>
      </c>
      <c r="JT14" t="str">
        <f t="shared" si="22"/>
        <v>consigne</v>
      </c>
      <c r="JU14" s="3"/>
      <c r="JV14" t="str" cm="1">
        <f t="array" ref="JV14">_xlfn._xlws.FILTER($M$3:$HD$3,((($M14:$HD14=$HR14)+($M14:$HD14=$HS14))*($M$5:$HD$5="V")*($HV14="consigne")),"")</f>
        <v/>
      </c>
      <c r="KP14" t="str" cm="1">
        <f t="array" ref="KP14">_xlfn._xlws.FILTER($M$3:$HD$3,((($M14:$HD14=$IB14)+($M14:$HD14=$IC14))*($M$5:$HD$5="S")*($IF14="consigne")),"")</f>
        <v>Barrile Angelo</v>
      </c>
      <c r="LD14" t="str" cm="1">
        <f t="array" ref="LD14">_xlfn._xlws.FILTER($M$3:$HD$3,((($M14:$HD14=$IV14)+($M14:$HD14=$IW14))*($M$5:$HD$5="RL")*($IZ14="consigne")),"")</f>
        <v/>
      </c>
      <c r="LP14" t="str" cm="1">
        <f t="array" ref="LP14">_xlfn._xlws.FILTER($M$3:$HD$3,((($M14:$HD14=$JF14)+($M14:$HD14=$JG14))*($M$5:$HD$5="G")*($JJ14="consigne")),"")</f>
        <v/>
      </c>
      <c r="MA14" t="str" cm="1">
        <f t="array" ref="MA14:MC14">_xlfn._xlws.FILTER($M$3:$HD$3,((($M14:$HD14=$JP14)+($M14:$HD14=$JQ14))*($M$5:$HD$5="GL")*($JT14="consigne")),"")</f>
        <v>Matter Michel</v>
      </c>
      <c r="MB14" t="str">
        <v>Pointet François</v>
      </c>
      <c r="MC14" t="str">
        <v>Weber Céline</v>
      </c>
      <c r="MG14" t="str" cm="1">
        <f t="array" ref="MG14:ML14">_xlfn._xlws.FILTER($M$3:$HD$3,((($M14:$HD14=$IL14)+($M14:$HD14=$IM14))*($M$5:$HD$5="M-E")*($IP14="consigne")),"")</f>
        <v>Hess Lorenz</v>
      </c>
      <c r="MH14" t="str">
        <v>Landolt Martin</v>
      </c>
      <c r="MI14" t="str">
        <v>Maitre Vincent</v>
      </c>
      <c r="MJ14" t="str">
        <v>Regazzi Fabio</v>
      </c>
      <c r="MK14" t="str">
        <v>Schneider-Schneiter Elisabeth</v>
      </c>
      <c r="ML14" t="str">
        <v>Streiff-Feller Marianne</v>
      </c>
    </row>
    <row r="15" spans="1:350" x14ac:dyDescent="0.25">
      <c r="A15" s="1" t="s">
        <v>498</v>
      </c>
      <c r="B15" t="s">
        <v>204</v>
      </c>
      <c r="C15" t="s">
        <v>483</v>
      </c>
      <c r="D15" t="s">
        <v>484</v>
      </c>
      <c r="E15" s="1" t="s">
        <v>485</v>
      </c>
      <c r="F15" t="s">
        <v>486</v>
      </c>
      <c r="G15">
        <v>24449</v>
      </c>
      <c r="H15" t="s">
        <v>499</v>
      </c>
      <c r="I15" t="s">
        <v>500</v>
      </c>
      <c r="J15" t="s">
        <v>501</v>
      </c>
      <c r="K15" t="s">
        <v>490</v>
      </c>
      <c r="M15" t="s">
        <v>460</v>
      </c>
      <c r="N15" t="s">
        <v>460</v>
      </c>
      <c r="O15" t="s">
        <v>461</v>
      </c>
      <c r="P15" t="s">
        <v>461</v>
      </c>
      <c r="Q15" t="s">
        <v>460</v>
      </c>
      <c r="R15" t="s">
        <v>461</v>
      </c>
      <c r="S15" t="s">
        <v>461</v>
      </c>
      <c r="T15" t="s">
        <v>461</v>
      </c>
      <c r="U15" t="s">
        <v>461</v>
      </c>
      <c r="V15" t="s">
        <v>461</v>
      </c>
      <c r="W15" t="s">
        <v>463</v>
      </c>
      <c r="X15" t="s">
        <v>461</v>
      </c>
      <c r="Y15" t="s">
        <v>461</v>
      </c>
      <c r="Z15" t="s">
        <v>461</v>
      </c>
      <c r="AA15" t="s">
        <v>461</v>
      </c>
      <c r="AB15" t="s">
        <v>461</v>
      </c>
      <c r="AC15" t="s">
        <v>461</v>
      </c>
      <c r="AD15" t="s">
        <v>460</v>
      </c>
      <c r="AE15" t="s">
        <v>460</v>
      </c>
      <c r="AF15" t="s">
        <v>480</v>
      </c>
      <c r="AG15" t="s">
        <v>460</v>
      </c>
      <c r="AH15" t="s">
        <v>460</v>
      </c>
      <c r="AI15" t="s">
        <v>460</v>
      </c>
      <c r="AJ15" t="s">
        <v>463</v>
      </c>
      <c r="AK15" t="s">
        <v>461</v>
      </c>
      <c r="AL15" t="s">
        <v>480</v>
      </c>
      <c r="AM15" t="s">
        <v>460</v>
      </c>
      <c r="AN15" t="s">
        <v>460</v>
      </c>
      <c r="AO15" t="s">
        <v>460</v>
      </c>
      <c r="AP15" t="s">
        <v>460</v>
      </c>
      <c r="AQ15" t="s">
        <v>460</v>
      </c>
      <c r="AR15" t="s">
        <v>461</v>
      </c>
      <c r="AS15" t="s">
        <v>461</v>
      </c>
      <c r="AT15" t="s">
        <v>460</v>
      </c>
      <c r="AU15" t="s">
        <v>461</v>
      </c>
      <c r="AV15" t="s">
        <v>461</v>
      </c>
      <c r="AW15" t="s">
        <v>460</v>
      </c>
      <c r="AX15" t="s">
        <v>461</v>
      </c>
      <c r="AY15" t="s">
        <v>460</v>
      </c>
      <c r="AZ15" t="s">
        <v>460</v>
      </c>
      <c r="BA15" t="s">
        <v>460</v>
      </c>
      <c r="BB15" t="s">
        <v>460</v>
      </c>
      <c r="BC15" t="s">
        <v>461</v>
      </c>
      <c r="BD15" t="s">
        <v>460</v>
      </c>
      <c r="BE15" t="s">
        <v>461</v>
      </c>
      <c r="BF15" t="s">
        <v>460</v>
      </c>
      <c r="BG15" t="s">
        <v>461</v>
      </c>
      <c r="BH15" t="s">
        <v>460</v>
      </c>
      <c r="BI15" t="s">
        <v>461</v>
      </c>
      <c r="BJ15" t="s">
        <v>460</v>
      </c>
      <c r="BK15" t="s">
        <v>480</v>
      </c>
      <c r="BL15" t="s">
        <v>461</v>
      </c>
      <c r="BM15" t="s">
        <v>461</v>
      </c>
      <c r="BN15" t="s">
        <v>461</v>
      </c>
      <c r="BO15" t="s">
        <v>460</v>
      </c>
      <c r="BP15" t="s">
        <v>461</v>
      </c>
      <c r="BQ15" t="s">
        <v>461</v>
      </c>
      <c r="BR15" t="s">
        <v>461</v>
      </c>
      <c r="BS15" t="s">
        <v>461</v>
      </c>
      <c r="BT15" t="s">
        <v>460</v>
      </c>
      <c r="BU15" t="s">
        <v>460</v>
      </c>
      <c r="BV15" t="s">
        <v>460</v>
      </c>
      <c r="BW15" t="s">
        <v>461</v>
      </c>
      <c r="BX15" t="s">
        <v>461</v>
      </c>
      <c r="BY15" t="s">
        <v>460</v>
      </c>
      <c r="BZ15" t="s">
        <v>460</v>
      </c>
      <c r="CA15" t="s">
        <v>461</v>
      </c>
      <c r="CB15" t="s">
        <v>460</v>
      </c>
      <c r="CC15" t="s">
        <v>460</v>
      </c>
      <c r="CD15" t="s">
        <v>460</v>
      </c>
      <c r="CE15" t="s">
        <v>461</v>
      </c>
      <c r="CF15" t="s">
        <v>461</v>
      </c>
      <c r="CG15" t="s">
        <v>460</v>
      </c>
      <c r="CH15" t="s">
        <v>461</v>
      </c>
      <c r="CI15" t="s">
        <v>461</v>
      </c>
      <c r="CJ15" t="s">
        <v>460</v>
      </c>
      <c r="CK15" t="s">
        <v>461</v>
      </c>
      <c r="CL15" t="s">
        <v>460</v>
      </c>
      <c r="CM15" t="s">
        <v>463</v>
      </c>
      <c r="CN15" t="s">
        <v>461</v>
      </c>
      <c r="CO15" t="s">
        <v>461</v>
      </c>
      <c r="CP15" t="s">
        <v>460</v>
      </c>
      <c r="CQ15" t="s">
        <v>460</v>
      </c>
      <c r="CR15" t="s">
        <v>460</v>
      </c>
      <c r="CS15" t="s">
        <v>460</v>
      </c>
      <c r="CT15" t="s">
        <v>460</v>
      </c>
      <c r="CU15" t="s">
        <v>460</v>
      </c>
      <c r="CV15" t="s">
        <v>460</v>
      </c>
      <c r="CW15" t="s">
        <v>460</v>
      </c>
      <c r="CX15" t="s">
        <v>461</v>
      </c>
      <c r="CY15" t="s">
        <v>460</v>
      </c>
      <c r="CZ15" t="s">
        <v>460</v>
      </c>
      <c r="DA15" t="s">
        <v>460</v>
      </c>
      <c r="DB15" t="s">
        <v>474</v>
      </c>
      <c r="DC15" t="s">
        <v>460</v>
      </c>
      <c r="DD15" t="s">
        <v>460</v>
      </c>
      <c r="DE15" t="s">
        <v>461</v>
      </c>
      <c r="DF15" t="s">
        <v>461</v>
      </c>
      <c r="DG15" t="s">
        <v>460</v>
      </c>
      <c r="DH15" t="s">
        <v>460</v>
      </c>
      <c r="DI15" t="s">
        <v>461</v>
      </c>
      <c r="DJ15" t="s">
        <v>460</v>
      </c>
      <c r="DK15" t="s">
        <v>460</v>
      </c>
      <c r="DL15" t="s">
        <v>461</v>
      </c>
      <c r="DM15" t="s">
        <v>461</v>
      </c>
      <c r="DN15" t="s">
        <v>461</v>
      </c>
      <c r="DO15" t="s">
        <v>460</v>
      </c>
      <c r="DP15" t="s">
        <v>460</v>
      </c>
      <c r="DQ15" t="s">
        <v>460</v>
      </c>
      <c r="DR15" t="s">
        <v>461</v>
      </c>
      <c r="DS15" t="s">
        <v>461</v>
      </c>
      <c r="DT15" t="s">
        <v>461</v>
      </c>
      <c r="DU15" t="s">
        <v>461</v>
      </c>
      <c r="DV15" t="s">
        <v>461</v>
      </c>
      <c r="DW15" t="s">
        <v>461</v>
      </c>
      <c r="DX15" t="s">
        <v>460</v>
      </c>
      <c r="DY15" t="s">
        <v>461</v>
      </c>
      <c r="DZ15" t="s">
        <v>461</v>
      </c>
      <c r="EA15" t="s">
        <v>461</v>
      </c>
      <c r="EB15" t="s">
        <v>461</v>
      </c>
      <c r="EC15" t="s">
        <v>473</v>
      </c>
      <c r="ED15" t="s">
        <v>461</v>
      </c>
      <c r="EE15" t="s">
        <v>460</v>
      </c>
      <c r="EF15" t="s">
        <v>460</v>
      </c>
      <c r="EG15" t="s">
        <v>461</v>
      </c>
      <c r="EH15" t="s">
        <v>460</v>
      </c>
      <c r="EI15" t="s">
        <v>460</v>
      </c>
      <c r="EJ15" t="s">
        <v>460</v>
      </c>
      <c r="EK15" t="s">
        <v>461</v>
      </c>
      <c r="EL15" t="s">
        <v>461</v>
      </c>
      <c r="EM15" t="s">
        <v>460</v>
      </c>
      <c r="EN15" t="s">
        <v>460</v>
      </c>
      <c r="EO15" t="s">
        <v>461</v>
      </c>
      <c r="EP15" t="s">
        <v>460</v>
      </c>
      <c r="EQ15" t="s">
        <v>461</v>
      </c>
      <c r="ER15" t="s">
        <v>461</v>
      </c>
      <c r="ES15" t="s">
        <v>461</v>
      </c>
      <c r="ET15" t="s">
        <v>460</v>
      </c>
      <c r="EU15" t="s">
        <v>461</v>
      </c>
      <c r="EV15" t="s">
        <v>461</v>
      </c>
      <c r="EW15" t="s">
        <v>461</v>
      </c>
      <c r="EX15" t="s">
        <v>461</v>
      </c>
      <c r="EY15" t="s">
        <v>460</v>
      </c>
      <c r="EZ15" t="s">
        <v>460</v>
      </c>
      <c r="FA15" t="s">
        <v>460</v>
      </c>
      <c r="FB15" t="s">
        <v>460</v>
      </c>
      <c r="FC15" t="s">
        <v>460</v>
      </c>
      <c r="FD15" t="s">
        <v>460</v>
      </c>
      <c r="FE15" t="s">
        <v>460</v>
      </c>
      <c r="FF15" t="s">
        <v>460</v>
      </c>
      <c r="FG15" t="s">
        <v>461</v>
      </c>
      <c r="FH15" t="s">
        <v>461</v>
      </c>
      <c r="FI15" t="s">
        <v>460</v>
      </c>
      <c r="FJ15" t="s">
        <v>460</v>
      </c>
      <c r="FK15" t="s">
        <v>460</v>
      </c>
      <c r="FL15" t="s">
        <v>461</v>
      </c>
      <c r="FM15" t="s">
        <v>461</v>
      </c>
      <c r="FN15" t="s">
        <v>460</v>
      </c>
      <c r="FO15" t="s">
        <v>461</v>
      </c>
      <c r="FP15" t="s">
        <v>460</v>
      </c>
      <c r="FQ15" t="s">
        <v>460</v>
      </c>
      <c r="FR15" t="s">
        <v>461</v>
      </c>
      <c r="FS15" t="s">
        <v>460</v>
      </c>
      <c r="FT15" t="s">
        <v>461</v>
      </c>
      <c r="FU15" t="s">
        <v>461</v>
      </c>
      <c r="FV15" t="s">
        <v>460</v>
      </c>
      <c r="FW15" t="s">
        <v>460</v>
      </c>
      <c r="FX15" t="s">
        <v>461</v>
      </c>
      <c r="FY15" t="s">
        <v>460</v>
      </c>
      <c r="FZ15" t="s">
        <v>460</v>
      </c>
      <c r="GA15" t="s">
        <v>460</v>
      </c>
      <c r="GB15" t="s">
        <v>460</v>
      </c>
      <c r="GC15" t="s">
        <v>461</v>
      </c>
      <c r="GD15" t="s">
        <v>461</v>
      </c>
      <c r="GE15" t="s">
        <v>461</v>
      </c>
      <c r="GF15" t="s">
        <v>460</v>
      </c>
      <c r="GG15" t="s">
        <v>461</v>
      </c>
      <c r="GH15" t="s">
        <v>461</v>
      </c>
      <c r="GI15" t="s">
        <v>461</v>
      </c>
      <c r="GJ15" t="s">
        <v>461</v>
      </c>
      <c r="GK15" t="s">
        <v>460</v>
      </c>
      <c r="GL15" t="s">
        <v>461</v>
      </c>
      <c r="GM15" t="s">
        <v>460</v>
      </c>
      <c r="GN15" t="s">
        <v>460</v>
      </c>
      <c r="GO15" t="s">
        <v>460</v>
      </c>
      <c r="GP15" t="s">
        <v>461</v>
      </c>
      <c r="GQ15" t="s">
        <v>460</v>
      </c>
      <c r="GR15" t="s">
        <v>460</v>
      </c>
      <c r="GS15" t="s">
        <v>460</v>
      </c>
      <c r="GT15" t="s">
        <v>461</v>
      </c>
      <c r="GU15" t="s">
        <v>461</v>
      </c>
      <c r="GV15" t="s">
        <v>460</v>
      </c>
      <c r="GW15" t="s">
        <v>461</v>
      </c>
      <c r="GX15" t="s">
        <v>461</v>
      </c>
      <c r="GY15" t="s">
        <v>461</v>
      </c>
      <c r="GZ15" t="s">
        <v>461</v>
      </c>
      <c r="HA15" t="s">
        <v>460</v>
      </c>
      <c r="HB15" t="s">
        <v>460</v>
      </c>
      <c r="HC15" t="s">
        <v>461</v>
      </c>
      <c r="HD15" t="s">
        <v>460</v>
      </c>
      <c r="HE15" t="s">
        <v>481</v>
      </c>
      <c r="HF15">
        <v>98</v>
      </c>
      <c r="HG15">
        <v>94</v>
      </c>
      <c r="HH15">
        <v>3</v>
      </c>
      <c r="HI15">
        <v>3</v>
      </c>
      <c r="HJ15">
        <v>1</v>
      </c>
      <c r="HK15" t="s">
        <v>476</v>
      </c>
      <c r="HM15" s="3">
        <f t="shared" si="23"/>
        <v>42</v>
      </c>
      <c r="HN15" s="3">
        <f t="shared" si="40"/>
        <v>10</v>
      </c>
      <c r="HO15" s="3">
        <f t="shared" si="41"/>
        <v>2</v>
      </c>
      <c r="HP15" s="3">
        <f t="shared" si="0"/>
        <v>42</v>
      </c>
      <c r="HQ15" s="7" t="str" cm="1">
        <f t="array" ref="HQ15">_xlfn.SWITCH(HP15,HM15,"Oui",HN15,"Non",HO15,"Abstention")</f>
        <v>Oui</v>
      </c>
      <c r="HR15" s="7" t="str" cm="1">
        <f t="array" ref="HR15">_xlfn.SWITCH(HQ15,"Oui","Non","Non","Oui","Abstention","Oui")</f>
        <v>Non</v>
      </c>
      <c r="HS15" s="7" t="str" cm="1">
        <f t="array" ref="HS15">_xlfn.SWITCH(HQ15,"Oui","Abstention","Non","Abstention","Abstention","Non")</f>
        <v>Abstention</v>
      </c>
      <c r="HT15" s="3">
        <f t="shared" si="1"/>
        <v>54</v>
      </c>
      <c r="HU15" s="3">
        <f t="shared" si="2"/>
        <v>0.77777777777777779</v>
      </c>
      <c r="HV15" t="str">
        <f t="shared" si="3"/>
        <v>consigne</v>
      </c>
      <c r="HW15" s="3">
        <f t="shared" si="24"/>
        <v>0</v>
      </c>
      <c r="HX15" s="3">
        <f t="shared" si="25"/>
        <v>37</v>
      </c>
      <c r="HY15" s="3">
        <f t="shared" si="26"/>
        <v>1</v>
      </c>
      <c r="HZ15" s="3">
        <f t="shared" si="27"/>
        <v>37</v>
      </c>
      <c r="IA15" s="7" t="str" cm="1">
        <f t="array" ref="IA15">_xlfn.SWITCH(HZ15,HW15,"Oui",HX15,"Non",HY15,"Abstention")</f>
        <v>Non</v>
      </c>
      <c r="IB15" s="7" t="str" cm="1">
        <f t="array" ref="IB15">_xlfn.SWITCH(IA15,"Oui","Non","Non","Oui","Abstention","Oui")</f>
        <v>Oui</v>
      </c>
      <c r="IC15" s="7" t="str" cm="1">
        <f t="array" ref="IC15">_xlfn.SWITCH(IA15,"Oui","Abstention","Non","Abstention","Abstention","Non")</f>
        <v>Abstention</v>
      </c>
      <c r="ID15" s="3">
        <f t="shared" si="4"/>
        <v>38</v>
      </c>
      <c r="IE15" s="3">
        <f t="shared" si="5"/>
        <v>0.97368421052631582</v>
      </c>
      <c r="IF15" t="str">
        <f t="shared" si="6"/>
        <v>consigne</v>
      </c>
      <c r="IG15">
        <f t="shared" si="28"/>
        <v>28</v>
      </c>
      <c r="IH15">
        <f t="shared" si="29"/>
        <v>3</v>
      </c>
      <c r="II15">
        <f t="shared" si="30"/>
        <v>0</v>
      </c>
      <c r="IJ15" s="3">
        <f t="shared" si="7"/>
        <v>28</v>
      </c>
      <c r="IK15" s="7" t="str" cm="1">
        <f t="array" ref="IK15">_xlfn.SWITCH(IJ15,IG15,"Oui",IH15,"Non",II15,"Abstention")</f>
        <v>Oui</v>
      </c>
      <c r="IL15" s="7" t="str" cm="1">
        <f t="array" ref="IL15">_xlfn.SWITCH(IK15,"Oui","Non","Non","Oui","Abstention","Oui")</f>
        <v>Non</v>
      </c>
      <c r="IM15" s="7" t="str" cm="1">
        <f t="array" ref="IM15">_xlfn.SWITCH(IK15,"Oui","Abstention","Non","Abstention","Abstention","Non")</f>
        <v>Abstention</v>
      </c>
      <c r="IN15" s="3">
        <f t="shared" si="8"/>
        <v>31</v>
      </c>
      <c r="IO15" s="3">
        <f t="shared" si="9"/>
        <v>0.90322580645161288</v>
      </c>
      <c r="IP15" t="str">
        <f t="shared" si="10"/>
        <v>consigne</v>
      </c>
      <c r="IQ15">
        <f t="shared" si="31"/>
        <v>28</v>
      </c>
      <c r="IR15">
        <f t="shared" si="32"/>
        <v>0</v>
      </c>
      <c r="IS15">
        <f t="shared" si="33"/>
        <v>0</v>
      </c>
      <c r="IT15" s="3">
        <f t="shared" si="11"/>
        <v>28</v>
      </c>
      <c r="IU15" s="7" t="str" cm="1">
        <f t="array" ref="IU15">_xlfn.SWITCH(IT15,IQ15,"Oui",IR15,"Non",IS15,"Abstention")</f>
        <v>Oui</v>
      </c>
      <c r="IV15" s="7" t="str" cm="1">
        <f t="array" ref="IV15">_xlfn.SWITCH(IU15,"Oui","Non","Non","Oui","Abstention","Oui")</f>
        <v>Non</v>
      </c>
      <c r="IW15" s="7" t="str" cm="1">
        <f t="array" ref="IW15">_xlfn.SWITCH(IU15,"Oui","Abstention","Non","Abstention","Abstention","Non")</f>
        <v>Abstention</v>
      </c>
      <c r="IX15" s="3">
        <f t="shared" si="12"/>
        <v>28</v>
      </c>
      <c r="IY15" s="3">
        <f t="shared" si="13"/>
        <v>1</v>
      </c>
      <c r="IZ15" t="str">
        <f t="shared" si="14"/>
        <v>consigne</v>
      </c>
      <c r="JA15">
        <f t="shared" si="34"/>
        <v>0</v>
      </c>
      <c r="JB15">
        <f t="shared" si="35"/>
        <v>28</v>
      </c>
      <c r="JC15">
        <f t="shared" si="36"/>
        <v>0</v>
      </c>
      <c r="JD15" s="3">
        <f t="shared" si="15"/>
        <v>28</v>
      </c>
      <c r="JE15" s="7" t="str" cm="1">
        <f t="array" ref="JE15">_xlfn.SWITCH(JD15,JA15,"Oui",JB15,"Non",JC15,"Abstention")</f>
        <v>Non</v>
      </c>
      <c r="JF15" s="7" t="str" cm="1">
        <f t="array" ref="JF15">_xlfn.SWITCH(JE15,"Oui","Non","Non","Oui","Abstention","Oui")</f>
        <v>Oui</v>
      </c>
      <c r="JG15" s="7" t="str" cm="1">
        <f t="array" ref="JG15">_xlfn.SWITCH(JE15,"Oui","Abstention","Non","Abstention","Abstention","Non")</f>
        <v>Abstention</v>
      </c>
      <c r="JH15" s="3">
        <f t="shared" si="16"/>
        <v>28</v>
      </c>
      <c r="JI15" s="3">
        <f t="shared" si="17"/>
        <v>1</v>
      </c>
      <c r="JJ15" t="str">
        <f t="shared" si="18"/>
        <v>consigne</v>
      </c>
      <c r="JK15">
        <f t="shared" si="37"/>
        <v>0</v>
      </c>
      <c r="JL15">
        <f t="shared" si="38"/>
        <v>16</v>
      </c>
      <c r="JM15">
        <f t="shared" si="39"/>
        <v>0</v>
      </c>
      <c r="JN15" s="3">
        <f t="shared" si="19"/>
        <v>16</v>
      </c>
      <c r="JO15" s="7" t="str" cm="1">
        <f t="array" ref="JO15">_xlfn.SWITCH(JN15,JK15,"Oui",JL15,"Non",JM15,"Abstention")</f>
        <v>Non</v>
      </c>
      <c r="JP15" s="7" t="str" cm="1">
        <f t="array" ref="JP15">_xlfn.SWITCH(JO15,"Oui","Non","Non","Oui","Abstention","Oui")</f>
        <v>Oui</v>
      </c>
      <c r="JQ15" s="7" t="str" cm="1">
        <f t="array" ref="JQ15">_xlfn.SWITCH(JO15,"Oui","Abstention","Non","Abstention","Abstention","Non")</f>
        <v>Abstention</v>
      </c>
      <c r="JR15" s="3">
        <f t="shared" si="20"/>
        <v>16</v>
      </c>
      <c r="JS15" s="3">
        <f t="shared" si="21"/>
        <v>1</v>
      </c>
      <c r="JT15" t="str">
        <f t="shared" si="22"/>
        <v>consigne</v>
      </c>
      <c r="JU15" s="3"/>
      <c r="JV15" t="str" cm="1">
        <f t="array" ref="JV15:KG15">_xlfn._xlws.FILTER($M$3:$HD$3,((($M15:$HD15=$HR15)+($M15:$HD15=$HS15))*($M$5:$HD$5="V")*($HV15="consigne")),"")</f>
        <v>Aeschi Thomas</v>
      </c>
      <c r="JW15" t="str">
        <v>Büchel Roland Rino</v>
      </c>
      <c r="JX15" t="str">
        <v>Estermann Yvette</v>
      </c>
      <c r="JY15" t="str">
        <v>Fischer Benjamin</v>
      </c>
      <c r="JZ15" t="str">
        <v>Friedli Esther</v>
      </c>
      <c r="KA15" t="str">
        <v>Giezendanner Benjamin</v>
      </c>
      <c r="KB15" t="str">
        <v>Grüter Franz</v>
      </c>
      <c r="KC15" t="str">
        <v>Köppel Roger</v>
      </c>
      <c r="KD15" t="str">
        <v>Martullo-Blocher Magdalena</v>
      </c>
      <c r="KE15" t="str">
        <v>Rösti Albert</v>
      </c>
      <c r="KF15" t="str">
        <v>Steinemann Barbara</v>
      </c>
      <c r="KG15" t="str">
        <v>Umbricht Pieren Nadja</v>
      </c>
      <c r="KP15" t="str" cm="1">
        <f t="array" ref="KP15">_xlfn._xlws.FILTER($M$3:$HD$3,((($M15:$HD15=$IB15)+($M15:$HD15=$IC15))*($M$5:$HD$5="S")*($IF15="consigne")),"")</f>
        <v>Birrer-Heimo Prisca</v>
      </c>
      <c r="LD15" t="str" cm="1">
        <f t="array" ref="LD15">_xlfn._xlws.FILTER($M$3:$HD$3,((($M15:$HD15=$IV15)+($M15:$HD15=$IW15))*($M$5:$HD$5="RL")*($IZ15="consigne")),"")</f>
        <v/>
      </c>
      <c r="LP15" t="str" cm="1">
        <f t="array" ref="LP15">_xlfn._xlws.FILTER($M$3:$HD$3,((($M15:$HD15=$JF15)+($M15:$HD15=$JG15))*($M$5:$HD$5="G")*($JJ15="consigne")),"")</f>
        <v/>
      </c>
      <c r="MA15" t="str" cm="1">
        <f t="array" ref="MA15">_xlfn._xlws.FILTER($M$3:$HD$3,((($M15:$HD15=$JP15)+($M15:$HD15=$JQ15))*($M$5:$HD$5="GL")*($JT15="consigne")),"")</f>
        <v/>
      </c>
      <c r="MG15" t="str" cm="1">
        <f t="array" ref="MG15:MI15">_xlfn._xlws.FILTER($M$3:$HD$3,((($M15:$HD15=$IL15)+($M15:$HD15=$IM15))*($M$5:$HD$5="M-E")*($IP15="consigne")),"")</f>
        <v>Gugger Niklaus-Samuel</v>
      </c>
      <c r="MH15" t="str">
        <v>Streiff-Feller Marianne</v>
      </c>
      <c r="MI15" t="str">
        <v>Studer Lilian</v>
      </c>
    </row>
    <row r="16" spans="1:350" x14ac:dyDescent="0.25">
      <c r="A16" s="1" t="s">
        <v>502</v>
      </c>
      <c r="B16" t="s">
        <v>204</v>
      </c>
      <c r="C16" t="s">
        <v>483</v>
      </c>
      <c r="D16" t="s">
        <v>484</v>
      </c>
      <c r="E16" s="1" t="s">
        <v>485</v>
      </c>
      <c r="F16" t="s">
        <v>486</v>
      </c>
      <c r="G16">
        <v>24450</v>
      </c>
      <c r="H16" t="s">
        <v>487</v>
      </c>
      <c r="I16" t="s">
        <v>503</v>
      </c>
      <c r="J16" t="s">
        <v>504</v>
      </c>
      <c r="K16" t="s">
        <v>490</v>
      </c>
      <c r="M16" t="s">
        <v>460</v>
      </c>
      <c r="N16" t="s">
        <v>460</v>
      </c>
      <c r="O16" t="s">
        <v>461</v>
      </c>
      <c r="P16" t="s">
        <v>460</v>
      </c>
      <c r="Q16" t="s">
        <v>460</v>
      </c>
      <c r="R16" t="s">
        <v>461</v>
      </c>
      <c r="S16" t="s">
        <v>461</v>
      </c>
      <c r="T16" t="s">
        <v>461</v>
      </c>
      <c r="U16" t="s">
        <v>461</v>
      </c>
      <c r="V16" t="s">
        <v>461</v>
      </c>
      <c r="W16" t="s">
        <v>463</v>
      </c>
      <c r="X16" t="s">
        <v>461</v>
      </c>
      <c r="Y16" t="s">
        <v>461</v>
      </c>
      <c r="Z16" t="s">
        <v>460</v>
      </c>
      <c r="AA16" t="s">
        <v>460</v>
      </c>
      <c r="AB16" t="s">
        <v>461</v>
      </c>
      <c r="AC16" t="s">
        <v>460</v>
      </c>
      <c r="AD16" t="s">
        <v>461</v>
      </c>
      <c r="AE16" t="s">
        <v>460</v>
      </c>
      <c r="AF16" t="s">
        <v>473</v>
      </c>
      <c r="AG16" t="s">
        <v>461</v>
      </c>
      <c r="AH16" t="s">
        <v>461</v>
      </c>
      <c r="AI16" t="s">
        <v>461</v>
      </c>
      <c r="AJ16" t="s">
        <v>463</v>
      </c>
      <c r="AK16" t="s">
        <v>460</v>
      </c>
      <c r="AL16" t="s">
        <v>460</v>
      </c>
      <c r="AM16" t="s">
        <v>473</v>
      </c>
      <c r="AN16" t="s">
        <v>461</v>
      </c>
      <c r="AO16" t="s">
        <v>460</v>
      </c>
      <c r="AP16" t="s">
        <v>461</v>
      </c>
      <c r="AQ16" t="s">
        <v>461</v>
      </c>
      <c r="AR16" t="s">
        <v>460</v>
      </c>
      <c r="AS16" t="s">
        <v>461</v>
      </c>
      <c r="AT16" t="s">
        <v>461</v>
      </c>
      <c r="AU16" t="s">
        <v>461</v>
      </c>
      <c r="AV16" t="s">
        <v>461</v>
      </c>
      <c r="AW16" t="s">
        <v>460</v>
      </c>
      <c r="AX16" t="s">
        <v>461</v>
      </c>
      <c r="AY16" t="s">
        <v>461</v>
      </c>
      <c r="AZ16" t="s">
        <v>461</v>
      </c>
      <c r="BA16" t="s">
        <v>460</v>
      </c>
      <c r="BB16" t="s">
        <v>461</v>
      </c>
      <c r="BC16" t="s">
        <v>461</v>
      </c>
      <c r="BD16" t="s">
        <v>460</v>
      </c>
      <c r="BE16" t="s">
        <v>460</v>
      </c>
      <c r="BF16" t="s">
        <v>461</v>
      </c>
      <c r="BG16" t="s">
        <v>461</v>
      </c>
      <c r="BH16" t="s">
        <v>461</v>
      </c>
      <c r="BI16" t="s">
        <v>461</v>
      </c>
      <c r="BJ16" t="s">
        <v>461</v>
      </c>
      <c r="BK16" t="s">
        <v>460</v>
      </c>
      <c r="BL16" t="s">
        <v>460</v>
      </c>
      <c r="BM16" t="s">
        <v>461</v>
      </c>
      <c r="BN16" t="s">
        <v>460</v>
      </c>
      <c r="BO16" t="s">
        <v>461</v>
      </c>
      <c r="BP16" t="s">
        <v>461</v>
      </c>
      <c r="BQ16" t="s">
        <v>461</v>
      </c>
      <c r="BR16" t="s">
        <v>460</v>
      </c>
      <c r="BS16" t="s">
        <v>461</v>
      </c>
      <c r="BT16" t="s">
        <v>460</v>
      </c>
      <c r="BU16" t="s">
        <v>460</v>
      </c>
      <c r="BV16" t="s">
        <v>461</v>
      </c>
      <c r="BW16" t="s">
        <v>460</v>
      </c>
      <c r="BX16" t="s">
        <v>461</v>
      </c>
      <c r="BY16" t="s">
        <v>461</v>
      </c>
      <c r="BZ16" t="s">
        <v>460</v>
      </c>
      <c r="CA16" t="s">
        <v>461</v>
      </c>
      <c r="CB16" t="s">
        <v>461</v>
      </c>
      <c r="CC16" t="s">
        <v>461</v>
      </c>
      <c r="CD16" t="s">
        <v>460</v>
      </c>
      <c r="CE16" t="s">
        <v>461</v>
      </c>
      <c r="CF16" t="s">
        <v>460</v>
      </c>
      <c r="CG16" t="s">
        <v>460</v>
      </c>
      <c r="CH16" t="s">
        <v>460</v>
      </c>
      <c r="CI16" t="s">
        <v>460</v>
      </c>
      <c r="CJ16" t="s">
        <v>461</v>
      </c>
      <c r="CK16" t="s">
        <v>461</v>
      </c>
      <c r="CL16" t="s">
        <v>460</v>
      </c>
      <c r="CM16" t="s">
        <v>463</v>
      </c>
      <c r="CN16" t="s">
        <v>461</v>
      </c>
      <c r="CO16" t="s">
        <v>461</v>
      </c>
      <c r="CP16" t="s">
        <v>460</v>
      </c>
      <c r="CQ16" t="s">
        <v>460</v>
      </c>
      <c r="CR16" t="s">
        <v>460</v>
      </c>
      <c r="CS16" t="s">
        <v>460</v>
      </c>
      <c r="CT16" t="s">
        <v>460</v>
      </c>
      <c r="CU16" t="s">
        <v>461</v>
      </c>
      <c r="CV16" t="s">
        <v>460</v>
      </c>
      <c r="CW16" t="s">
        <v>461</v>
      </c>
      <c r="CX16" t="s">
        <v>461</v>
      </c>
      <c r="CY16" t="s">
        <v>460</v>
      </c>
      <c r="CZ16" t="s">
        <v>460</v>
      </c>
      <c r="DA16" t="s">
        <v>461</v>
      </c>
      <c r="DB16" t="s">
        <v>474</v>
      </c>
      <c r="DC16" t="s">
        <v>461</v>
      </c>
      <c r="DD16" t="s">
        <v>460</v>
      </c>
      <c r="DE16" t="s">
        <v>461</v>
      </c>
      <c r="DF16" t="s">
        <v>460</v>
      </c>
      <c r="DG16" t="s">
        <v>461</v>
      </c>
      <c r="DH16" t="s">
        <v>461</v>
      </c>
      <c r="DI16" t="s">
        <v>461</v>
      </c>
      <c r="DJ16" t="s">
        <v>461</v>
      </c>
      <c r="DK16" t="s">
        <v>461</v>
      </c>
      <c r="DL16" t="s">
        <v>460</v>
      </c>
      <c r="DM16" t="s">
        <v>461</v>
      </c>
      <c r="DN16" t="s">
        <v>461</v>
      </c>
      <c r="DO16" t="s">
        <v>461</v>
      </c>
      <c r="DP16" t="s">
        <v>460</v>
      </c>
      <c r="DQ16" t="s">
        <v>473</v>
      </c>
      <c r="DR16" t="s">
        <v>461</v>
      </c>
      <c r="DS16" t="s">
        <v>461</v>
      </c>
      <c r="DT16" t="s">
        <v>461</v>
      </c>
      <c r="DU16" t="s">
        <v>460</v>
      </c>
      <c r="DV16" t="s">
        <v>461</v>
      </c>
      <c r="DW16" t="s">
        <v>461</v>
      </c>
      <c r="DX16" t="s">
        <v>460</v>
      </c>
      <c r="DY16" t="s">
        <v>460</v>
      </c>
      <c r="DZ16" t="s">
        <v>461</v>
      </c>
      <c r="EA16" t="s">
        <v>461</v>
      </c>
      <c r="EB16" t="s">
        <v>461</v>
      </c>
      <c r="EC16" t="s">
        <v>473</v>
      </c>
      <c r="ED16" t="s">
        <v>460</v>
      </c>
      <c r="EE16" t="s">
        <v>461</v>
      </c>
      <c r="EF16" t="s">
        <v>473</v>
      </c>
      <c r="EG16" t="s">
        <v>461</v>
      </c>
      <c r="EH16" t="s">
        <v>461</v>
      </c>
      <c r="EI16" t="s">
        <v>460</v>
      </c>
      <c r="EJ16" t="s">
        <v>460</v>
      </c>
      <c r="EK16" t="s">
        <v>461</v>
      </c>
      <c r="EL16" t="s">
        <v>461</v>
      </c>
      <c r="EM16" t="s">
        <v>461</v>
      </c>
      <c r="EN16" t="s">
        <v>460</v>
      </c>
      <c r="EO16" t="s">
        <v>461</v>
      </c>
      <c r="EP16" t="s">
        <v>461</v>
      </c>
      <c r="EQ16" t="s">
        <v>461</v>
      </c>
      <c r="ER16" t="s">
        <v>460</v>
      </c>
      <c r="ES16" t="s">
        <v>461</v>
      </c>
      <c r="ET16" t="s">
        <v>461</v>
      </c>
      <c r="EU16" t="s">
        <v>461</v>
      </c>
      <c r="EV16" t="s">
        <v>461</v>
      </c>
      <c r="EW16" t="s">
        <v>461</v>
      </c>
      <c r="EX16" t="s">
        <v>461</v>
      </c>
      <c r="EY16" t="s">
        <v>460</v>
      </c>
      <c r="EZ16" t="s">
        <v>461</v>
      </c>
      <c r="FA16" t="s">
        <v>461</v>
      </c>
      <c r="FB16" t="s">
        <v>460</v>
      </c>
      <c r="FC16" t="s">
        <v>461</v>
      </c>
      <c r="FD16" t="s">
        <v>461</v>
      </c>
      <c r="FE16" t="s">
        <v>461</v>
      </c>
      <c r="FF16" t="s">
        <v>461</v>
      </c>
      <c r="FG16" t="s">
        <v>460</v>
      </c>
      <c r="FH16" t="s">
        <v>461</v>
      </c>
      <c r="FI16" t="s">
        <v>461</v>
      </c>
      <c r="FJ16" t="s">
        <v>460</v>
      </c>
      <c r="FK16" t="s">
        <v>460</v>
      </c>
      <c r="FL16" t="s">
        <v>461</v>
      </c>
      <c r="FM16" t="s">
        <v>460</v>
      </c>
      <c r="FN16" t="s">
        <v>461</v>
      </c>
      <c r="FO16" t="s">
        <v>460</v>
      </c>
      <c r="FP16" t="s">
        <v>461</v>
      </c>
      <c r="FQ16" t="s">
        <v>460</v>
      </c>
      <c r="FR16" t="s">
        <v>461</v>
      </c>
      <c r="FS16" t="s">
        <v>461</v>
      </c>
      <c r="FT16" t="s">
        <v>461</v>
      </c>
      <c r="FU16" t="s">
        <v>461</v>
      </c>
      <c r="FV16" t="s">
        <v>461</v>
      </c>
      <c r="FW16" t="s">
        <v>460</v>
      </c>
      <c r="FX16" t="s">
        <v>461</v>
      </c>
      <c r="FY16" t="s">
        <v>461</v>
      </c>
      <c r="FZ16" t="s">
        <v>461</v>
      </c>
      <c r="GA16" t="s">
        <v>460</v>
      </c>
      <c r="GB16" t="s">
        <v>461</v>
      </c>
      <c r="GC16" t="s">
        <v>460</v>
      </c>
      <c r="GD16" t="s">
        <v>461</v>
      </c>
      <c r="GE16" t="s">
        <v>461</v>
      </c>
      <c r="GF16" t="s">
        <v>460</v>
      </c>
      <c r="GG16" t="s">
        <v>461</v>
      </c>
      <c r="GH16" t="s">
        <v>461</v>
      </c>
      <c r="GI16" t="s">
        <v>461</v>
      </c>
      <c r="GJ16" t="s">
        <v>461</v>
      </c>
      <c r="GK16" t="s">
        <v>460</v>
      </c>
      <c r="GL16" t="s">
        <v>460</v>
      </c>
      <c r="GM16" t="s">
        <v>461</v>
      </c>
      <c r="GN16" t="s">
        <v>461</v>
      </c>
      <c r="GO16" t="s">
        <v>460</v>
      </c>
      <c r="GP16" t="s">
        <v>461</v>
      </c>
      <c r="GQ16" t="s">
        <v>460</v>
      </c>
      <c r="GR16" t="s">
        <v>461</v>
      </c>
      <c r="GS16" t="s">
        <v>461</v>
      </c>
      <c r="GT16" t="s">
        <v>461</v>
      </c>
      <c r="GU16" t="s">
        <v>460</v>
      </c>
      <c r="GV16" t="s">
        <v>461</v>
      </c>
      <c r="GW16" t="s">
        <v>461</v>
      </c>
      <c r="GX16" t="s">
        <v>461</v>
      </c>
      <c r="GY16" t="s">
        <v>460</v>
      </c>
      <c r="GZ16" t="s">
        <v>461</v>
      </c>
      <c r="HA16" t="s">
        <v>461</v>
      </c>
      <c r="HB16" t="s">
        <v>460</v>
      </c>
      <c r="HC16" t="s">
        <v>461</v>
      </c>
      <c r="HD16" t="s">
        <v>460</v>
      </c>
      <c r="HE16" t="s">
        <v>475</v>
      </c>
      <c r="HF16">
        <v>70</v>
      </c>
      <c r="HG16">
        <v>121</v>
      </c>
      <c r="HH16">
        <v>0</v>
      </c>
      <c r="HI16">
        <v>3</v>
      </c>
      <c r="HJ16">
        <v>5</v>
      </c>
      <c r="HK16" t="s">
        <v>476</v>
      </c>
      <c r="HM16" s="3">
        <f t="shared" si="23"/>
        <v>53</v>
      </c>
      <c r="HN16" s="3">
        <f t="shared" si="40"/>
        <v>0</v>
      </c>
      <c r="HO16" s="3">
        <f t="shared" si="41"/>
        <v>0</v>
      </c>
      <c r="HP16" s="3">
        <f t="shared" si="0"/>
        <v>53</v>
      </c>
      <c r="HQ16" s="7" t="str" cm="1">
        <f t="array" ref="HQ16">_xlfn.SWITCH(HP16,HM16,"Oui",HN16,"Non",HO16,"Abstention")</f>
        <v>Oui</v>
      </c>
      <c r="HR16" s="7" t="str" cm="1">
        <f t="array" ref="HR16">_xlfn.SWITCH(HQ16,"Oui","Non","Non","Oui","Abstention","Oui")</f>
        <v>Non</v>
      </c>
      <c r="HS16" s="7" t="str" cm="1">
        <f t="array" ref="HS16">_xlfn.SWITCH(HQ16,"Oui","Abstention","Non","Abstention","Abstention","Non")</f>
        <v>Abstention</v>
      </c>
      <c r="HT16" s="3">
        <f t="shared" si="1"/>
        <v>53</v>
      </c>
      <c r="HU16" s="3">
        <f t="shared" si="2"/>
        <v>1</v>
      </c>
      <c r="HV16" t="str">
        <f t="shared" si="3"/>
        <v>consigne</v>
      </c>
      <c r="HW16" s="3">
        <f t="shared" si="24"/>
        <v>0</v>
      </c>
      <c r="HX16" s="3">
        <f t="shared" si="25"/>
        <v>37</v>
      </c>
      <c r="HY16" s="3">
        <f t="shared" si="26"/>
        <v>0</v>
      </c>
      <c r="HZ16" s="3">
        <f t="shared" si="27"/>
        <v>37</v>
      </c>
      <c r="IA16" s="7" t="str" cm="1">
        <f t="array" ref="IA16">_xlfn.SWITCH(HZ16,HW16,"Oui",HX16,"Non",HY16,"Abstention")</f>
        <v>Non</v>
      </c>
      <c r="IB16" s="7" t="str" cm="1">
        <f t="array" ref="IB16">_xlfn.SWITCH(IA16,"Oui","Non","Non","Oui","Abstention","Oui")</f>
        <v>Oui</v>
      </c>
      <c r="IC16" s="7" t="str" cm="1">
        <f t="array" ref="IC16">_xlfn.SWITCH(IA16,"Oui","Abstention","Non","Abstention","Abstention","Non")</f>
        <v>Abstention</v>
      </c>
      <c r="ID16" s="3">
        <f t="shared" si="4"/>
        <v>37</v>
      </c>
      <c r="IE16" s="3">
        <f t="shared" si="5"/>
        <v>1</v>
      </c>
      <c r="IF16" t="str">
        <f t="shared" si="6"/>
        <v>consigne</v>
      </c>
      <c r="IG16">
        <f t="shared" si="28"/>
        <v>0</v>
      </c>
      <c r="IH16">
        <f t="shared" si="29"/>
        <v>30</v>
      </c>
      <c r="II16">
        <f t="shared" si="30"/>
        <v>0</v>
      </c>
      <c r="IJ16" s="3">
        <f t="shared" si="7"/>
        <v>30</v>
      </c>
      <c r="IK16" s="7" t="str" cm="1">
        <f t="array" ref="IK16">_xlfn.SWITCH(IJ16,IG16,"Oui",IH16,"Non",II16,"Abstention")</f>
        <v>Non</v>
      </c>
      <c r="IL16" s="7" t="str" cm="1">
        <f t="array" ref="IL16">_xlfn.SWITCH(IK16,"Oui","Non","Non","Oui","Abstention","Oui")</f>
        <v>Oui</v>
      </c>
      <c r="IM16" s="7" t="str" cm="1">
        <f t="array" ref="IM16">_xlfn.SWITCH(IK16,"Oui","Abstention","Non","Abstention","Abstention","Non")</f>
        <v>Abstention</v>
      </c>
      <c r="IN16" s="3">
        <f t="shared" si="8"/>
        <v>30</v>
      </c>
      <c r="IO16" s="3">
        <f t="shared" si="9"/>
        <v>1</v>
      </c>
      <c r="IP16" t="str">
        <f t="shared" si="10"/>
        <v>consigne</v>
      </c>
      <c r="IQ16">
        <f t="shared" si="31"/>
        <v>0</v>
      </c>
      <c r="IR16">
        <f t="shared" si="32"/>
        <v>27</v>
      </c>
      <c r="IS16">
        <f t="shared" si="33"/>
        <v>0</v>
      </c>
      <c r="IT16" s="3">
        <f t="shared" si="11"/>
        <v>27</v>
      </c>
      <c r="IU16" s="7" t="str" cm="1">
        <f t="array" ref="IU16">_xlfn.SWITCH(IT16,IQ16,"Oui",IR16,"Non",IS16,"Abstention")</f>
        <v>Non</v>
      </c>
      <c r="IV16" s="7" t="str" cm="1">
        <f t="array" ref="IV16">_xlfn.SWITCH(IU16,"Oui","Non","Non","Oui","Abstention","Oui")</f>
        <v>Oui</v>
      </c>
      <c r="IW16" s="7" t="str" cm="1">
        <f t="array" ref="IW16">_xlfn.SWITCH(IU16,"Oui","Abstention","Non","Abstention","Abstention","Non")</f>
        <v>Abstention</v>
      </c>
      <c r="IX16" s="3">
        <f t="shared" si="12"/>
        <v>27</v>
      </c>
      <c r="IY16" s="3">
        <f t="shared" si="13"/>
        <v>1</v>
      </c>
      <c r="IZ16" t="str">
        <f t="shared" si="14"/>
        <v>consigne</v>
      </c>
      <c r="JA16">
        <f t="shared" si="34"/>
        <v>2</v>
      </c>
      <c r="JB16">
        <f t="shared" si="35"/>
        <v>26</v>
      </c>
      <c r="JC16">
        <f t="shared" si="36"/>
        <v>0</v>
      </c>
      <c r="JD16" s="3">
        <f t="shared" si="15"/>
        <v>26</v>
      </c>
      <c r="JE16" s="7" t="str" cm="1">
        <f t="array" ref="JE16">_xlfn.SWITCH(JD16,JA16,"Oui",JB16,"Non",JC16,"Abstention")</f>
        <v>Non</v>
      </c>
      <c r="JF16" s="7" t="str" cm="1">
        <f t="array" ref="JF16">_xlfn.SWITCH(JE16,"Oui","Non","Non","Oui","Abstention","Oui")</f>
        <v>Oui</v>
      </c>
      <c r="JG16" s="7" t="str" cm="1">
        <f t="array" ref="JG16">_xlfn.SWITCH(JE16,"Oui","Abstention","Non","Abstention","Abstention","Non")</f>
        <v>Abstention</v>
      </c>
      <c r="JH16" s="3">
        <f t="shared" si="16"/>
        <v>28</v>
      </c>
      <c r="JI16" s="3">
        <f t="shared" si="17"/>
        <v>0.9285714285714286</v>
      </c>
      <c r="JJ16" t="str">
        <f t="shared" si="18"/>
        <v>consigne</v>
      </c>
      <c r="JK16">
        <f t="shared" si="37"/>
        <v>15</v>
      </c>
      <c r="JL16">
        <f t="shared" si="38"/>
        <v>1</v>
      </c>
      <c r="JM16">
        <f t="shared" si="39"/>
        <v>0</v>
      </c>
      <c r="JN16" s="3">
        <f t="shared" si="19"/>
        <v>15</v>
      </c>
      <c r="JO16" s="7" t="str" cm="1">
        <f t="array" ref="JO16">_xlfn.SWITCH(JN16,JK16,"Oui",JL16,"Non",JM16,"Abstention")</f>
        <v>Oui</v>
      </c>
      <c r="JP16" s="7" t="str" cm="1">
        <f t="array" ref="JP16">_xlfn.SWITCH(JO16,"Oui","Non","Non","Oui","Abstention","Oui")</f>
        <v>Non</v>
      </c>
      <c r="JQ16" s="7" t="str" cm="1">
        <f t="array" ref="JQ16">_xlfn.SWITCH(JO16,"Oui","Abstention","Non","Abstention","Abstention","Non")</f>
        <v>Abstention</v>
      </c>
      <c r="JR16" s="3">
        <f t="shared" si="20"/>
        <v>16</v>
      </c>
      <c r="JS16" s="3">
        <f t="shared" si="21"/>
        <v>0.9375</v>
      </c>
      <c r="JT16" t="str">
        <f t="shared" si="22"/>
        <v>consigne</v>
      </c>
      <c r="JU16" s="3"/>
      <c r="JV16" t="str" cm="1">
        <f t="array" ref="JV16">_xlfn._xlws.FILTER($M$3:$HD$3,((($M16:$HD16=$HR16)+($M16:$HD16=$HS16))*($M$5:$HD$5="V")*($HV16="consigne")),"")</f>
        <v/>
      </c>
      <c r="KP16" t="str" cm="1">
        <f t="array" ref="KP16">_xlfn._xlws.FILTER($M$3:$HD$3,((($M16:$HD16=$IB16)+($M16:$HD16=$IC16))*($M$5:$HD$5="S")*($IF16="consigne")),"")</f>
        <v/>
      </c>
      <c r="LD16" t="str" cm="1">
        <f t="array" ref="LD16">_xlfn._xlws.FILTER($M$3:$HD$3,((($M16:$HD16=$IV16)+($M16:$HD16=$IW16))*($M$5:$HD$5="RL")*($IZ16="consigne")),"")</f>
        <v/>
      </c>
      <c r="LP16" t="str" cm="1">
        <f t="array" ref="LP16:LQ16">_xlfn._xlws.FILTER($M$3:$HD$3,((($M16:$HD16=$JF16)+($M16:$HD16=$JG16))*($M$5:$HD$5="G")*($JJ16="consigne")),"")</f>
        <v>Rytz Regula</v>
      </c>
      <c r="LQ16" t="str">
        <v>Wettstein Felix</v>
      </c>
      <c r="MA16" t="str" cm="1">
        <f t="array" ref="MA16">_xlfn._xlws.FILTER($M$3:$HD$3,((($M16:$HD16=$JP16)+($M16:$HD16=$JQ16))*($M$5:$HD$5="GL")*($JT16="consigne")),"")</f>
        <v>Matter Michel</v>
      </c>
      <c r="MG16" t="str" cm="1">
        <f t="array" ref="MG16">_xlfn._xlws.FILTER($M$3:$HD$3,((($M16:$HD16=$IL16)+($M16:$HD16=$IM16))*($M$5:$HD$5="M-E")*($IP16="consigne")),"")</f>
        <v/>
      </c>
    </row>
    <row r="17" spans="1:347" ht="17.399999999999999" customHeight="1" x14ac:dyDescent="0.25">
      <c r="A17" s="1" t="s">
        <v>505</v>
      </c>
      <c r="B17" t="s">
        <v>204</v>
      </c>
      <c r="C17" t="s">
        <v>483</v>
      </c>
      <c r="D17" t="s">
        <v>484</v>
      </c>
      <c r="E17" s="1" t="s">
        <v>485</v>
      </c>
      <c r="F17" t="s">
        <v>486</v>
      </c>
      <c r="G17">
        <v>24451</v>
      </c>
      <c r="H17" t="s">
        <v>506</v>
      </c>
      <c r="I17" t="s">
        <v>507</v>
      </c>
      <c r="J17" s="2" t="s">
        <v>508</v>
      </c>
      <c r="K17" t="s">
        <v>490</v>
      </c>
      <c r="M17" t="s">
        <v>460</v>
      </c>
      <c r="N17" t="s">
        <v>460</v>
      </c>
      <c r="O17" t="s">
        <v>461</v>
      </c>
      <c r="P17" t="s">
        <v>460</v>
      </c>
      <c r="Q17" t="s">
        <v>460</v>
      </c>
      <c r="R17" t="s">
        <v>460</v>
      </c>
      <c r="S17" t="s">
        <v>460</v>
      </c>
      <c r="T17" t="s">
        <v>460</v>
      </c>
      <c r="U17" t="s">
        <v>460</v>
      </c>
      <c r="V17" t="s">
        <v>460</v>
      </c>
      <c r="W17" t="s">
        <v>463</v>
      </c>
      <c r="X17" t="s">
        <v>460</v>
      </c>
      <c r="Y17" t="s">
        <v>460</v>
      </c>
      <c r="Z17" t="s">
        <v>460</v>
      </c>
      <c r="AA17" t="s">
        <v>460</v>
      </c>
      <c r="AB17" t="s">
        <v>460</v>
      </c>
      <c r="AC17" t="s">
        <v>460</v>
      </c>
      <c r="AD17" t="s">
        <v>460</v>
      </c>
      <c r="AE17" t="s">
        <v>460</v>
      </c>
      <c r="AF17" t="s">
        <v>461</v>
      </c>
      <c r="AG17" t="s">
        <v>461</v>
      </c>
      <c r="AH17" t="s">
        <v>461</v>
      </c>
      <c r="AI17" t="s">
        <v>460</v>
      </c>
      <c r="AJ17" t="s">
        <v>463</v>
      </c>
      <c r="AK17" t="s">
        <v>460</v>
      </c>
      <c r="AL17" t="s">
        <v>460</v>
      </c>
      <c r="AM17" t="s">
        <v>460</v>
      </c>
      <c r="AN17" t="s">
        <v>460</v>
      </c>
      <c r="AO17" t="s">
        <v>460</v>
      </c>
      <c r="AP17" t="s">
        <v>460</v>
      </c>
      <c r="AQ17" t="s">
        <v>461</v>
      </c>
      <c r="AR17" t="s">
        <v>460</v>
      </c>
      <c r="AS17" t="s">
        <v>460</v>
      </c>
      <c r="AT17" t="s">
        <v>460</v>
      </c>
      <c r="AU17" t="s">
        <v>461</v>
      </c>
      <c r="AV17" t="s">
        <v>460</v>
      </c>
      <c r="AW17" t="s">
        <v>460</v>
      </c>
      <c r="AX17" t="s">
        <v>460</v>
      </c>
      <c r="AY17" t="s">
        <v>461</v>
      </c>
      <c r="AZ17" t="s">
        <v>460</v>
      </c>
      <c r="BA17" t="s">
        <v>460</v>
      </c>
      <c r="BB17" t="s">
        <v>461</v>
      </c>
      <c r="BC17" t="s">
        <v>460</v>
      </c>
      <c r="BD17" t="s">
        <v>460</v>
      </c>
      <c r="BE17" t="s">
        <v>460</v>
      </c>
      <c r="BF17" t="s">
        <v>461</v>
      </c>
      <c r="BG17" t="s">
        <v>460</v>
      </c>
      <c r="BH17" t="s">
        <v>460</v>
      </c>
      <c r="BI17" t="s">
        <v>460</v>
      </c>
      <c r="BJ17" t="s">
        <v>461</v>
      </c>
      <c r="BK17" t="s">
        <v>460</v>
      </c>
      <c r="BL17" t="s">
        <v>460</v>
      </c>
      <c r="BM17" t="s">
        <v>460</v>
      </c>
      <c r="BN17" t="s">
        <v>460</v>
      </c>
      <c r="BO17" t="s">
        <v>460</v>
      </c>
      <c r="BP17" t="s">
        <v>460</v>
      </c>
      <c r="BQ17" t="s">
        <v>460</v>
      </c>
      <c r="BR17" t="s">
        <v>460</v>
      </c>
      <c r="BS17" t="s">
        <v>460</v>
      </c>
      <c r="BT17" t="s">
        <v>460</v>
      </c>
      <c r="BU17" t="s">
        <v>460</v>
      </c>
      <c r="BV17" t="s">
        <v>461</v>
      </c>
      <c r="BW17" t="s">
        <v>460</v>
      </c>
      <c r="BX17" t="s">
        <v>460</v>
      </c>
      <c r="BY17" t="s">
        <v>460</v>
      </c>
      <c r="BZ17" t="s">
        <v>460</v>
      </c>
      <c r="CA17" t="s">
        <v>460</v>
      </c>
      <c r="CB17" t="s">
        <v>460</v>
      </c>
      <c r="CC17" t="s">
        <v>461</v>
      </c>
      <c r="CD17" t="s">
        <v>460</v>
      </c>
      <c r="CE17" t="s">
        <v>460</v>
      </c>
      <c r="CF17" t="s">
        <v>460</v>
      </c>
      <c r="CG17" t="s">
        <v>460</v>
      </c>
      <c r="CH17" t="s">
        <v>460</v>
      </c>
      <c r="CI17" t="s">
        <v>460</v>
      </c>
      <c r="CJ17" t="s">
        <v>460</v>
      </c>
      <c r="CK17" t="s">
        <v>460</v>
      </c>
      <c r="CL17" t="s">
        <v>460</v>
      </c>
      <c r="CM17" t="s">
        <v>463</v>
      </c>
      <c r="CN17" t="s">
        <v>460</v>
      </c>
      <c r="CO17" t="s">
        <v>460</v>
      </c>
      <c r="CP17" t="s">
        <v>460</v>
      </c>
      <c r="CQ17" t="s">
        <v>460</v>
      </c>
      <c r="CR17" t="s">
        <v>460</v>
      </c>
      <c r="CS17" t="s">
        <v>460</v>
      </c>
      <c r="CT17" t="s">
        <v>460</v>
      </c>
      <c r="CU17" t="s">
        <v>460</v>
      </c>
      <c r="CV17" t="s">
        <v>460</v>
      </c>
      <c r="CW17" t="s">
        <v>460</v>
      </c>
      <c r="CX17" t="s">
        <v>461</v>
      </c>
      <c r="CY17" t="s">
        <v>460</v>
      </c>
      <c r="CZ17" t="s">
        <v>460</v>
      </c>
      <c r="DA17" t="s">
        <v>461</v>
      </c>
      <c r="DB17" t="s">
        <v>473</v>
      </c>
      <c r="DC17" t="s">
        <v>460</v>
      </c>
      <c r="DD17" t="s">
        <v>460</v>
      </c>
      <c r="DE17" t="s">
        <v>460</v>
      </c>
      <c r="DF17" t="s">
        <v>460</v>
      </c>
      <c r="DG17" t="s">
        <v>460</v>
      </c>
      <c r="DH17" t="s">
        <v>460</v>
      </c>
      <c r="DI17" t="s">
        <v>460</v>
      </c>
      <c r="DJ17" t="s">
        <v>460</v>
      </c>
      <c r="DK17" t="s">
        <v>461</v>
      </c>
      <c r="DL17" t="s">
        <v>460</v>
      </c>
      <c r="DM17" t="s">
        <v>460</v>
      </c>
      <c r="DN17" t="s">
        <v>461</v>
      </c>
      <c r="DO17" t="s">
        <v>460</v>
      </c>
      <c r="DP17" t="s">
        <v>460</v>
      </c>
      <c r="DQ17" t="s">
        <v>461</v>
      </c>
      <c r="DR17" t="s">
        <v>460</v>
      </c>
      <c r="DS17" t="s">
        <v>460</v>
      </c>
      <c r="DT17" t="s">
        <v>460</v>
      </c>
      <c r="DU17" t="s">
        <v>460</v>
      </c>
      <c r="DV17" t="s">
        <v>461</v>
      </c>
      <c r="DW17" t="s">
        <v>460</v>
      </c>
      <c r="DX17" t="s">
        <v>460</v>
      </c>
      <c r="DY17" t="s">
        <v>460</v>
      </c>
      <c r="DZ17" t="s">
        <v>460</v>
      </c>
      <c r="EA17" t="s">
        <v>480</v>
      </c>
      <c r="EB17" t="s">
        <v>460</v>
      </c>
      <c r="EC17" t="s">
        <v>473</v>
      </c>
      <c r="ED17" t="s">
        <v>460</v>
      </c>
      <c r="EE17" t="s">
        <v>460</v>
      </c>
      <c r="EF17" t="s">
        <v>460</v>
      </c>
      <c r="EG17" t="s">
        <v>460</v>
      </c>
      <c r="EH17" t="s">
        <v>461</v>
      </c>
      <c r="EI17" t="s">
        <v>460</v>
      </c>
      <c r="EJ17" t="s">
        <v>460</v>
      </c>
      <c r="EK17" t="s">
        <v>460</v>
      </c>
      <c r="EL17" t="s">
        <v>460</v>
      </c>
      <c r="EM17" t="s">
        <v>460</v>
      </c>
      <c r="EN17" t="s">
        <v>460</v>
      </c>
      <c r="EO17" t="s">
        <v>460</v>
      </c>
      <c r="EP17" t="s">
        <v>460</v>
      </c>
      <c r="EQ17" t="s">
        <v>461</v>
      </c>
      <c r="ER17" t="s">
        <v>460</v>
      </c>
      <c r="ES17" t="s">
        <v>460</v>
      </c>
      <c r="ET17" t="s">
        <v>461</v>
      </c>
      <c r="EU17" t="s">
        <v>460</v>
      </c>
      <c r="EV17" t="s">
        <v>460</v>
      </c>
      <c r="EW17" t="s">
        <v>460</v>
      </c>
      <c r="EX17" t="s">
        <v>460</v>
      </c>
      <c r="EY17" t="s">
        <v>460</v>
      </c>
      <c r="EZ17" t="s">
        <v>460</v>
      </c>
      <c r="FA17" t="s">
        <v>460</v>
      </c>
      <c r="FB17" t="s">
        <v>460</v>
      </c>
      <c r="FC17" t="s">
        <v>461</v>
      </c>
      <c r="FD17" t="s">
        <v>460</v>
      </c>
      <c r="FE17" t="s">
        <v>460</v>
      </c>
      <c r="FF17" t="s">
        <v>460</v>
      </c>
      <c r="FG17" t="s">
        <v>460</v>
      </c>
      <c r="FH17" t="s">
        <v>460</v>
      </c>
      <c r="FI17" t="s">
        <v>460</v>
      </c>
      <c r="FJ17" t="s">
        <v>460</v>
      </c>
      <c r="FK17" t="s">
        <v>460</v>
      </c>
      <c r="FL17" t="s">
        <v>460</v>
      </c>
      <c r="FM17" t="s">
        <v>460</v>
      </c>
      <c r="FN17" t="s">
        <v>461</v>
      </c>
      <c r="FO17" t="s">
        <v>460</v>
      </c>
      <c r="FP17" t="s">
        <v>461</v>
      </c>
      <c r="FQ17" t="s">
        <v>460</v>
      </c>
      <c r="FR17" t="s">
        <v>460</v>
      </c>
      <c r="FS17" t="s">
        <v>460</v>
      </c>
      <c r="FT17" t="s">
        <v>460</v>
      </c>
      <c r="FU17" t="s">
        <v>460</v>
      </c>
      <c r="FV17" t="s">
        <v>460</v>
      </c>
      <c r="FW17" t="s">
        <v>460</v>
      </c>
      <c r="FX17" t="s">
        <v>460</v>
      </c>
      <c r="FY17" t="s">
        <v>460</v>
      </c>
      <c r="FZ17" t="s">
        <v>461</v>
      </c>
      <c r="GA17" t="s">
        <v>460</v>
      </c>
      <c r="GB17" t="s">
        <v>460</v>
      </c>
      <c r="GC17" t="s">
        <v>460</v>
      </c>
      <c r="GD17" t="s">
        <v>460</v>
      </c>
      <c r="GE17" t="s">
        <v>460</v>
      </c>
      <c r="GF17" t="s">
        <v>460</v>
      </c>
      <c r="GG17" t="s">
        <v>460</v>
      </c>
      <c r="GH17" t="s">
        <v>460</v>
      </c>
      <c r="GI17" t="s">
        <v>460</v>
      </c>
      <c r="GJ17" t="s">
        <v>460</v>
      </c>
      <c r="GK17" t="s">
        <v>460</v>
      </c>
      <c r="GL17" t="s">
        <v>460</v>
      </c>
      <c r="GM17" t="s">
        <v>461</v>
      </c>
      <c r="GN17" t="s">
        <v>460</v>
      </c>
      <c r="GO17" t="s">
        <v>460</v>
      </c>
      <c r="GP17" t="s">
        <v>460</v>
      </c>
      <c r="GQ17" t="s">
        <v>460</v>
      </c>
      <c r="GR17" t="s">
        <v>461</v>
      </c>
      <c r="GS17" t="s">
        <v>480</v>
      </c>
      <c r="GT17" t="s">
        <v>460</v>
      </c>
      <c r="GU17" t="s">
        <v>460</v>
      </c>
      <c r="GV17" t="s">
        <v>461</v>
      </c>
      <c r="GW17" t="s">
        <v>460</v>
      </c>
      <c r="GX17" t="s">
        <v>460</v>
      </c>
      <c r="GY17" t="s">
        <v>460</v>
      </c>
      <c r="GZ17" t="s">
        <v>460</v>
      </c>
      <c r="HA17" t="s">
        <v>460</v>
      </c>
      <c r="HB17" t="s">
        <v>460</v>
      </c>
      <c r="HC17" t="s">
        <v>460</v>
      </c>
      <c r="HD17" t="s">
        <v>460</v>
      </c>
      <c r="HE17" t="s">
        <v>481</v>
      </c>
      <c r="HF17">
        <v>165</v>
      </c>
      <c r="HG17">
        <v>28</v>
      </c>
      <c r="HH17">
        <v>2</v>
      </c>
      <c r="HI17">
        <v>3</v>
      </c>
      <c r="HJ17">
        <v>2</v>
      </c>
      <c r="HK17" t="s">
        <v>509</v>
      </c>
      <c r="HM17" s="3">
        <f t="shared" si="23"/>
        <v>54</v>
      </c>
      <c r="HN17" s="3">
        <f t="shared" si="40"/>
        <v>0</v>
      </c>
      <c r="HO17" s="3">
        <f t="shared" si="41"/>
        <v>0</v>
      </c>
      <c r="HP17" s="3">
        <f t="shared" si="0"/>
        <v>54</v>
      </c>
      <c r="HQ17" s="7" t="str" cm="1">
        <f t="array" ref="HQ17">_xlfn.SWITCH(HP17,HM17,"Oui",HN17,"Non",HO17,"Abstention")</f>
        <v>Oui</v>
      </c>
      <c r="HR17" s="7" t="str" cm="1">
        <f t="array" ref="HR17">_xlfn.SWITCH(HQ17,"Oui","Non","Non","Oui","Abstention","Oui")</f>
        <v>Non</v>
      </c>
      <c r="HS17" s="7" t="str" cm="1">
        <f t="array" ref="HS17">_xlfn.SWITCH(HQ17,"Oui","Abstention","Non","Abstention","Abstention","Non")</f>
        <v>Abstention</v>
      </c>
      <c r="HT17" s="3">
        <f t="shared" si="1"/>
        <v>54</v>
      </c>
      <c r="HU17" s="3">
        <f t="shared" si="2"/>
        <v>1</v>
      </c>
      <c r="HV17" t="str">
        <f t="shared" si="3"/>
        <v>consigne</v>
      </c>
      <c r="HW17" s="3">
        <f t="shared" si="24"/>
        <v>31</v>
      </c>
      <c r="HX17" s="3">
        <f t="shared" si="25"/>
        <v>7</v>
      </c>
      <c r="HY17" s="3">
        <f t="shared" si="26"/>
        <v>0</v>
      </c>
      <c r="HZ17" s="3">
        <f t="shared" si="27"/>
        <v>31</v>
      </c>
      <c r="IA17" s="7" t="str" cm="1">
        <f t="array" ref="IA17">_xlfn.SWITCH(HZ17,HW17,"Oui",HX17,"Non",HY17,"Abstention")</f>
        <v>Oui</v>
      </c>
      <c r="IB17" s="7" t="str" cm="1">
        <f t="array" ref="IB17">_xlfn.SWITCH(IA17,"Oui","Non","Non","Oui","Abstention","Oui")</f>
        <v>Non</v>
      </c>
      <c r="IC17" s="7" t="str" cm="1">
        <f t="array" ref="IC17">_xlfn.SWITCH(IA17,"Oui","Abstention","Non","Abstention","Abstention","Non")</f>
        <v>Abstention</v>
      </c>
      <c r="ID17" s="3">
        <f t="shared" si="4"/>
        <v>38</v>
      </c>
      <c r="IE17" s="3">
        <f t="shared" si="5"/>
        <v>0.81578947368421051</v>
      </c>
      <c r="IF17" t="str">
        <f t="shared" si="6"/>
        <v>consigne</v>
      </c>
      <c r="IG17">
        <f t="shared" si="28"/>
        <v>31</v>
      </c>
      <c r="IH17">
        <f t="shared" si="29"/>
        <v>0</v>
      </c>
      <c r="II17">
        <f t="shared" si="30"/>
        <v>0</v>
      </c>
      <c r="IJ17" s="3">
        <f t="shared" si="7"/>
        <v>31</v>
      </c>
      <c r="IK17" s="7" t="str" cm="1">
        <f t="array" ref="IK17">_xlfn.SWITCH(IJ17,IG17,"Oui",IH17,"Non",II17,"Abstention")</f>
        <v>Oui</v>
      </c>
      <c r="IL17" s="7" t="str" cm="1">
        <f t="array" ref="IL17">_xlfn.SWITCH(IK17,"Oui","Non","Non","Oui","Abstention","Oui")</f>
        <v>Non</v>
      </c>
      <c r="IM17" s="7" t="str" cm="1">
        <f t="array" ref="IM17">_xlfn.SWITCH(IK17,"Oui","Abstention","Non","Abstention","Abstention","Non")</f>
        <v>Abstention</v>
      </c>
      <c r="IN17" s="3">
        <f t="shared" si="8"/>
        <v>31</v>
      </c>
      <c r="IO17" s="3">
        <f t="shared" si="9"/>
        <v>1</v>
      </c>
      <c r="IP17" t="str">
        <f t="shared" si="10"/>
        <v>consigne</v>
      </c>
      <c r="IQ17">
        <f t="shared" si="31"/>
        <v>6</v>
      </c>
      <c r="IR17">
        <f t="shared" si="32"/>
        <v>21</v>
      </c>
      <c r="IS17">
        <f t="shared" si="33"/>
        <v>1</v>
      </c>
      <c r="IT17" s="3">
        <f t="shared" si="11"/>
        <v>21</v>
      </c>
      <c r="IU17" s="7" t="str" cm="1">
        <f t="array" ref="IU17">_xlfn.SWITCH(IT17,IQ17,"Oui",IR17,"Non",IS17,"Abstention")</f>
        <v>Non</v>
      </c>
      <c r="IV17" s="7" t="str" cm="1">
        <f t="array" ref="IV17">_xlfn.SWITCH(IU17,"Oui","Non","Non","Oui","Abstention","Oui")</f>
        <v>Oui</v>
      </c>
      <c r="IW17" s="7" t="str" cm="1">
        <f t="array" ref="IW17">_xlfn.SWITCH(IU17,"Oui","Abstention","Non","Abstention","Abstention","Non")</f>
        <v>Abstention</v>
      </c>
      <c r="IX17" s="3">
        <f t="shared" si="12"/>
        <v>28</v>
      </c>
      <c r="IY17" s="3">
        <f t="shared" si="13"/>
        <v>0.75</v>
      </c>
      <c r="IZ17" t="str">
        <f t="shared" si="14"/>
        <v>consigne</v>
      </c>
      <c r="JA17">
        <f t="shared" si="34"/>
        <v>27</v>
      </c>
      <c r="JB17">
        <f t="shared" si="35"/>
        <v>0</v>
      </c>
      <c r="JC17">
        <f t="shared" si="36"/>
        <v>1</v>
      </c>
      <c r="JD17" s="3">
        <f t="shared" si="15"/>
        <v>27</v>
      </c>
      <c r="JE17" s="7" t="str" cm="1">
        <f t="array" ref="JE17">_xlfn.SWITCH(JD17,JA17,"Oui",JB17,"Non",JC17,"Abstention")</f>
        <v>Oui</v>
      </c>
      <c r="JF17" s="7" t="str" cm="1">
        <f t="array" ref="JF17">_xlfn.SWITCH(JE17,"Oui","Non","Non","Oui","Abstention","Oui")</f>
        <v>Non</v>
      </c>
      <c r="JG17" s="7" t="str" cm="1">
        <f t="array" ref="JG17">_xlfn.SWITCH(JE17,"Oui","Abstention","Non","Abstention","Abstention","Non")</f>
        <v>Abstention</v>
      </c>
      <c r="JH17" s="3">
        <f t="shared" si="16"/>
        <v>28</v>
      </c>
      <c r="JI17" s="3">
        <f t="shared" si="17"/>
        <v>0.9642857142857143</v>
      </c>
      <c r="JJ17" t="str">
        <f t="shared" si="18"/>
        <v>consigne</v>
      </c>
      <c r="JK17">
        <f t="shared" si="37"/>
        <v>16</v>
      </c>
      <c r="JL17">
        <f t="shared" si="38"/>
        <v>0</v>
      </c>
      <c r="JM17">
        <f t="shared" si="39"/>
        <v>0</v>
      </c>
      <c r="JN17" s="3">
        <f t="shared" si="19"/>
        <v>16</v>
      </c>
      <c r="JO17" s="7" t="str" cm="1">
        <f t="array" ref="JO17">_xlfn.SWITCH(JN17,JK17,"Oui",JL17,"Non",JM17,"Abstention")</f>
        <v>Oui</v>
      </c>
      <c r="JP17" s="7" t="str" cm="1">
        <f t="array" ref="JP17">_xlfn.SWITCH(JO17,"Oui","Non","Non","Oui","Abstention","Oui")</f>
        <v>Non</v>
      </c>
      <c r="JQ17" s="7" t="str" cm="1">
        <f t="array" ref="JQ17">_xlfn.SWITCH(JO17,"Oui","Abstention","Non","Abstention","Abstention","Non")</f>
        <v>Abstention</v>
      </c>
      <c r="JR17" s="3">
        <f t="shared" si="20"/>
        <v>16</v>
      </c>
      <c r="JS17" s="3">
        <f t="shared" si="21"/>
        <v>1</v>
      </c>
      <c r="JT17" t="str">
        <f t="shared" si="22"/>
        <v>consigne</v>
      </c>
      <c r="JU17" s="3"/>
      <c r="JV17" t="str" cm="1">
        <f t="array" ref="JV17">_xlfn._xlws.FILTER($M$3:$HD$3,((($M17:$HD17=$HR17)+($M17:$HD17=$HS17))*($M$5:$HD$5="V")*($HV17="consigne")),"")</f>
        <v/>
      </c>
      <c r="KP17" t="str" cm="1">
        <f t="array" ref="KP17:KV17">_xlfn._xlws.FILTER($M$3:$HD$3,((($M17:$HD17=$IB17)+($M17:$HD17=$IC17))*($M$5:$HD$5="S")*($IF17="consigne")),"")</f>
        <v>Aebischer Matthias</v>
      </c>
      <c r="KQ17" t="str">
        <v>Birrer-Heimo Prisca</v>
      </c>
      <c r="KR17" t="str">
        <v>Crottaz Brigitte</v>
      </c>
      <c r="KS17" t="str">
        <v>Hurni Baptiste</v>
      </c>
      <c r="KT17" t="str">
        <v>Maillard Pierre-Yves</v>
      </c>
      <c r="KU17" t="str">
        <v>Masshardt Nadine</v>
      </c>
      <c r="KV17" t="str">
        <v>Piller Carrard Valérie</v>
      </c>
      <c r="LD17" t="str" cm="1">
        <f t="array" ref="LD17:LJ17">_xlfn._xlws.FILTER($M$3:$HD$3,((($M17:$HD17=$IV17)+($M17:$HD17=$IW17))*($M$5:$HD$5="RL")*($IZ17="consigne")),"")</f>
        <v>Cottier Damien</v>
      </c>
      <c r="LE17" t="str">
        <v>de Quattro Jacqueline</v>
      </c>
      <c r="LF17" t="str">
        <v>Feller Olivier</v>
      </c>
      <c r="LG17" t="str">
        <v>Fluri Kurt</v>
      </c>
      <c r="LH17" t="str">
        <v>Schneeberger Daniela</v>
      </c>
      <c r="LI17" t="str">
        <v>von Falkenstein Patricia</v>
      </c>
      <c r="LJ17" t="str">
        <v>Wasserfallen Christian</v>
      </c>
      <c r="LP17" t="str" cm="1">
        <f t="array" ref="LP17">_xlfn._xlws.FILTER($M$3:$HD$3,((($M17:$HD17=$JF17)+($M17:$HD17=$JG17))*($M$5:$HD$5="G")*($JJ17="consigne")),"")</f>
        <v>Michaud Gigon Sophie</v>
      </c>
      <c r="MA17" t="str" cm="1">
        <f t="array" ref="MA17">_xlfn._xlws.FILTER($M$3:$HD$3,((($M17:$HD17=$JP17)+($M17:$HD17=$JQ17))*($M$5:$HD$5="GL")*($JT17="consigne")),"")</f>
        <v/>
      </c>
      <c r="MG17" t="str" cm="1">
        <f t="array" ref="MG17">_xlfn._xlws.FILTER($M$3:$HD$3,((($M17:$HD17=$IL17)+($M17:$HD17=$IM17))*($M$5:$HD$5="M-E")*($IP17="consigne")),"")</f>
        <v/>
      </c>
    </row>
    <row r="18" spans="1:347" ht="20.399999999999999" customHeight="1" x14ac:dyDescent="0.25">
      <c r="A18" s="1" t="s">
        <v>510</v>
      </c>
      <c r="B18" t="s">
        <v>204</v>
      </c>
      <c r="C18" t="s">
        <v>483</v>
      </c>
      <c r="D18" t="s">
        <v>484</v>
      </c>
      <c r="E18" s="1" t="s">
        <v>485</v>
      </c>
      <c r="F18" t="s">
        <v>486</v>
      </c>
      <c r="G18">
        <v>24452</v>
      </c>
      <c r="H18" t="s">
        <v>506</v>
      </c>
      <c r="I18" t="s">
        <v>511</v>
      </c>
      <c r="J18" s="2" t="s">
        <v>512</v>
      </c>
      <c r="K18" t="s">
        <v>490</v>
      </c>
      <c r="M18" t="s">
        <v>461</v>
      </c>
      <c r="N18" t="s">
        <v>461</v>
      </c>
      <c r="O18" t="s">
        <v>460</v>
      </c>
      <c r="P18" t="s">
        <v>461</v>
      </c>
      <c r="Q18" t="s">
        <v>461</v>
      </c>
      <c r="R18" t="s">
        <v>460</v>
      </c>
      <c r="S18" t="s">
        <v>460</v>
      </c>
      <c r="T18" t="s">
        <v>460</v>
      </c>
      <c r="U18" t="s">
        <v>460</v>
      </c>
      <c r="V18" t="s">
        <v>460</v>
      </c>
      <c r="W18" t="s">
        <v>463</v>
      </c>
      <c r="X18" t="s">
        <v>460</v>
      </c>
      <c r="Y18" t="s">
        <v>460</v>
      </c>
      <c r="Z18" t="s">
        <v>460</v>
      </c>
      <c r="AA18" t="s">
        <v>460</v>
      </c>
      <c r="AB18" t="s">
        <v>460</v>
      </c>
      <c r="AC18" t="s">
        <v>460</v>
      </c>
      <c r="AD18" t="s">
        <v>460</v>
      </c>
      <c r="AE18" t="s">
        <v>461</v>
      </c>
      <c r="AF18" t="s">
        <v>460</v>
      </c>
      <c r="AG18" t="s">
        <v>460</v>
      </c>
      <c r="AH18" t="s">
        <v>460</v>
      </c>
      <c r="AI18" t="s">
        <v>460</v>
      </c>
      <c r="AJ18" t="s">
        <v>463</v>
      </c>
      <c r="AK18" t="s">
        <v>460</v>
      </c>
      <c r="AL18" t="s">
        <v>461</v>
      </c>
      <c r="AM18" t="s">
        <v>461</v>
      </c>
      <c r="AN18" t="s">
        <v>460</v>
      </c>
      <c r="AO18" t="s">
        <v>461</v>
      </c>
      <c r="AP18" t="s">
        <v>460</v>
      </c>
      <c r="AQ18" t="s">
        <v>460</v>
      </c>
      <c r="AR18" t="s">
        <v>460</v>
      </c>
      <c r="AS18" t="s">
        <v>460</v>
      </c>
      <c r="AT18" t="s">
        <v>460</v>
      </c>
      <c r="AU18" t="s">
        <v>460</v>
      </c>
      <c r="AV18" t="s">
        <v>460</v>
      </c>
      <c r="AW18" t="s">
        <v>461</v>
      </c>
      <c r="AX18" t="s">
        <v>460</v>
      </c>
      <c r="AY18" t="s">
        <v>460</v>
      </c>
      <c r="AZ18" t="s">
        <v>460</v>
      </c>
      <c r="BA18" t="s">
        <v>461</v>
      </c>
      <c r="BB18" t="s">
        <v>460</v>
      </c>
      <c r="BC18" t="s">
        <v>460</v>
      </c>
      <c r="BD18" t="s">
        <v>461</v>
      </c>
      <c r="BE18" t="s">
        <v>461</v>
      </c>
      <c r="BF18" t="s">
        <v>460</v>
      </c>
      <c r="BG18" t="s">
        <v>460</v>
      </c>
      <c r="BH18" t="s">
        <v>460</v>
      </c>
      <c r="BI18" t="s">
        <v>460</v>
      </c>
      <c r="BJ18" t="s">
        <v>460</v>
      </c>
      <c r="BK18" t="s">
        <v>461</v>
      </c>
      <c r="BL18" t="s">
        <v>460</v>
      </c>
      <c r="BM18" t="s">
        <v>460</v>
      </c>
      <c r="BN18" t="s">
        <v>460</v>
      </c>
      <c r="BO18" t="s">
        <v>460</v>
      </c>
      <c r="BP18" t="s">
        <v>460</v>
      </c>
      <c r="BQ18" t="s">
        <v>460</v>
      </c>
      <c r="BR18" t="s">
        <v>461</v>
      </c>
      <c r="BS18" t="s">
        <v>460</v>
      </c>
      <c r="BT18" t="s">
        <v>461</v>
      </c>
      <c r="BU18" t="s">
        <v>461</v>
      </c>
      <c r="BV18" t="s">
        <v>460</v>
      </c>
      <c r="BW18" t="s">
        <v>461</v>
      </c>
      <c r="BX18" t="s">
        <v>460</v>
      </c>
      <c r="BY18" t="s">
        <v>460</v>
      </c>
      <c r="BZ18" t="s">
        <v>461</v>
      </c>
      <c r="CA18" t="s">
        <v>460</v>
      </c>
      <c r="CB18" t="s">
        <v>460</v>
      </c>
      <c r="CC18" t="s">
        <v>460</v>
      </c>
      <c r="CD18" t="s">
        <v>461</v>
      </c>
      <c r="CE18" t="s">
        <v>461</v>
      </c>
      <c r="CF18" t="s">
        <v>460</v>
      </c>
      <c r="CG18" t="s">
        <v>461</v>
      </c>
      <c r="CH18" t="s">
        <v>460</v>
      </c>
      <c r="CI18" t="s">
        <v>461</v>
      </c>
      <c r="CJ18" t="s">
        <v>460</v>
      </c>
      <c r="CK18" t="s">
        <v>460</v>
      </c>
      <c r="CL18" t="s">
        <v>461</v>
      </c>
      <c r="CM18" t="s">
        <v>463</v>
      </c>
      <c r="CN18" t="s">
        <v>461</v>
      </c>
      <c r="CO18" t="s">
        <v>460</v>
      </c>
      <c r="CP18" t="s">
        <v>461</v>
      </c>
      <c r="CQ18" t="s">
        <v>461</v>
      </c>
      <c r="CR18" t="s">
        <v>461</v>
      </c>
      <c r="CS18" t="s">
        <v>460</v>
      </c>
      <c r="CT18" t="s">
        <v>461</v>
      </c>
      <c r="CU18" t="s">
        <v>460</v>
      </c>
      <c r="CV18" t="s">
        <v>461</v>
      </c>
      <c r="CW18" t="s">
        <v>460</v>
      </c>
      <c r="CX18" t="s">
        <v>460</v>
      </c>
      <c r="CY18" t="s">
        <v>461</v>
      </c>
      <c r="CZ18" t="s">
        <v>461</v>
      </c>
      <c r="DA18" t="s">
        <v>460</v>
      </c>
      <c r="DB18" t="s">
        <v>474</v>
      </c>
      <c r="DC18" t="s">
        <v>460</v>
      </c>
      <c r="DD18" t="s">
        <v>461</v>
      </c>
      <c r="DE18" t="s">
        <v>460</v>
      </c>
      <c r="DF18" t="s">
        <v>461</v>
      </c>
      <c r="DG18" t="s">
        <v>460</v>
      </c>
      <c r="DH18" t="s">
        <v>460</v>
      </c>
      <c r="DI18" t="s">
        <v>460</v>
      </c>
      <c r="DJ18" t="s">
        <v>460</v>
      </c>
      <c r="DK18" t="s">
        <v>460</v>
      </c>
      <c r="DL18" t="s">
        <v>460</v>
      </c>
      <c r="DM18" t="s">
        <v>460</v>
      </c>
      <c r="DN18" t="s">
        <v>460</v>
      </c>
      <c r="DO18" t="s">
        <v>460</v>
      </c>
      <c r="DP18" t="s">
        <v>461</v>
      </c>
      <c r="DQ18" t="s">
        <v>460</v>
      </c>
      <c r="DR18" t="s">
        <v>460</v>
      </c>
      <c r="DS18" t="s">
        <v>460</v>
      </c>
      <c r="DT18" t="s">
        <v>460</v>
      </c>
      <c r="DU18" t="s">
        <v>461</v>
      </c>
      <c r="DV18" t="s">
        <v>460</v>
      </c>
      <c r="DW18" t="s">
        <v>460</v>
      </c>
      <c r="DX18" t="s">
        <v>461</v>
      </c>
      <c r="DY18" t="s">
        <v>460</v>
      </c>
      <c r="DZ18" t="s">
        <v>460</v>
      </c>
      <c r="EA18" t="s">
        <v>460</v>
      </c>
      <c r="EB18" t="s">
        <v>460</v>
      </c>
      <c r="EC18" t="s">
        <v>473</v>
      </c>
      <c r="ED18" t="s">
        <v>460</v>
      </c>
      <c r="EE18" t="s">
        <v>460</v>
      </c>
      <c r="EF18" t="s">
        <v>460</v>
      </c>
      <c r="EG18" t="s">
        <v>460</v>
      </c>
      <c r="EH18" t="s">
        <v>460</v>
      </c>
      <c r="EI18" t="s">
        <v>461</v>
      </c>
      <c r="EJ18" t="s">
        <v>461</v>
      </c>
      <c r="EK18" t="s">
        <v>460</v>
      </c>
      <c r="EL18" t="s">
        <v>460</v>
      </c>
      <c r="EM18" t="s">
        <v>460</v>
      </c>
      <c r="EN18" t="s">
        <v>461</v>
      </c>
      <c r="EO18" t="s">
        <v>460</v>
      </c>
      <c r="EP18" t="s">
        <v>460</v>
      </c>
      <c r="EQ18" t="s">
        <v>460</v>
      </c>
      <c r="ER18" t="s">
        <v>460</v>
      </c>
      <c r="ES18" t="s">
        <v>460</v>
      </c>
      <c r="ET18" t="s">
        <v>460</v>
      </c>
      <c r="EU18" t="s">
        <v>460</v>
      </c>
      <c r="EV18" t="s">
        <v>460</v>
      </c>
      <c r="EW18" t="s">
        <v>460</v>
      </c>
      <c r="EX18" t="s">
        <v>460</v>
      </c>
      <c r="EY18" t="s">
        <v>461</v>
      </c>
      <c r="EZ18" t="s">
        <v>460</v>
      </c>
      <c r="FA18" t="s">
        <v>460</v>
      </c>
      <c r="FB18" t="s">
        <v>461</v>
      </c>
      <c r="FC18" t="s">
        <v>460</v>
      </c>
      <c r="FD18" t="s">
        <v>460</v>
      </c>
      <c r="FE18" t="s">
        <v>460</v>
      </c>
      <c r="FF18" t="s">
        <v>460</v>
      </c>
      <c r="FG18" t="s">
        <v>461</v>
      </c>
      <c r="FH18" t="s">
        <v>460</v>
      </c>
      <c r="FI18" t="s">
        <v>460</v>
      </c>
      <c r="FJ18" t="s">
        <v>461</v>
      </c>
      <c r="FK18" t="s">
        <v>461</v>
      </c>
      <c r="FL18" t="s">
        <v>460</v>
      </c>
      <c r="FM18" t="s">
        <v>460</v>
      </c>
      <c r="FN18" t="s">
        <v>460</v>
      </c>
      <c r="FO18" t="s">
        <v>460</v>
      </c>
      <c r="FP18" t="s">
        <v>460</v>
      </c>
      <c r="FQ18" t="s">
        <v>461</v>
      </c>
      <c r="FR18" t="s">
        <v>460</v>
      </c>
      <c r="FS18" t="s">
        <v>460</v>
      </c>
      <c r="FT18" t="s">
        <v>460</v>
      </c>
      <c r="FU18" t="s">
        <v>460</v>
      </c>
      <c r="FV18" t="s">
        <v>460</v>
      </c>
      <c r="FW18" t="s">
        <v>461</v>
      </c>
      <c r="FX18" t="s">
        <v>460</v>
      </c>
      <c r="FY18" t="s">
        <v>460</v>
      </c>
      <c r="FZ18" t="s">
        <v>460</v>
      </c>
      <c r="GA18" t="s">
        <v>461</v>
      </c>
      <c r="GB18" t="s">
        <v>460</v>
      </c>
      <c r="GC18" t="s">
        <v>461</v>
      </c>
      <c r="GD18" t="s">
        <v>460</v>
      </c>
      <c r="GE18" t="s">
        <v>460</v>
      </c>
      <c r="GF18" t="s">
        <v>461</v>
      </c>
      <c r="GG18" t="s">
        <v>460</v>
      </c>
      <c r="GH18" t="s">
        <v>460</v>
      </c>
      <c r="GI18" t="s">
        <v>460</v>
      </c>
      <c r="GJ18" t="s">
        <v>460</v>
      </c>
      <c r="GK18" t="s">
        <v>461</v>
      </c>
      <c r="GL18" t="s">
        <v>461</v>
      </c>
      <c r="GM18" t="s">
        <v>460</v>
      </c>
      <c r="GN18" t="s">
        <v>460</v>
      </c>
      <c r="GO18" t="s">
        <v>461</v>
      </c>
      <c r="GP18" t="s">
        <v>460</v>
      </c>
      <c r="GQ18" t="s">
        <v>461</v>
      </c>
      <c r="GR18" t="s">
        <v>460</v>
      </c>
      <c r="GS18" t="s">
        <v>460</v>
      </c>
      <c r="GT18" t="s">
        <v>460</v>
      </c>
      <c r="GU18" t="s">
        <v>460</v>
      </c>
      <c r="GV18" t="s">
        <v>460</v>
      </c>
      <c r="GW18" t="s">
        <v>460</v>
      </c>
      <c r="GX18" t="s">
        <v>460</v>
      </c>
      <c r="GY18" t="s">
        <v>460</v>
      </c>
      <c r="GZ18" t="s">
        <v>460</v>
      </c>
      <c r="HA18" t="s">
        <v>460</v>
      </c>
      <c r="HB18" t="s">
        <v>461</v>
      </c>
      <c r="HC18" t="s">
        <v>460</v>
      </c>
      <c r="HD18" t="s">
        <v>461</v>
      </c>
      <c r="HE18" t="s">
        <v>481</v>
      </c>
      <c r="HF18">
        <v>140</v>
      </c>
      <c r="HG18">
        <v>55</v>
      </c>
      <c r="HH18">
        <v>0</v>
      </c>
      <c r="HI18">
        <v>3</v>
      </c>
      <c r="HJ18">
        <v>1</v>
      </c>
      <c r="HK18" t="s">
        <v>476</v>
      </c>
      <c r="HM18" s="3">
        <f t="shared" si="23"/>
        <v>1</v>
      </c>
      <c r="HN18" s="3">
        <f t="shared" si="40"/>
        <v>53</v>
      </c>
      <c r="HO18" s="3">
        <f t="shared" si="41"/>
        <v>0</v>
      </c>
      <c r="HP18" s="3">
        <f t="shared" si="0"/>
        <v>53</v>
      </c>
      <c r="HQ18" s="7" t="str" cm="1">
        <f t="array" ref="HQ18">_xlfn.SWITCH(HP18,HM18,"Oui",HN18,"Non",HO18,"Abstention")</f>
        <v>Non</v>
      </c>
      <c r="HR18" s="7" t="str" cm="1">
        <f t="array" ref="HR18">_xlfn.SWITCH(HQ18,"Oui","Non","Non","Oui","Abstention","Oui")</f>
        <v>Oui</v>
      </c>
      <c r="HS18" s="7" t="str" cm="1">
        <f t="array" ref="HS18">_xlfn.SWITCH(HQ18,"Oui","Abstention","Non","Abstention","Abstention","Non")</f>
        <v>Abstention</v>
      </c>
      <c r="HT18" s="3">
        <f t="shared" si="1"/>
        <v>54</v>
      </c>
      <c r="HU18" s="3">
        <f t="shared" si="2"/>
        <v>0.98148148148148151</v>
      </c>
      <c r="HV18" t="str">
        <f t="shared" si="3"/>
        <v>consigne</v>
      </c>
      <c r="HW18" s="3">
        <f t="shared" si="24"/>
        <v>36</v>
      </c>
      <c r="HX18" s="3">
        <f t="shared" si="25"/>
        <v>2</v>
      </c>
      <c r="HY18" s="3">
        <f t="shared" si="26"/>
        <v>0</v>
      </c>
      <c r="HZ18" s="3">
        <f t="shared" si="27"/>
        <v>36</v>
      </c>
      <c r="IA18" s="7" t="str" cm="1">
        <f t="array" ref="IA18">_xlfn.SWITCH(HZ18,HW18,"Oui",HX18,"Non",HY18,"Abstention")</f>
        <v>Oui</v>
      </c>
      <c r="IB18" s="7" t="str" cm="1">
        <f t="array" ref="IB18">_xlfn.SWITCH(IA18,"Oui","Non","Non","Oui","Abstention","Oui")</f>
        <v>Non</v>
      </c>
      <c r="IC18" s="7" t="str" cm="1">
        <f t="array" ref="IC18">_xlfn.SWITCH(IA18,"Oui","Abstention","Non","Abstention","Abstention","Non")</f>
        <v>Abstention</v>
      </c>
      <c r="ID18" s="3">
        <f t="shared" si="4"/>
        <v>38</v>
      </c>
      <c r="IE18" s="3">
        <f t="shared" si="5"/>
        <v>0.94736842105263153</v>
      </c>
      <c r="IF18" t="str">
        <f t="shared" si="6"/>
        <v>consigne</v>
      </c>
      <c r="IG18">
        <f t="shared" si="28"/>
        <v>31</v>
      </c>
      <c r="IH18">
        <f t="shared" si="29"/>
        <v>0</v>
      </c>
      <c r="II18">
        <f t="shared" si="30"/>
        <v>0</v>
      </c>
      <c r="IJ18" s="3">
        <f t="shared" si="7"/>
        <v>31</v>
      </c>
      <c r="IK18" s="7" t="str" cm="1">
        <f t="array" ref="IK18">_xlfn.SWITCH(IJ18,IG18,"Oui",IH18,"Non",II18,"Abstention")</f>
        <v>Oui</v>
      </c>
      <c r="IL18" s="7" t="str" cm="1">
        <f t="array" ref="IL18">_xlfn.SWITCH(IK18,"Oui","Non","Non","Oui","Abstention","Oui")</f>
        <v>Non</v>
      </c>
      <c r="IM18" s="7" t="str" cm="1">
        <f t="array" ref="IM18">_xlfn.SWITCH(IK18,"Oui","Abstention","Non","Abstention","Abstention","Non")</f>
        <v>Abstention</v>
      </c>
      <c r="IN18" s="3">
        <f t="shared" si="8"/>
        <v>31</v>
      </c>
      <c r="IO18" s="3">
        <f t="shared" si="9"/>
        <v>1</v>
      </c>
      <c r="IP18" t="str">
        <f t="shared" si="10"/>
        <v>consigne</v>
      </c>
      <c r="IQ18">
        <f t="shared" si="31"/>
        <v>28</v>
      </c>
      <c r="IR18">
        <f t="shared" si="32"/>
        <v>0</v>
      </c>
      <c r="IS18">
        <f t="shared" si="33"/>
        <v>0</v>
      </c>
      <c r="IT18" s="3">
        <f t="shared" si="11"/>
        <v>28</v>
      </c>
      <c r="IU18" s="7" t="str" cm="1">
        <f t="array" ref="IU18">_xlfn.SWITCH(IT18,IQ18,"Oui",IR18,"Non",IS18,"Abstention")</f>
        <v>Oui</v>
      </c>
      <c r="IV18" s="7" t="str" cm="1">
        <f t="array" ref="IV18">_xlfn.SWITCH(IU18,"Oui","Non","Non","Oui","Abstention","Oui")</f>
        <v>Non</v>
      </c>
      <c r="IW18" s="7" t="str" cm="1">
        <f t="array" ref="IW18">_xlfn.SWITCH(IU18,"Oui","Abstention","Non","Abstention","Abstention","Non")</f>
        <v>Abstention</v>
      </c>
      <c r="IX18" s="3">
        <f t="shared" si="12"/>
        <v>28</v>
      </c>
      <c r="IY18" s="3">
        <f t="shared" si="13"/>
        <v>1</v>
      </c>
      <c r="IZ18" t="str">
        <f t="shared" si="14"/>
        <v>consigne</v>
      </c>
      <c r="JA18">
        <f t="shared" si="34"/>
        <v>28</v>
      </c>
      <c r="JB18">
        <f t="shared" si="35"/>
        <v>0</v>
      </c>
      <c r="JC18">
        <f t="shared" si="36"/>
        <v>0</v>
      </c>
      <c r="JD18" s="3">
        <f t="shared" si="15"/>
        <v>28</v>
      </c>
      <c r="JE18" s="7" t="str" cm="1">
        <f t="array" ref="JE18">_xlfn.SWITCH(JD18,JA18,"Oui",JB18,"Non",JC18,"Abstention")</f>
        <v>Oui</v>
      </c>
      <c r="JF18" s="7" t="str" cm="1">
        <f t="array" ref="JF18">_xlfn.SWITCH(JE18,"Oui","Non","Non","Oui","Abstention","Oui")</f>
        <v>Non</v>
      </c>
      <c r="JG18" s="7" t="str" cm="1">
        <f t="array" ref="JG18">_xlfn.SWITCH(JE18,"Oui","Abstention","Non","Abstention","Abstention","Non")</f>
        <v>Abstention</v>
      </c>
      <c r="JH18" s="3">
        <f t="shared" si="16"/>
        <v>28</v>
      </c>
      <c r="JI18" s="3">
        <f t="shared" si="17"/>
        <v>1</v>
      </c>
      <c r="JJ18" t="str">
        <f t="shared" si="18"/>
        <v>consigne</v>
      </c>
      <c r="JK18">
        <f t="shared" si="37"/>
        <v>16</v>
      </c>
      <c r="JL18">
        <f t="shared" si="38"/>
        <v>0</v>
      </c>
      <c r="JM18">
        <f t="shared" si="39"/>
        <v>0</v>
      </c>
      <c r="JN18" s="3">
        <f t="shared" si="19"/>
        <v>16</v>
      </c>
      <c r="JO18" s="7" t="str" cm="1">
        <f t="array" ref="JO18">_xlfn.SWITCH(JN18,JK18,"Oui",JL18,"Non",JM18,"Abstention")</f>
        <v>Oui</v>
      </c>
      <c r="JP18" s="7" t="str" cm="1">
        <f t="array" ref="JP18">_xlfn.SWITCH(JO18,"Oui","Non","Non","Oui","Abstention","Oui")</f>
        <v>Non</v>
      </c>
      <c r="JQ18" s="7" t="str" cm="1">
        <f t="array" ref="JQ18">_xlfn.SWITCH(JO18,"Oui","Abstention","Non","Abstention","Abstention","Non")</f>
        <v>Abstention</v>
      </c>
      <c r="JR18" s="3">
        <f t="shared" si="20"/>
        <v>16</v>
      </c>
      <c r="JS18" s="3">
        <f t="shared" si="21"/>
        <v>1</v>
      </c>
      <c r="JT18" t="str">
        <f t="shared" si="22"/>
        <v>consigne</v>
      </c>
      <c r="JU18" s="3"/>
      <c r="JV18" t="str" cm="1">
        <f t="array" ref="JV18">_xlfn._xlws.FILTER($M$3:$HD$3,((($M18:$HD18=$HR18)+($M18:$HD18=$HS18))*($M$5:$HD$5="V")*($HV18="consigne")),"")</f>
        <v>Herzog Verena</v>
      </c>
      <c r="KP18" t="str" cm="1">
        <f t="array" ref="KP18:KQ18">_xlfn._xlws.FILTER($M$3:$HD$3,((($M18:$HD18=$IB18)+($M18:$HD18=$IC18))*($M$5:$HD$5="S")*($IF18="consigne")),"")</f>
        <v>Graf-Litscher Edith</v>
      </c>
      <c r="KQ18" t="str">
        <v>Gysi Barbara</v>
      </c>
      <c r="LD18" t="str" cm="1">
        <f t="array" ref="LD18">_xlfn._xlws.FILTER($M$3:$HD$3,((($M18:$HD18=$IV18)+($M18:$HD18=$IW18))*($M$5:$HD$5="RL")*($IZ18="consigne")),"")</f>
        <v/>
      </c>
      <c r="LP18" t="str" cm="1">
        <f t="array" ref="LP18">_xlfn._xlws.FILTER($M$3:$HD$3,((($M18:$HD18=$JF18)+($M18:$HD18=$JG18))*($M$5:$HD$5="G")*($JJ18="consigne")),"")</f>
        <v/>
      </c>
      <c r="MA18" t="str" cm="1">
        <f t="array" ref="MA18">_xlfn._xlws.FILTER($M$3:$HD$3,((($M18:$HD18=$JP18)+($M18:$HD18=$JQ18))*($M$5:$HD$5="GL")*($JT18="consigne")),"")</f>
        <v/>
      </c>
      <c r="MG18" t="str" cm="1">
        <f t="array" ref="MG18">_xlfn._xlws.FILTER($M$3:$HD$3,((($M18:$HD18=$IL18)+($M18:$HD18=$IM18))*($M$5:$HD$5="M-E")*($IP18="consigne")),"")</f>
        <v/>
      </c>
    </row>
    <row r="19" spans="1:347" x14ac:dyDescent="0.25">
      <c r="A19" s="1" t="s">
        <v>513</v>
      </c>
      <c r="B19" t="s">
        <v>204</v>
      </c>
      <c r="C19" t="s">
        <v>483</v>
      </c>
      <c r="D19" t="s">
        <v>484</v>
      </c>
      <c r="E19" s="1" t="s">
        <v>514</v>
      </c>
      <c r="F19" t="s">
        <v>515</v>
      </c>
      <c r="G19">
        <v>24456</v>
      </c>
      <c r="H19" t="s">
        <v>516</v>
      </c>
      <c r="I19" t="s">
        <v>517</v>
      </c>
      <c r="J19" t="s">
        <v>518</v>
      </c>
      <c r="K19" t="s">
        <v>519</v>
      </c>
      <c r="M19" t="s">
        <v>461</v>
      </c>
      <c r="N19" t="s">
        <v>461</v>
      </c>
      <c r="O19" t="s">
        <v>460</v>
      </c>
      <c r="P19" t="s">
        <v>461</v>
      </c>
      <c r="Q19" t="s">
        <v>461</v>
      </c>
      <c r="R19" t="s">
        <v>460</v>
      </c>
      <c r="S19" t="s">
        <v>460</v>
      </c>
      <c r="T19" t="s">
        <v>460</v>
      </c>
      <c r="U19" t="s">
        <v>460</v>
      </c>
      <c r="V19" t="s">
        <v>460</v>
      </c>
      <c r="W19" t="s">
        <v>463</v>
      </c>
      <c r="X19" t="s">
        <v>460</v>
      </c>
      <c r="Y19" t="s">
        <v>460</v>
      </c>
      <c r="Z19" t="s">
        <v>460</v>
      </c>
      <c r="AA19" t="s">
        <v>460</v>
      </c>
      <c r="AB19" t="s">
        <v>460</v>
      </c>
      <c r="AC19" t="s">
        <v>473</v>
      </c>
      <c r="AD19" t="s">
        <v>460</v>
      </c>
      <c r="AE19" t="s">
        <v>461</v>
      </c>
      <c r="AF19" t="s">
        <v>460</v>
      </c>
      <c r="AG19" t="s">
        <v>460</v>
      </c>
      <c r="AH19" t="s">
        <v>460</v>
      </c>
      <c r="AI19" t="s">
        <v>460</v>
      </c>
      <c r="AJ19" t="s">
        <v>463</v>
      </c>
      <c r="AK19" t="s">
        <v>460</v>
      </c>
      <c r="AL19" t="s">
        <v>461</v>
      </c>
      <c r="AM19" t="s">
        <v>461</v>
      </c>
      <c r="AN19" t="s">
        <v>460</v>
      </c>
      <c r="AO19" t="s">
        <v>461</v>
      </c>
      <c r="AP19" t="s">
        <v>460</v>
      </c>
      <c r="AQ19" t="s">
        <v>460</v>
      </c>
      <c r="AR19" t="s">
        <v>460</v>
      </c>
      <c r="AS19" t="s">
        <v>460</v>
      </c>
      <c r="AT19" t="s">
        <v>460</v>
      </c>
      <c r="AU19" t="s">
        <v>460</v>
      </c>
      <c r="AV19" t="s">
        <v>460</v>
      </c>
      <c r="AW19" t="s">
        <v>461</v>
      </c>
      <c r="AX19" t="s">
        <v>460</v>
      </c>
      <c r="AY19" t="s">
        <v>473</v>
      </c>
      <c r="AZ19" t="s">
        <v>460</v>
      </c>
      <c r="BA19" t="s">
        <v>461</v>
      </c>
      <c r="BB19" t="s">
        <v>460</v>
      </c>
      <c r="BC19" t="s">
        <v>460</v>
      </c>
      <c r="BD19" t="s">
        <v>461</v>
      </c>
      <c r="BE19" t="s">
        <v>461</v>
      </c>
      <c r="BF19" t="s">
        <v>460</v>
      </c>
      <c r="BG19" t="s">
        <v>460</v>
      </c>
      <c r="BH19" t="s">
        <v>460</v>
      </c>
      <c r="BI19" t="s">
        <v>460</v>
      </c>
      <c r="BJ19" t="s">
        <v>473</v>
      </c>
      <c r="BK19" t="s">
        <v>461</v>
      </c>
      <c r="BL19" t="s">
        <v>460</v>
      </c>
      <c r="BM19" t="s">
        <v>460</v>
      </c>
      <c r="BN19" t="s">
        <v>460</v>
      </c>
      <c r="BO19" t="s">
        <v>460</v>
      </c>
      <c r="BP19" t="s">
        <v>460</v>
      </c>
      <c r="BQ19" t="s">
        <v>460</v>
      </c>
      <c r="BR19" t="s">
        <v>461</v>
      </c>
      <c r="BS19" t="s">
        <v>460</v>
      </c>
      <c r="BT19" t="s">
        <v>461</v>
      </c>
      <c r="BU19" t="s">
        <v>461</v>
      </c>
      <c r="BV19" t="s">
        <v>460</v>
      </c>
      <c r="BW19" t="s">
        <v>461</v>
      </c>
      <c r="BX19" t="s">
        <v>460</v>
      </c>
      <c r="BY19" t="s">
        <v>460</v>
      </c>
      <c r="BZ19" t="s">
        <v>461</v>
      </c>
      <c r="CA19" t="s">
        <v>460</v>
      </c>
      <c r="CB19" t="s">
        <v>460</v>
      </c>
      <c r="CC19" t="s">
        <v>460</v>
      </c>
      <c r="CD19" t="s">
        <v>461</v>
      </c>
      <c r="CE19" t="s">
        <v>460</v>
      </c>
      <c r="CF19" t="s">
        <v>473</v>
      </c>
      <c r="CG19" t="s">
        <v>461</v>
      </c>
      <c r="CH19" t="s">
        <v>460</v>
      </c>
      <c r="CI19" t="s">
        <v>461</v>
      </c>
      <c r="CJ19" t="s">
        <v>460</v>
      </c>
      <c r="CK19" t="s">
        <v>460</v>
      </c>
      <c r="CL19" t="s">
        <v>461</v>
      </c>
      <c r="CM19" t="s">
        <v>463</v>
      </c>
      <c r="CN19" t="s">
        <v>460</v>
      </c>
      <c r="CO19" t="s">
        <v>460</v>
      </c>
      <c r="CP19" t="s">
        <v>461</v>
      </c>
      <c r="CQ19" t="s">
        <v>461</v>
      </c>
      <c r="CR19" t="s">
        <v>461</v>
      </c>
      <c r="CS19" t="s">
        <v>461</v>
      </c>
      <c r="CT19" t="s">
        <v>461</v>
      </c>
      <c r="CU19" t="s">
        <v>460</v>
      </c>
      <c r="CV19" t="s">
        <v>461</v>
      </c>
      <c r="CW19" t="s">
        <v>460</v>
      </c>
      <c r="CX19" t="s">
        <v>460</v>
      </c>
      <c r="CY19" t="s">
        <v>461</v>
      </c>
      <c r="CZ19" t="s">
        <v>461</v>
      </c>
      <c r="DA19" t="s">
        <v>460</v>
      </c>
      <c r="DB19" t="s">
        <v>474</v>
      </c>
      <c r="DC19" t="s">
        <v>460</v>
      </c>
      <c r="DD19" t="s">
        <v>461</v>
      </c>
      <c r="DE19" t="s">
        <v>460</v>
      </c>
      <c r="DF19" t="s">
        <v>461</v>
      </c>
      <c r="DG19" t="s">
        <v>460</v>
      </c>
      <c r="DH19" t="s">
        <v>460</v>
      </c>
      <c r="DI19" t="s">
        <v>460</v>
      </c>
      <c r="DJ19" t="s">
        <v>460</v>
      </c>
      <c r="DK19" t="s">
        <v>473</v>
      </c>
      <c r="DL19" t="s">
        <v>460</v>
      </c>
      <c r="DM19" t="s">
        <v>473</v>
      </c>
      <c r="DN19" t="s">
        <v>460</v>
      </c>
      <c r="DO19" t="s">
        <v>460</v>
      </c>
      <c r="DP19" t="s">
        <v>461</v>
      </c>
      <c r="DQ19" t="s">
        <v>460</v>
      </c>
      <c r="DR19" t="s">
        <v>460</v>
      </c>
      <c r="DS19" t="s">
        <v>460</v>
      </c>
      <c r="DT19" t="s">
        <v>460</v>
      </c>
      <c r="DU19" t="s">
        <v>461</v>
      </c>
      <c r="DV19" t="s">
        <v>460</v>
      </c>
      <c r="DW19" t="s">
        <v>460</v>
      </c>
      <c r="DX19" t="s">
        <v>461</v>
      </c>
      <c r="DY19" t="s">
        <v>460</v>
      </c>
      <c r="DZ19" t="s">
        <v>460</v>
      </c>
      <c r="EA19" t="s">
        <v>460</v>
      </c>
      <c r="EB19" t="s">
        <v>460</v>
      </c>
      <c r="EC19" t="s">
        <v>473</v>
      </c>
      <c r="ED19" t="s">
        <v>460</v>
      </c>
      <c r="EE19" t="s">
        <v>460</v>
      </c>
      <c r="EF19" t="s">
        <v>460</v>
      </c>
      <c r="EG19" t="s">
        <v>473</v>
      </c>
      <c r="EH19" t="s">
        <v>460</v>
      </c>
      <c r="EI19" t="s">
        <v>461</v>
      </c>
      <c r="EJ19" t="s">
        <v>461</v>
      </c>
      <c r="EK19" t="s">
        <v>460</v>
      </c>
      <c r="EL19" t="s">
        <v>460</v>
      </c>
      <c r="EM19" t="s">
        <v>460</v>
      </c>
      <c r="EN19" t="s">
        <v>461</v>
      </c>
      <c r="EO19" t="s">
        <v>460</v>
      </c>
      <c r="EP19" t="s">
        <v>460</v>
      </c>
      <c r="EQ19" t="s">
        <v>460</v>
      </c>
      <c r="ER19" t="s">
        <v>460</v>
      </c>
      <c r="ES19" t="s">
        <v>460</v>
      </c>
      <c r="ET19" t="s">
        <v>473</v>
      </c>
      <c r="EU19" t="s">
        <v>460</v>
      </c>
      <c r="EV19" t="s">
        <v>460</v>
      </c>
      <c r="EW19" t="s">
        <v>460</v>
      </c>
      <c r="EX19" t="s">
        <v>460</v>
      </c>
      <c r="EY19" t="s">
        <v>461</v>
      </c>
      <c r="EZ19" t="s">
        <v>460</v>
      </c>
      <c r="FA19" t="s">
        <v>460</v>
      </c>
      <c r="FB19" t="s">
        <v>461</v>
      </c>
      <c r="FC19" t="s">
        <v>460</v>
      </c>
      <c r="FD19" t="s">
        <v>460</v>
      </c>
      <c r="FE19" t="s">
        <v>460</v>
      </c>
      <c r="FF19" t="s">
        <v>460</v>
      </c>
      <c r="FG19" t="s">
        <v>461</v>
      </c>
      <c r="FH19" t="s">
        <v>460</v>
      </c>
      <c r="FI19" t="s">
        <v>460</v>
      </c>
      <c r="FJ19" t="s">
        <v>461</v>
      </c>
      <c r="FK19" t="s">
        <v>461</v>
      </c>
      <c r="FL19" t="s">
        <v>460</v>
      </c>
      <c r="FM19" t="s">
        <v>460</v>
      </c>
      <c r="FN19" t="s">
        <v>460</v>
      </c>
      <c r="FO19" t="s">
        <v>460</v>
      </c>
      <c r="FP19" t="s">
        <v>460</v>
      </c>
      <c r="FQ19" t="s">
        <v>461</v>
      </c>
      <c r="FR19" t="s">
        <v>460</v>
      </c>
      <c r="FS19" t="s">
        <v>460</v>
      </c>
      <c r="FT19" t="s">
        <v>460</v>
      </c>
      <c r="FU19" t="s">
        <v>460</v>
      </c>
      <c r="FV19" t="s">
        <v>460</v>
      </c>
      <c r="FW19" t="s">
        <v>461</v>
      </c>
      <c r="FX19" t="s">
        <v>460</v>
      </c>
      <c r="FY19" t="s">
        <v>473</v>
      </c>
      <c r="FZ19" t="s">
        <v>460</v>
      </c>
      <c r="GA19" t="s">
        <v>461</v>
      </c>
      <c r="GB19" t="s">
        <v>460</v>
      </c>
      <c r="GC19" t="s">
        <v>461</v>
      </c>
      <c r="GD19" t="s">
        <v>460</v>
      </c>
      <c r="GE19" t="s">
        <v>460</v>
      </c>
      <c r="GF19" t="s">
        <v>461</v>
      </c>
      <c r="GG19" t="s">
        <v>460</v>
      </c>
      <c r="GH19" t="s">
        <v>460</v>
      </c>
      <c r="GI19" t="s">
        <v>460</v>
      </c>
      <c r="GJ19" t="s">
        <v>460</v>
      </c>
      <c r="GK19" t="s">
        <v>461</v>
      </c>
      <c r="GL19" t="s">
        <v>461</v>
      </c>
      <c r="GM19" t="s">
        <v>460</v>
      </c>
      <c r="GN19" t="s">
        <v>460</v>
      </c>
      <c r="GO19" t="s">
        <v>461</v>
      </c>
      <c r="GP19" t="s">
        <v>460</v>
      </c>
      <c r="GQ19" t="s">
        <v>461</v>
      </c>
      <c r="GR19" t="s">
        <v>460</v>
      </c>
      <c r="GS19" t="s">
        <v>460</v>
      </c>
      <c r="GT19" t="s">
        <v>460</v>
      </c>
      <c r="GU19" t="s">
        <v>460</v>
      </c>
      <c r="GV19" t="s">
        <v>460</v>
      </c>
      <c r="GW19" t="s">
        <v>460</v>
      </c>
      <c r="GX19" t="s">
        <v>460</v>
      </c>
      <c r="GY19" t="s">
        <v>460</v>
      </c>
      <c r="GZ19" t="s">
        <v>460</v>
      </c>
      <c r="HA19" t="s">
        <v>460</v>
      </c>
      <c r="HB19" t="s">
        <v>461</v>
      </c>
      <c r="HC19" t="s">
        <v>460</v>
      </c>
      <c r="HD19" t="s">
        <v>461</v>
      </c>
      <c r="HE19" t="s">
        <v>481</v>
      </c>
      <c r="HF19">
        <v>132</v>
      </c>
      <c r="HG19">
        <v>54</v>
      </c>
      <c r="HH19">
        <v>0</v>
      </c>
      <c r="HI19">
        <v>3</v>
      </c>
      <c r="HJ19">
        <v>10</v>
      </c>
      <c r="HK19" t="s">
        <v>476</v>
      </c>
      <c r="HM19" s="3">
        <f t="shared" si="23"/>
        <v>0</v>
      </c>
      <c r="HN19" s="3">
        <f t="shared" si="40"/>
        <v>54</v>
      </c>
      <c r="HO19" s="3">
        <f t="shared" si="41"/>
        <v>0</v>
      </c>
      <c r="HP19" s="3">
        <f t="shared" si="0"/>
        <v>54</v>
      </c>
      <c r="HQ19" s="7" t="str" cm="1">
        <f t="array" ref="HQ19">_xlfn.SWITCH(HP19,HM19,"Oui",HN19,"Non",HO19,"Abstention")</f>
        <v>Non</v>
      </c>
      <c r="HR19" s="7" t="str" cm="1">
        <f t="array" ref="HR19">_xlfn.SWITCH(HQ19,"Oui","Non","Non","Oui","Abstention","Oui")</f>
        <v>Oui</v>
      </c>
      <c r="HS19" s="7" t="str" cm="1">
        <f t="array" ref="HS19">_xlfn.SWITCH(HQ19,"Oui","Abstention","Non","Abstention","Abstention","Non")</f>
        <v>Abstention</v>
      </c>
      <c r="HT19" s="3">
        <f t="shared" si="1"/>
        <v>54</v>
      </c>
      <c r="HU19" s="3">
        <f t="shared" si="2"/>
        <v>1</v>
      </c>
      <c r="HV19" t="str">
        <f t="shared" si="3"/>
        <v>consigne</v>
      </c>
      <c r="HW19" s="3">
        <f t="shared" si="24"/>
        <v>37</v>
      </c>
      <c r="HX19" s="3">
        <f t="shared" si="25"/>
        <v>0</v>
      </c>
      <c r="HY19" s="3">
        <f t="shared" si="26"/>
        <v>0</v>
      </c>
      <c r="HZ19" s="3">
        <f t="shared" si="27"/>
        <v>37</v>
      </c>
      <c r="IA19" s="7" t="str" cm="1">
        <f t="array" ref="IA19">_xlfn.SWITCH(HZ19,HW19,"Oui",HX19,"Non",HY19,"Abstention")</f>
        <v>Oui</v>
      </c>
      <c r="IB19" s="7" t="str" cm="1">
        <f t="array" ref="IB19">_xlfn.SWITCH(IA19,"Oui","Non","Non","Oui","Abstention","Oui")</f>
        <v>Non</v>
      </c>
      <c r="IC19" s="7" t="str" cm="1">
        <f t="array" ref="IC19">_xlfn.SWITCH(IA19,"Oui","Abstention","Non","Abstention","Abstention","Non")</f>
        <v>Abstention</v>
      </c>
      <c r="ID19" s="3">
        <f t="shared" si="4"/>
        <v>37</v>
      </c>
      <c r="IE19" s="3">
        <f t="shared" si="5"/>
        <v>1</v>
      </c>
      <c r="IF19" t="str">
        <f t="shared" si="6"/>
        <v>consigne</v>
      </c>
      <c r="IG19">
        <f t="shared" si="28"/>
        <v>30</v>
      </c>
      <c r="IH19">
        <f t="shared" si="29"/>
        <v>0</v>
      </c>
      <c r="II19">
        <f t="shared" si="30"/>
        <v>0</v>
      </c>
      <c r="IJ19" s="3">
        <f t="shared" si="7"/>
        <v>30</v>
      </c>
      <c r="IK19" s="7" t="str" cm="1">
        <f t="array" ref="IK19">_xlfn.SWITCH(IJ19,IG19,"Oui",IH19,"Non",II19,"Abstention")</f>
        <v>Oui</v>
      </c>
      <c r="IL19" s="7" t="str" cm="1">
        <f t="array" ref="IL19">_xlfn.SWITCH(IK19,"Oui","Non","Non","Oui","Abstention","Oui")</f>
        <v>Non</v>
      </c>
      <c r="IM19" s="7" t="str" cm="1">
        <f t="array" ref="IM19">_xlfn.SWITCH(IK19,"Oui","Abstention","Non","Abstention","Abstention","Non")</f>
        <v>Abstention</v>
      </c>
      <c r="IN19" s="3">
        <f t="shared" si="8"/>
        <v>30</v>
      </c>
      <c r="IO19" s="3">
        <f t="shared" si="9"/>
        <v>1</v>
      </c>
      <c r="IP19" t="str">
        <f t="shared" si="10"/>
        <v>consigne</v>
      </c>
      <c r="IQ19">
        <f t="shared" si="31"/>
        <v>24</v>
      </c>
      <c r="IR19">
        <f t="shared" si="32"/>
        <v>0</v>
      </c>
      <c r="IS19">
        <f t="shared" si="33"/>
        <v>0</v>
      </c>
      <c r="IT19" s="3">
        <f t="shared" si="11"/>
        <v>24</v>
      </c>
      <c r="IU19" s="7" t="str" cm="1">
        <f t="array" ref="IU19">_xlfn.SWITCH(IT19,IQ19,"Oui",IR19,"Non",IS19,"Abstention")</f>
        <v>Oui</v>
      </c>
      <c r="IV19" s="7" t="str" cm="1">
        <f t="array" ref="IV19">_xlfn.SWITCH(IU19,"Oui","Non","Non","Oui","Abstention","Oui")</f>
        <v>Non</v>
      </c>
      <c r="IW19" s="7" t="str" cm="1">
        <f t="array" ref="IW19">_xlfn.SWITCH(IU19,"Oui","Abstention","Non","Abstention","Abstention","Non")</f>
        <v>Abstention</v>
      </c>
      <c r="IX19" s="3">
        <f t="shared" si="12"/>
        <v>24</v>
      </c>
      <c r="IY19" s="3">
        <f t="shared" si="13"/>
        <v>1</v>
      </c>
      <c r="IZ19" t="str">
        <f t="shared" si="14"/>
        <v>consigne</v>
      </c>
      <c r="JA19">
        <f t="shared" si="34"/>
        <v>27</v>
      </c>
      <c r="JB19">
        <f t="shared" si="35"/>
        <v>0</v>
      </c>
      <c r="JC19">
        <f t="shared" si="36"/>
        <v>0</v>
      </c>
      <c r="JD19" s="3">
        <f t="shared" si="15"/>
        <v>27</v>
      </c>
      <c r="JE19" s="7" t="str" cm="1">
        <f t="array" ref="JE19">_xlfn.SWITCH(JD19,JA19,"Oui",JB19,"Non",JC19,"Abstention")</f>
        <v>Oui</v>
      </c>
      <c r="JF19" s="7" t="str" cm="1">
        <f t="array" ref="JF19">_xlfn.SWITCH(JE19,"Oui","Non","Non","Oui","Abstention","Oui")</f>
        <v>Non</v>
      </c>
      <c r="JG19" s="7" t="str" cm="1">
        <f t="array" ref="JG19">_xlfn.SWITCH(JE19,"Oui","Abstention","Non","Abstention","Abstention","Non")</f>
        <v>Abstention</v>
      </c>
      <c r="JH19" s="3">
        <f t="shared" si="16"/>
        <v>27</v>
      </c>
      <c r="JI19" s="3">
        <f t="shared" si="17"/>
        <v>1</v>
      </c>
      <c r="JJ19" t="str">
        <f t="shared" si="18"/>
        <v>consigne</v>
      </c>
      <c r="JK19">
        <f t="shared" si="37"/>
        <v>14</v>
      </c>
      <c r="JL19">
        <f t="shared" si="38"/>
        <v>0</v>
      </c>
      <c r="JM19">
        <f t="shared" si="39"/>
        <v>0</v>
      </c>
      <c r="JN19" s="3">
        <f t="shared" si="19"/>
        <v>14</v>
      </c>
      <c r="JO19" s="7" t="str" cm="1">
        <f t="array" ref="JO19">_xlfn.SWITCH(JN19,JK19,"Oui",JL19,"Non",JM19,"Abstention")</f>
        <v>Oui</v>
      </c>
      <c r="JP19" s="7" t="str" cm="1">
        <f t="array" ref="JP19">_xlfn.SWITCH(JO19,"Oui","Non","Non","Oui","Abstention","Oui")</f>
        <v>Non</v>
      </c>
      <c r="JQ19" s="7" t="str" cm="1">
        <f t="array" ref="JQ19">_xlfn.SWITCH(JO19,"Oui","Abstention","Non","Abstention","Abstention","Non")</f>
        <v>Abstention</v>
      </c>
      <c r="JR19" s="3">
        <f t="shared" si="20"/>
        <v>14</v>
      </c>
      <c r="JS19" s="3">
        <f t="shared" si="21"/>
        <v>1</v>
      </c>
      <c r="JT19" t="str">
        <f t="shared" si="22"/>
        <v>consigne</v>
      </c>
      <c r="JU19" s="3"/>
      <c r="JV19" t="str" cm="1">
        <f t="array" ref="JV19">_xlfn._xlws.FILTER($M$3:$HD$3,((($M19:$HD19=$HR19)+($M19:$HD19=$HS19))*($M$5:$HD$5="V")*($HV19="consigne")),"")</f>
        <v/>
      </c>
      <c r="KP19" t="str" cm="1">
        <f t="array" ref="KP19">_xlfn._xlws.FILTER($M$3:$HD$3,((($M19:$HD19=$IB19)+($M19:$HD19=$IC19))*($M$5:$HD$5="S")*($IF19="consigne")),"")</f>
        <v/>
      </c>
      <c r="LD19" t="str" cm="1">
        <f t="array" ref="LD19">_xlfn._xlws.FILTER($M$3:$HD$3,((($M19:$HD19=$IV19)+($M19:$HD19=$IW19))*($M$5:$HD$5="RL")*($IZ19="consigne")),"")</f>
        <v/>
      </c>
      <c r="LP19" t="str" cm="1">
        <f t="array" ref="LP19">_xlfn._xlws.FILTER($M$3:$HD$3,((($M19:$HD19=$JF19)+($M19:$HD19=$JG19))*($M$5:$HD$5="G")*($JJ19="consigne")),"")</f>
        <v/>
      </c>
      <c r="MA19" t="str" cm="1">
        <f t="array" ref="MA19">_xlfn._xlws.FILTER($M$3:$HD$3,((($M19:$HD19=$JP19)+($M19:$HD19=$JQ19))*($M$5:$HD$5="GL")*($JT19="consigne")),"")</f>
        <v/>
      </c>
      <c r="MG19" t="str" cm="1">
        <f t="array" ref="MG19">_xlfn._xlws.FILTER($M$3:$HD$3,((($M19:$HD19=$IL19)+($M19:$HD19=$IM19))*($M$5:$HD$5="M-E")*($IP19="consigne")),"")</f>
        <v/>
      </c>
    </row>
    <row r="20" spans="1:347" x14ac:dyDescent="0.25">
      <c r="A20" s="1" t="s">
        <v>520</v>
      </c>
      <c r="B20" t="s">
        <v>204</v>
      </c>
      <c r="C20" t="s">
        <v>483</v>
      </c>
      <c r="D20" t="s">
        <v>484</v>
      </c>
      <c r="E20" s="1" t="s">
        <v>514</v>
      </c>
      <c r="F20" t="s">
        <v>515</v>
      </c>
      <c r="G20">
        <v>24457</v>
      </c>
      <c r="H20" t="s">
        <v>521</v>
      </c>
      <c r="I20" t="s">
        <v>522</v>
      </c>
      <c r="J20" t="s">
        <v>523</v>
      </c>
      <c r="K20" t="s">
        <v>519</v>
      </c>
      <c r="M20" t="s">
        <v>461</v>
      </c>
      <c r="N20" t="s">
        <v>461</v>
      </c>
      <c r="O20" t="s">
        <v>460</v>
      </c>
      <c r="P20" t="s">
        <v>461</v>
      </c>
      <c r="Q20" t="s">
        <v>461</v>
      </c>
      <c r="R20" t="s">
        <v>460</v>
      </c>
      <c r="S20" t="s">
        <v>460</v>
      </c>
      <c r="T20" t="s">
        <v>460</v>
      </c>
      <c r="U20" t="s">
        <v>460</v>
      </c>
      <c r="V20" t="s">
        <v>460</v>
      </c>
      <c r="W20" t="s">
        <v>463</v>
      </c>
      <c r="X20" t="s">
        <v>460</v>
      </c>
      <c r="Y20" t="s">
        <v>460</v>
      </c>
      <c r="Z20" t="s">
        <v>460</v>
      </c>
      <c r="AA20" t="s">
        <v>460</v>
      </c>
      <c r="AB20" t="s">
        <v>460</v>
      </c>
      <c r="AC20" t="s">
        <v>473</v>
      </c>
      <c r="AD20" t="s">
        <v>460</v>
      </c>
      <c r="AE20" t="s">
        <v>461</v>
      </c>
      <c r="AF20" t="s">
        <v>460</v>
      </c>
      <c r="AG20" t="s">
        <v>460</v>
      </c>
      <c r="AH20" t="s">
        <v>460</v>
      </c>
      <c r="AI20" t="s">
        <v>460</v>
      </c>
      <c r="AJ20" t="s">
        <v>463</v>
      </c>
      <c r="AK20" t="s">
        <v>460</v>
      </c>
      <c r="AL20" t="s">
        <v>461</v>
      </c>
      <c r="AM20" t="s">
        <v>461</v>
      </c>
      <c r="AN20" t="s">
        <v>460</v>
      </c>
      <c r="AO20" t="s">
        <v>461</v>
      </c>
      <c r="AP20" t="s">
        <v>460</v>
      </c>
      <c r="AQ20" t="s">
        <v>460</v>
      </c>
      <c r="AR20" t="s">
        <v>460</v>
      </c>
      <c r="AS20" t="s">
        <v>460</v>
      </c>
      <c r="AT20" t="s">
        <v>460</v>
      </c>
      <c r="AU20" t="s">
        <v>460</v>
      </c>
      <c r="AV20" t="s">
        <v>460</v>
      </c>
      <c r="AW20" t="s">
        <v>461</v>
      </c>
      <c r="AX20" t="s">
        <v>460</v>
      </c>
      <c r="AY20" t="s">
        <v>473</v>
      </c>
      <c r="AZ20" t="s">
        <v>460</v>
      </c>
      <c r="BA20" t="s">
        <v>461</v>
      </c>
      <c r="BB20" t="s">
        <v>460</v>
      </c>
      <c r="BC20" t="s">
        <v>460</v>
      </c>
      <c r="BD20" t="s">
        <v>461</v>
      </c>
      <c r="BE20" t="s">
        <v>461</v>
      </c>
      <c r="BF20" t="s">
        <v>460</v>
      </c>
      <c r="BG20" t="s">
        <v>460</v>
      </c>
      <c r="BH20" t="s">
        <v>460</v>
      </c>
      <c r="BI20" t="s">
        <v>460</v>
      </c>
      <c r="BJ20" t="s">
        <v>473</v>
      </c>
      <c r="BK20" t="s">
        <v>461</v>
      </c>
      <c r="BL20" t="s">
        <v>460</v>
      </c>
      <c r="BM20" t="s">
        <v>460</v>
      </c>
      <c r="BN20" t="s">
        <v>460</v>
      </c>
      <c r="BO20" t="s">
        <v>460</v>
      </c>
      <c r="BP20" t="s">
        <v>460</v>
      </c>
      <c r="BQ20" t="s">
        <v>460</v>
      </c>
      <c r="BR20" t="s">
        <v>461</v>
      </c>
      <c r="BS20" t="s">
        <v>460</v>
      </c>
      <c r="BT20" t="s">
        <v>461</v>
      </c>
      <c r="BU20" t="s">
        <v>461</v>
      </c>
      <c r="BV20" t="s">
        <v>460</v>
      </c>
      <c r="BW20" t="s">
        <v>461</v>
      </c>
      <c r="BX20" t="s">
        <v>460</v>
      </c>
      <c r="BY20" t="s">
        <v>460</v>
      </c>
      <c r="BZ20" t="s">
        <v>461</v>
      </c>
      <c r="CA20" t="s">
        <v>460</v>
      </c>
      <c r="CB20" t="s">
        <v>460</v>
      </c>
      <c r="CC20" t="s">
        <v>460</v>
      </c>
      <c r="CD20" t="s">
        <v>461</v>
      </c>
      <c r="CE20" t="s">
        <v>460</v>
      </c>
      <c r="CF20" t="s">
        <v>473</v>
      </c>
      <c r="CG20" t="s">
        <v>461</v>
      </c>
      <c r="CH20" t="s">
        <v>460</v>
      </c>
      <c r="CI20" t="s">
        <v>461</v>
      </c>
      <c r="CJ20" t="s">
        <v>460</v>
      </c>
      <c r="CK20" t="s">
        <v>460</v>
      </c>
      <c r="CL20" t="s">
        <v>461</v>
      </c>
      <c r="CM20" t="s">
        <v>463</v>
      </c>
      <c r="CN20" t="s">
        <v>460</v>
      </c>
      <c r="CO20" t="s">
        <v>460</v>
      </c>
      <c r="CP20" t="s">
        <v>461</v>
      </c>
      <c r="CQ20" t="s">
        <v>461</v>
      </c>
      <c r="CR20" t="s">
        <v>461</v>
      </c>
      <c r="CS20" t="s">
        <v>461</v>
      </c>
      <c r="CT20" t="s">
        <v>461</v>
      </c>
      <c r="CU20" t="s">
        <v>460</v>
      </c>
      <c r="CV20" t="s">
        <v>461</v>
      </c>
      <c r="CW20" t="s">
        <v>460</v>
      </c>
      <c r="CX20" t="s">
        <v>460</v>
      </c>
      <c r="CY20" t="s">
        <v>461</v>
      </c>
      <c r="CZ20" t="s">
        <v>461</v>
      </c>
      <c r="DA20" t="s">
        <v>460</v>
      </c>
      <c r="DB20" t="s">
        <v>474</v>
      </c>
      <c r="DC20" t="s">
        <v>460</v>
      </c>
      <c r="DD20" t="s">
        <v>461</v>
      </c>
      <c r="DE20" t="s">
        <v>460</v>
      </c>
      <c r="DF20" t="s">
        <v>461</v>
      </c>
      <c r="DG20" t="s">
        <v>460</v>
      </c>
      <c r="DH20" t="s">
        <v>460</v>
      </c>
      <c r="DI20" t="s">
        <v>460</v>
      </c>
      <c r="DJ20" t="s">
        <v>460</v>
      </c>
      <c r="DK20" t="s">
        <v>473</v>
      </c>
      <c r="DL20" t="s">
        <v>460</v>
      </c>
      <c r="DM20" t="s">
        <v>473</v>
      </c>
      <c r="DN20" t="s">
        <v>460</v>
      </c>
      <c r="DO20" t="s">
        <v>460</v>
      </c>
      <c r="DP20" t="s">
        <v>461</v>
      </c>
      <c r="DQ20" t="s">
        <v>460</v>
      </c>
      <c r="DR20" t="s">
        <v>460</v>
      </c>
      <c r="DS20" t="s">
        <v>460</v>
      </c>
      <c r="DT20" t="s">
        <v>460</v>
      </c>
      <c r="DU20" t="s">
        <v>461</v>
      </c>
      <c r="DV20" t="s">
        <v>460</v>
      </c>
      <c r="DW20" t="s">
        <v>460</v>
      </c>
      <c r="DX20" t="s">
        <v>461</v>
      </c>
      <c r="DY20" t="s">
        <v>460</v>
      </c>
      <c r="DZ20" t="s">
        <v>460</v>
      </c>
      <c r="EA20" t="s">
        <v>460</v>
      </c>
      <c r="EB20" t="s">
        <v>460</v>
      </c>
      <c r="EC20" t="s">
        <v>473</v>
      </c>
      <c r="ED20" t="s">
        <v>460</v>
      </c>
      <c r="EE20" t="s">
        <v>460</v>
      </c>
      <c r="EF20" t="s">
        <v>460</v>
      </c>
      <c r="EG20" t="s">
        <v>460</v>
      </c>
      <c r="EH20" t="s">
        <v>460</v>
      </c>
      <c r="EI20" t="s">
        <v>461</v>
      </c>
      <c r="EJ20" t="s">
        <v>461</v>
      </c>
      <c r="EK20" t="s">
        <v>460</v>
      </c>
      <c r="EL20" t="s">
        <v>460</v>
      </c>
      <c r="EM20" t="s">
        <v>460</v>
      </c>
      <c r="EN20" t="s">
        <v>461</v>
      </c>
      <c r="EO20" t="s">
        <v>460</v>
      </c>
      <c r="EP20" t="s">
        <v>460</v>
      </c>
      <c r="EQ20" t="s">
        <v>460</v>
      </c>
      <c r="ER20" t="s">
        <v>460</v>
      </c>
      <c r="ES20" t="s">
        <v>460</v>
      </c>
      <c r="ET20" t="s">
        <v>460</v>
      </c>
      <c r="EU20" t="s">
        <v>460</v>
      </c>
      <c r="EV20" t="s">
        <v>460</v>
      </c>
      <c r="EW20" t="s">
        <v>460</v>
      </c>
      <c r="EX20" t="s">
        <v>460</v>
      </c>
      <c r="EY20" t="s">
        <v>461</v>
      </c>
      <c r="EZ20" t="s">
        <v>460</v>
      </c>
      <c r="FA20" t="s">
        <v>460</v>
      </c>
      <c r="FB20" t="s">
        <v>461</v>
      </c>
      <c r="FC20" t="s">
        <v>460</v>
      </c>
      <c r="FD20" t="s">
        <v>460</v>
      </c>
      <c r="FE20" t="s">
        <v>460</v>
      </c>
      <c r="FF20" t="s">
        <v>460</v>
      </c>
      <c r="FG20" t="s">
        <v>461</v>
      </c>
      <c r="FH20" t="s">
        <v>460</v>
      </c>
      <c r="FI20" t="s">
        <v>460</v>
      </c>
      <c r="FJ20" t="s">
        <v>461</v>
      </c>
      <c r="FK20" t="s">
        <v>461</v>
      </c>
      <c r="FL20" t="s">
        <v>460</v>
      </c>
      <c r="FM20" t="s">
        <v>460</v>
      </c>
      <c r="FN20" t="s">
        <v>460</v>
      </c>
      <c r="FO20" t="s">
        <v>460</v>
      </c>
      <c r="FP20" t="s">
        <v>460</v>
      </c>
      <c r="FQ20" t="s">
        <v>461</v>
      </c>
      <c r="FR20" t="s">
        <v>460</v>
      </c>
      <c r="FS20" t="s">
        <v>460</v>
      </c>
      <c r="FT20" t="s">
        <v>460</v>
      </c>
      <c r="FU20" t="s">
        <v>460</v>
      </c>
      <c r="FV20" t="s">
        <v>460</v>
      </c>
      <c r="FW20" t="s">
        <v>461</v>
      </c>
      <c r="FX20" t="s">
        <v>460</v>
      </c>
      <c r="FY20" t="s">
        <v>473</v>
      </c>
      <c r="FZ20" t="s">
        <v>460</v>
      </c>
      <c r="GA20" t="s">
        <v>461</v>
      </c>
      <c r="GB20" t="s">
        <v>460</v>
      </c>
      <c r="GC20" t="s">
        <v>461</v>
      </c>
      <c r="GD20" t="s">
        <v>460</v>
      </c>
      <c r="GE20" t="s">
        <v>460</v>
      </c>
      <c r="GF20" t="s">
        <v>461</v>
      </c>
      <c r="GG20" t="s">
        <v>460</v>
      </c>
      <c r="GH20" t="s">
        <v>460</v>
      </c>
      <c r="GI20" t="s">
        <v>460</v>
      </c>
      <c r="GJ20" t="s">
        <v>460</v>
      </c>
      <c r="GK20" t="s">
        <v>461</v>
      </c>
      <c r="GL20" t="s">
        <v>461</v>
      </c>
      <c r="GM20" t="s">
        <v>460</v>
      </c>
      <c r="GN20" t="s">
        <v>460</v>
      </c>
      <c r="GO20" t="s">
        <v>461</v>
      </c>
      <c r="GP20" t="s">
        <v>460</v>
      </c>
      <c r="GQ20" t="s">
        <v>461</v>
      </c>
      <c r="GR20" t="s">
        <v>460</v>
      </c>
      <c r="GS20" t="s">
        <v>460</v>
      </c>
      <c r="GT20" t="s">
        <v>460</v>
      </c>
      <c r="GU20" t="s">
        <v>460</v>
      </c>
      <c r="GV20" t="s">
        <v>460</v>
      </c>
      <c r="GW20" t="s">
        <v>460</v>
      </c>
      <c r="GX20" t="s">
        <v>460</v>
      </c>
      <c r="GY20" t="s">
        <v>460</v>
      </c>
      <c r="GZ20" t="s">
        <v>460</v>
      </c>
      <c r="HA20" t="s">
        <v>460</v>
      </c>
      <c r="HB20" t="s">
        <v>461</v>
      </c>
      <c r="HC20" t="s">
        <v>460</v>
      </c>
      <c r="HD20" t="s">
        <v>461</v>
      </c>
      <c r="HE20" t="s">
        <v>481</v>
      </c>
      <c r="HF20">
        <v>134</v>
      </c>
      <c r="HG20">
        <v>54</v>
      </c>
      <c r="HH20">
        <v>0</v>
      </c>
      <c r="HI20">
        <v>3</v>
      </c>
      <c r="HJ20">
        <v>8</v>
      </c>
      <c r="HK20" t="s">
        <v>476</v>
      </c>
      <c r="HM20" s="3">
        <f t="shared" si="23"/>
        <v>0</v>
      </c>
      <c r="HN20" s="3">
        <f t="shared" si="40"/>
        <v>54</v>
      </c>
      <c r="HO20" s="3">
        <f t="shared" si="41"/>
        <v>0</v>
      </c>
      <c r="HP20" s="3">
        <f t="shared" si="0"/>
        <v>54</v>
      </c>
      <c r="HQ20" s="7" t="str" cm="1">
        <f t="array" ref="HQ20">_xlfn.SWITCH(HP20,HM20,"Oui",HN20,"Non",HO20,"Abstention")</f>
        <v>Non</v>
      </c>
      <c r="HR20" s="7" t="str" cm="1">
        <f t="array" ref="HR20">_xlfn.SWITCH(HQ20,"Oui","Non","Non","Oui","Abstention","Oui")</f>
        <v>Oui</v>
      </c>
      <c r="HS20" s="7" t="str" cm="1">
        <f t="array" ref="HS20">_xlfn.SWITCH(HQ20,"Oui","Abstention","Non","Abstention","Abstention","Non")</f>
        <v>Abstention</v>
      </c>
      <c r="HT20" s="3">
        <f t="shared" si="1"/>
        <v>54</v>
      </c>
      <c r="HU20" s="3">
        <f t="shared" si="2"/>
        <v>1</v>
      </c>
      <c r="HV20" t="str">
        <f t="shared" si="3"/>
        <v>consigne</v>
      </c>
      <c r="HW20" s="3">
        <f t="shared" si="24"/>
        <v>38</v>
      </c>
      <c r="HX20" s="3">
        <f t="shared" si="25"/>
        <v>0</v>
      </c>
      <c r="HY20" s="3">
        <f t="shared" si="26"/>
        <v>0</v>
      </c>
      <c r="HZ20" s="3">
        <f t="shared" si="27"/>
        <v>38</v>
      </c>
      <c r="IA20" s="7" t="str" cm="1">
        <f t="array" ref="IA20">_xlfn.SWITCH(HZ20,HW20,"Oui",HX20,"Non",HY20,"Abstention")</f>
        <v>Oui</v>
      </c>
      <c r="IB20" s="7" t="str" cm="1">
        <f t="array" ref="IB20">_xlfn.SWITCH(IA20,"Oui","Non","Non","Oui","Abstention","Oui")</f>
        <v>Non</v>
      </c>
      <c r="IC20" s="7" t="str" cm="1">
        <f t="array" ref="IC20">_xlfn.SWITCH(IA20,"Oui","Abstention","Non","Abstention","Abstention","Non")</f>
        <v>Abstention</v>
      </c>
      <c r="ID20" s="3">
        <f t="shared" si="4"/>
        <v>38</v>
      </c>
      <c r="IE20" s="3">
        <f t="shared" si="5"/>
        <v>1</v>
      </c>
      <c r="IF20" t="str">
        <f t="shared" si="6"/>
        <v>consigne</v>
      </c>
      <c r="IG20">
        <f t="shared" si="28"/>
        <v>30</v>
      </c>
      <c r="IH20">
        <f t="shared" si="29"/>
        <v>0</v>
      </c>
      <c r="II20">
        <f t="shared" si="30"/>
        <v>0</v>
      </c>
      <c r="IJ20" s="3">
        <f t="shared" si="7"/>
        <v>30</v>
      </c>
      <c r="IK20" s="7" t="str" cm="1">
        <f t="array" ref="IK20">_xlfn.SWITCH(IJ20,IG20,"Oui",IH20,"Non",II20,"Abstention")</f>
        <v>Oui</v>
      </c>
      <c r="IL20" s="7" t="str" cm="1">
        <f t="array" ref="IL20">_xlfn.SWITCH(IK20,"Oui","Non","Non","Oui","Abstention","Oui")</f>
        <v>Non</v>
      </c>
      <c r="IM20" s="7" t="str" cm="1">
        <f t="array" ref="IM20">_xlfn.SWITCH(IK20,"Oui","Abstention","Non","Abstention","Abstention","Non")</f>
        <v>Abstention</v>
      </c>
      <c r="IN20" s="3">
        <f t="shared" si="8"/>
        <v>30</v>
      </c>
      <c r="IO20" s="3">
        <f t="shared" si="9"/>
        <v>1</v>
      </c>
      <c r="IP20" t="str">
        <f t="shared" si="10"/>
        <v>consigne</v>
      </c>
      <c r="IQ20">
        <f t="shared" si="31"/>
        <v>25</v>
      </c>
      <c r="IR20">
        <f t="shared" si="32"/>
        <v>0</v>
      </c>
      <c r="IS20">
        <f t="shared" si="33"/>
        <v>0</v>
      </c>
      <c r="IT20" s="3">
        <f t="shared" si="11"/>
        <v>25</v>
      </c>
      <c r="IU20" s="7" t="str" cm="1">
        <f t="array" ref="IU20">_xlfn.SWITCH(IT20,IQ20,"Oui",IR20,"Non",IS20,"Abstention")</f>
        <v>Oui</v>
      </c>
      <c r="IV20" s="7" t="str" cm="1">
        <f t="array" ref="IV20">_xlfn.SWITCH(IU20,"Oui","Non","Non","Oui","Abstention","Oui")</f>
        <v>Non</v>
      </c>
      <c r="IW20" s="7" t="str" cm="1">
        <f t="array" ref="IW20">_xlfn.SWITCH(IU20,"Oui","Abstention","Non","Abstention","Abstention","Non")</f>
        <v>Abstention</v>
      </c>
      <c r="IX20" s="3">
        <f t="shared" si="12"/>
        <v>25</v>
      </c>
      <c r="IY20" s="3">
        <f t="shared" si="13"/>
        <v>1</v>
      </c>
      <c r="IZ20" t="str">
        <f t="shared" si="14"/>
        <v>consigne</v>
      </c>
      <c r="JA20">
        <f t="shared" si="34"/>
        <v>27</v>
      </c>
      <c r="JB20">
        <f t="shared" si="35"/>
        <v>0</v>
      </c>
      <c r="JC20">
        <f t="shared" si="36"/>
        <v>0</v>
      </c>
      <c r="JD20" s="3">
        <f t="shared" si="15"/>
        <v>27</v>
      </c>
      <c r="JE20" s="7" t="str" cm="1">
        <f t="array" ref="JE20">_xlfn.SWITCH(JD20,JA20,"Oui",JB20,"Non",JC20,"Abstention")</f>
        <v>Oui</v>
      </c>
      <c r="JF20" s="7" t="str" cm="1">
        <f t="array" ref="JF20">_xlfn.SWITCH(JE20,"Oui","Non","Non","Oui","Abstention","Oui")</f>
        <v>Non</v>
      </c>
      <c r="JG20" s="7" t="str" cm="1">
        <f t="array" ref="JG20">_xlfn.SWITCH(JE20,"Oui","Abstention","Non","Abstention","Abstention","Non")</f>
        <v>Abstention</v>
      </c>
      <c r="JH20" s="3">
        <f t="shared" si="16"/>
        <v>27</v>
      </c>
      <c r="JI20" s="3">
        <f t="shared" si="17"/>
        <v>1</v>
      </c>
      <c r="JJ20" t="str">
        <f t="shared" si="18"/>
        <v>consigne</v>
      </c>
      <c r="JK20">
        <f t="shared" si="37"/>
        <v>14</v>
      </c>
      <c r="JL20">
        <f t="shared" si="38"/>
        <v>0</v>
      </c>
      <c r="JM20">
        <f t="shared" si="39"/>
        <v>0</v>
      </c>
      <c r="JN20" s="3">
        <f t="shared" si="19"/>
        <v>14</v>
      </c>
      <c r="JO20" s="7" t="str" cm="1">
        <f t="array" ref="JO20">_xlfn.SWITCH(JN20,JK20,"Oui",JL20,"Non",JM20,"Abstention")</f>
        <v>Oui</v>
      </c>
      <c r="JP20" s="7" t="str" cm="1">
        <f t="array" ref="JP20">_xlfn.SWITCH(JO20,"Oui","Non","Non","Oui","Abstention","Oui")</f>
        <v>Non</v>
      </c>
      <c r="JQ20" s="7" t="str" cm="1">
        <f t="array" ref="JQ20">_xlfn.SWITCH(JO20,"Oui","Abstention","Non","Abstention","Abstention","Non")</f>
        <v>Abstention</v>
      </c>
      <c r="JR20" s="3">
        <f t="shared" si="20"/>
        <v>14</v>
      </c>
      <c r="JS20" s="3">
        <f t="shared" si="21"/>
        <v>1</v>
      </c>
      <c r="JT20" t="str">
        <f t="shared" si="22"/>
        <v>consigne</v>
      </c>
      <c r="JU20" s="3"/>
      <c r="JV20" t="str" cm="1">
        <f t="array" ref="JV20">_xlfn._xlws.FILTER($M$3:$HD$3,((($M20:$HD20=$HR20)+($M20:$HD20=$HS20))*($M$5:$HD$5="V")*($HV20="consigne")),"")</f>
        <v/>
      </c>
      <c r="KP20" t="str" cm="1">
        <f t="array" ref="KP20">_xlfn._xlws.FILTER($M$3:$HD$3,((($M20:$HD20=$IB20)+($M20:$HD20=$IC20))*($M$5:$HD$5="S")*($IF20="consigne")),"")</f>
        <v/>
      </c>
      <c r="LD20" t="str" cm="1">
        <f t="array" ref="LD20">_xlfn._xlws.FILTER($M$3:$HD$3,((($M20:$HD20=$IV20)+($M20:$HD20=$IW20))*($M$5:$HD$5="RL")*($IZ20="consigne")),"")</f>
        <v/>
      </c>
      <c r="LP20" t="str" cm="1">
        <f t="array" ref="LP20">_xlfn._xlws.FILTER($M$3:$HD$3,((($M20:$HD20=$JF20)+($M20:$HD20=$JG20))*($M$5:$HD$5="G")*($JJ20="consigne")),"")</f>
        <v/>
      </c>
      <c r="MA20" t="str" cm="1">
        <f t="array" ref="MA20">_xlfn._xlws.FILTER($M$3:$HD$3,((($M20:$HD20=$JP20)+($M20:$HD20=$JQ20))*($M$5:$HD$5="GL")*($JT20="consigne")),"")</f>
        <v/>
      </c>
      <c r="MG20" t="str" cm="1">
        <f t="array" ref="MG20">_xlfn._xlws.FILTER($M$3:$HD$3,((($M20:$HD20=$IL20)+($M20:$HD20=$IM20))*($M$5:$HD$5="M-E")*($IP20="consigne")),"")</f>
        <v/>
      </c>
    </row>
    <row r="21" spans="1:347" x14ac:dyDescent="0.25">
      <c r="A21" s="1" t="s">
        <v>524</v>
      </c>
      <c r="B21" t="s">
        <v>204</v>
      </c>
      <c r="C21" t="s">
        <v>483</v>
      </c>
      <c r="D21" t="s">
        <v>484</v>
      </c>
      <c r="E21" s="1" t="s">
        <v>525</v>
      </c>
      <c r="F21" t="s">
        <v>526</v>
      </c>
      <c r="G21">
        <v>24458</v>
      </c>
      <c r="H21" t="s">
        <v>527</v>
      </c>
      <c r="I21" t="s">
        <v>528</v>
      </c>
      <c r="M21" t="s">
        <v>461</v>
      </c>
      <c r="N21" t="s">
        <v>461</v>
      </c>
      <c r="O21" t="s">
        <v>460</v>
      </c>
      <c r="P21" t="s">
        <v>461</v>
      </c>
      <c r="Q21" t="s">
        <v>480</v>
      </c>
      <c r="R21" t="s">
        <v>460</v>
      </c>
      <c r="S21" t="s">
        <v>460</v>
      </c>
      <c r="T21" t="s">
        <v>460</v>
      </c>
      <c r="U21" t="s">
        <v>460</v>
      </c>
      <c r="V21" t="s">
        <v>460</v>
      </c>
      <c r="W21" t="s">
        <v>463</v>
      </c>
      <c r="X21" t="s">
        <v>460</v>
      </c>
      <c r="Y21" t="s">
        <v>460</v>
      </c>
      <c r="Z21" t="s">
        <v>460</v>
      </c>
      <c r="AA21" t="s">
        <v>460</v>
      </c>
      <c r="AB21" t="s">
        <v>460</v>
      </c>
      <c r="AC21" t="s">
        <v>473</v>
      </c>
      <c r="AD21" t="s">
        <v>460</v>
      </c>
      <c r="AE21" t="s">
        <v>461</v>
      </c>
      <c r="AF21" t="s">
        <v>460</v>
      </c>
      <c r="AG21" t="s">
        <v>460</v>
      </c>
      <c r="AH21" t="s">
        <v>460</v>
      </c>
      <c r="AI21" t="s">
        <v>460</v>
      </c>
      <c r="AJ21" t="s">
        <v>463</v>
      </c>
      <c r="AK21" t="s">
        <v>460</v>
      </c>
      <c r="AL21" t="s">
        <v>461</v>
      </c>
      <c r="AM21" t="s">
        <v>461</v>
      </c>
      <c r="AN21" t="s">
        <v>460</v>
      </c>
      <c r="AO21" t="s">
        <v>461</v>
      </c>
      <c r="AP21" t="s">
        <v>460</v>
      </c>
      <c r="AQ21" t="s">
        <v>460</v>
      </c>
      <c r="AR21" t="s">
        <v>460</v>
      </c>
      <c r="AS21" t="s">
        <v>460</v>
      </c>
      <c r="AT21" t="s">
        <v>460</v>
      </c>
      <c r="AU21" t="s">
        <v>460</v>
      </c>
      <c r="AV21" t="s">
        <v>460</v>
      </c>
      <c r="AW21" t="s">
        <v>461</v>
      </c>
      <c r="AX21" t="s">
        <v>460</v>
      </c>
      <c r="AY21" t="s">
        <v>460</v>
      </c>
      <c r="AZ21" t="s">
        <v>460</v>
      </c>
      <c r="BA21" t="s">
        <v>461</v>
      </c>
      <c r="BB21" t="s">
        <v>460</v>
      </c>
      <c r="BC21" t="s">
        <v>460</v>
      </c>
      <c r="BD21" t="s">
        <v>461</v>
      </c>
      <c r="BE21" t="s">
        <v>461</v>
      </c>
      <c r="BF21" t="s">
        <v>460</v>
      </c>
      <c r="BG21" t="s">
        <v>460</v>
      </c>
      <c r="BH21" t="s">
        <v>460</v>
      </c>
      <c r="BI21" t="s">
        <v>460</v>
      </c>
      <c r="BJ21" t="s">
        <v>473</v>
      </c>
      <c r="BK21" t="s">
        <v>461</v>
      </c>
      <c r="BL21" t="s">
        <v>460</v>
      </c>
      <c r="BM21" t="s">
        <v>460</v>
      </c>
      <c r="BN21" t="s">
        <v>460</v>
      </c>
      <c r="BO21" t="s">
        <v>460</v>
      </c>
      <c r="BP21" t="s">
        <v>460</v>
      </c>
      <c r="BQ21" t="s">
        <v>460</v>
      </c>
      <c r="BR21" t="s">
        <v>461</v>
      </c>
      <c r="BS21" t="s">
        <v>460</v>
      </c>
      <c r="BT21" t="s">
        <v>461</v>
      </c>
      <c r="BU21" t="s">
        <v>461</v>
      </c>
      <c r="BV21" t="s">
        <v>460</v>
      </c>
      <c r="BW21" t="s">
        <v>461</v>
      </c>
      <c r="BX21" t="s">
        <v>460</v>
      </c>
      <c r="BY21" t="s">
        <v>460</v>
      </c>
      <c r="BZ21" t="s">
        <v>461</v>
      </c>
      <c r="CA21" t="s">
        <v>460</v>
      </c>
      <c r="CB21" t="s">
        <v>460</v>
      </c>
      <c r="CC21" t="s">
        <v>460</v>
      </c>
      <c r="CD21" t="s">
        <v>461</v>
      </c>
      <c r="CE21" t="s">
        <v>460</v>
      </c>
      <c r="CF21" t="s">
        <v>473</v>
      </c>
      <c r="CG21" t="s">
        <v>460</v>
      </c>
      <c r="CH21" t="s">
        <v>460</v>
      </c>
      <c r="CI21" t="s">
        <v>460</v>
      </c>
      <c r="CJ21" t="s">
        <v>460</v>
      </c>
      <c r="CK21" t="s">
        <v>460</v>
      </c>
      <c r="CL21" t="s">
        <v>460</v>
      </c>
      <c r="CM21" t="s">
        <v>463</v>
      </c>
      <c r="CN21" t="s">
        <v>460</v>
      </c>
      <c r="CO21" t="s">
        <v>460</v>
      </c>
      <c r="CP21" t="s">
        <v>461</v>
      </c>
      <c r="CQ21" t="s">
        <v>461</v>
      </c>
      <c r="CR21" t="s">
        <v>461</v>
      </c>
      <c r="CS21" t="s">
        <v>460</v>
      </c>
      <c r="CT21" t="s">
        <v>461</v>
      </c>
      <c r="CU21" t="s">
        <v>460</v>
      </c>
      <c r="CV21" t="s">
        <v>461</v>
      </c>
      <c r="CW21" t="s">
        <v>460</v>
      </c>
      <c r="CX21" t="s">
        <v>460</v>
      </c>
      <c r="CY21" t="s">
        <v>460</v>
      </c>
      <c r="CZ21" t="s">
        <v>461</v>
      </c>
      <c r="DA21" t="s">
        <v>460</v>
      </c>
      <c r="DB21" t="s">
        <v>474</v>
      </c>
      <c r="DC21" t="s">
        <v>460</v>
      </c>
      <c r="DD21" t="s">
        <v>480</v>
      </c>
      <c r="DE21" t="s">
        <v>460</v>
      </c>
      <c r="DF21" t="s">
        <v>461</v>
      </c>
      <c r="DG21" t="s">
        <v>460</v>
      </c>
      <c r="DH21" t="s">
        <v>460</v>
      </c>
      <c r="DI21" t="s">
        <v>460</v>
      </c>
      <c r="DJ21" t="s">
        <v>460</v>
      </c>
      <c r="DK21" t="s">
        <v>460</v>
      </c>
      <c r="DL21" t="s">
        <v>460</v>
      </c>
      <c r="DM21" t="s">
        <v>460</v>
      </c>
      <c r="DN21" t="s">
        <v>460</v>
      </c>
      <c r="DO21" t="s">
        <v>460</v>
      </c>
      <c r="DP21" t="s">
        <v>461</v>
      </c>
      <c r="DQ21" t="s">
        <v>460</v>
      </c>
      <c r="DR21" t="s">
        <v>460</v>
      </c>
      <c r="DS21" t="s">
        <v>460</v>
      </c>
      <c r="DT21" t="s">
        <v>460</v>
      </c>
      <c r="DU21" t="s">
        <v>473</v>
      </c>
      <c r="DV21" t="s">
        <v>460</v>
      </c>
      <c r="DW21" t="s">
        <v>460</v>
      </c>
      <c r="DX21" t="s">
        <v>461</v>
      </c>
      <c r="DY21" t="s">
        <v>460</v>
      </c>
      <c r="DZ21" t="s">
        <v>473</v>
      </c>
      <c r="EA21" t="s">
        <v>460</v>
      </c>
      <c r="EB21" t="s">
        <v>460</v>
      </c>
      <c r="EC21" t="s">
        <v>473</v>
      </c>
      <c r="ED21" t="s">
        <v>473</v>
      </c>
      <c r="EE21" t="s">
        <v>460</v>
      </c>
      <c r="EF21" t="s">
        <v>460</v>
      </c>
      <c r="EG21" t="s">
        <v>473</v>
      </c>
      <c r="EH21" t="s">
        <v>460</v>
      </c>
      <c r="EI21" t="s">
        <v>461</v>
      </c>
      <c r="EJ21" t="s">
        <v>461</v>
      </c>
      <c r="EK21" t="s">
        <v>460</v>
      </c>
      <c r="EL21" t="s">
        <v>460</v>
      </c>
      <c r="EM21" t="s">
        <v>460</v>
      </c>
      <c r="EN21" t="s">
        <v>461</v>
      </c>
      <c r="EO21" t="s">
        <v>460</v>
      </c>
      <c r="EP21" t="s">
        <v>473</v>
      </c>
      <c r="EQ21" t="s">
        <v>473</v>
      </c>
      <c r="ER21" t="s">
        <v>460</v>
      </c>
      <c r="ES21" t="s">
        <v>460</v>
      </c>
      <c r="ET21" t="s">
        <v>460</v>
      </c>
      <c r="EU21" t="s">
        <v>460</v>
      </c>
      <c r="EV21" t="s">
        <v>460</v>
      </c>
      <c r="EW21" t="s">
        <v>460</v>
      </c>
      <c r="EX21" t="s">
        <v>460</v>
      </c>
      <c r="EY21" t="s">
        <v>461</v>
      </c>
      <c r="EZ21" t="s">
        <v>460</v>
      </c>
      <c r="FA21" t="s">
        <v>460</v>
      </c>
      <c r="FB21" t="s">
        <v>461</v>
      </c>
      <c r="FC21" t="s">
        <v>460</v>
      </c>
      <c r="FD21" t="s">
        <v>460</v>
      </c>
      <c r="FE21" t="s">
        <v>460</v>
      </c>
      <c r="FF21" t="s">
        <v>460</v>
      </c>
      <c r="FG21" t="s">
        <v>461</v>
      </c>
      <c r="FH21" t="s">
        <v>460</v>
      </c>
      <c r="FI21" t="s">
        <v>460</v>
      </c>
      <c r="FJ21" t="s">
        <v>460</v>
      </c>
      <c r="FK21" t="s">
        <v>480</v>
      </c>
      <c r="FL21" t="s">
        <v>460</v>
      </c>
      <c r="FM21" t="s">
        <v>460</v>
      </c>
      <c r="FN21" t="s">
        <v>460</v>
      </c>
      <c r="FO21" t="s">
        <v>460</v>
      </c>
      <c r="FP21" t="s">
        <v>460</v>
      </c>
      <c r="FQ21" t="s">
        <v>461</v>
      </c>
      <c r="FR21" t="s">
        <v>460</v>
      </c>
      <c r="FS21" t="s">
        <v>460</v>
      </c>
      <c r="FT21" t="s">
        <v>460</v>
      </c>
      <c r="FU21" t="s">
        <v>460</v>
      </c>
      <c r="FV21" t="s">
        <v>460</v>
      </c>
      <c r="FW21" t="s">
        <v>461</v>
      </c>
      <c r="FX21" t="s">
        <v>460</v>
      </c>
      <c r="FY21" t="s">
        <v>460</v>
      </c>
      <c r="FZ21" t="s">
        <v>460</v>
      </c>
      <c r="GA21" t="s">
        <v>461</v>
      </c>
      <c r="GB21" t="s">
        <v>460</v>
      </c>
      <c r="GC21" t="s">
        <v>460</v>
      </c>
      <c r="GD21" t="s">
        <v>460</v>
      </c>
      <c r="GE21" t="s">
        <v>460</v>
      </c>
      <c r="GF21" t="s">
        <v>461</v>
      </c>
      <c r="GG21" t="s">
        <v>460</v>
      </c>
      <c r="GH21" t="s">
        <v>460</v>
      </c>
      <c r="GI21" t="s">
        <v>460</v>
      </c>
      <c r="GJ21" t="s">
        <v>460</v>
      </c>
      <c r="GK21" t="s">
        <v>461</v>
      </c>
      <c r="GL21" t="s">
        <v>460</v>
      </c>
      <c r="GM21" t="s">
        <v>460</v>
      </c>
      <c r="GN21" t="s">
        <v>460</v>
      </c>
      <c r="GO21" t="s">
        <v>461</v>
      </c>
      <c r="GP21" t="s">
        <v>460</v>
      </c>
      <c r="GQ21" t="s">
        <v>460</v>
      </c>
      <c r="GR21" t="s">
        <v>460</v>
      </c>
      <c r="GS21" t="s">
        <v>460</v>
      </c>
      <c r="GT21" t="s">
        <v>460</v>
      </c>
      <c r="GU21" t="s">
        <v>460</v>
      </c>
      <c r="GV21" t="s">
        <v>460</v>
      </c>
      <c r="GW21" t="s">
        <v>460</v>
      </c>
      <c r="GX21" t="s">
        <v>460</v>
      </c>
      <c r="GY21" t="s">
        <v>460</v>
      </c>
      <c r="GZ21" t="s">
        <v>473</v>
      </c>
      <c r="HA21" t="s">
        <v>460</v>
      </c>
      <c r="HB21" t="s">
        <v>461</v>
      </c>
      <c r="HC21" t="s">
        <v>460</v>
      </c>
      <c r="HD21" t="s">
        <v>461</v>
      </c>
      <c r="HE21" t="s">
        <v>481</v>
      </c>
      <c r="HF21">
        <v>141</v>
      </c>
      <c r="HG21">
        <v>41</v>
      </c>
      <c r="HH21">
        <v>3</v>
      </c>
      <c r="HI21">
        <v>3</v>
      </c>
      <c r="HJ21">
        <v>11</v>
      </c>
      <c r="HK21" t="s">
        <v>476</v>
      </c>
      <c r="HM21" s="3">
        <f t="shared" si="23"/>
        <v>9</v>
      </c>
      <c r="HN21" s="3">
        <f t="shared" si="40"/>
        <v>41</v>
      </c>
      <c r="HO21" s="3">
        <f t="shared" si="41"/>
        <v>3</v>
      </c>
      <c r="HP21" s="3">
        <f t="shared" si="0"/>
        <v>41</v>
      </c>
      <c r="HQ21" s="7" t="str" cm="1">
        <f t="array" ref="HQ21">_xlfn.SWITCH(HP21,HM21,"Oui",HN21,"Non",HO21,"Abstention")</f>
        <v>Non</v>
      </c>
      <c r="HR21" s="7" t="str" cm="1">
        <f t="array" ref="HR21">_xlfn.SWITCH(HQ21,"Oui","Non","Non","Oui","Abstention","Oui")</f>
        <v>Oui</v>
      </c>
      <c r="HS21" s="7" t="str" cm="1">
        <f t="array" ref="HS21">_xlfn.SWITCH(HQ21,"Oui","Abstention","Non","Abstention","Abstention","Non")</f>
        <v>Abstention</v>
      </c>
      <c r="HT21" s="3">
        <f t="shared" si="1"/>
        <v>53</v>
      </c>
      <c r="HU21" s="3">
        <f t="shared" si="2"/>
        <v>0.77358490566037741</v>
      </c>
      <c r="HV21" t="str">
        <f t="shared" si="3"/>
        <v>consigne</v>
      </c>
      <c r="HW21" s="3">
        <f t="shared" si="24"/>
        <v>34</v>
      </c>
      <c r="HX21" s="3">
        <f t="shared" si="25"/>
        <v>0</v>
      </c>
      <c r="HY21" s="3">
        <f t="shared" si="26"/>
        <v>0</v>
      </c>
      <c r="HZ21" s="3">
        <f t="shared" si="27"/>
        <v>34</v>
      </c>
      <c r="IA21" s="7" t="str" cm="1">
        <f t="array" ref="IA21">_xlfn.SWITCH(HZ21,HW21,"Oui",HX21,"Non",HY21,"Abstention")</f>
        <v>Oui</v>
      </c>
      <c r="IB21" s="7" t="str" cm="1">
        <f t="array" ref="IB21">_xlfn.SWITCH(IA21,"Oui","Non","Non","Oui","Abstention","Oui")</f>
        <v>Non</v>
      </c>
      <c r="IC21" s="7" t="str" cm="1">
        <f t="array" ref="IC21">_xlfn.SWITCH(IA21,"Oui","Abstention","Non","Abstention","Abstention","Non")</f>
        <v>Abstention</v>
      </c>
      <c r="ID21" s="3">
        <f t="shared" si="4"/>
        <v>34</v>
      </c>
      <c r="IE21" s="3">
        <f t="shared" si="5"/>
        <v>1</v>
      </c>
      <c r="IF21" t="str">
        <f t="shared" si="6"/>
        <v>consigne</v>
      </c>
      <c r="IG21">
        <f t="shared" si="28"/>
        <v>30</v>
      </c>
      <c r="IH21">
        <f t="shared" si="29"/>
        <v>0</v>
      </c>
      <c r="II21">
        <f t="shared" si="30"/>
        <v>0</v>
      </c>
      <c r="IJ21" s="3">
        <f t="shared" si="7"/>
        <v>30</v>
      </c>
      <c r="IK21" s="7" t="str" cm="1">
        <f t="array" ref="IK21">_xlfn.SWITCH(IJ21,IG21,"Oui",IH21,"Non",II21,"Abstention")</f>
        <v>Oui</v>
      </c>
      <c r="IL21" s="7" t="str" cm="1">
        <f t="array" ref="IL21">_xlfn.SWITCH(IK21,"Oui","Non","Non","Oui","Abstention","Oui")</f>
        <v>Non</v>
      </c>
      <c r="IM21" s="7" t="str" cm="1">
        <f t="array" ref="IM21">_xlfn.SWITCH(IK21,"Oui","Abstention","Non","Abstention","Abstention","Non")</f>
        <v>Abstention</v>
      </c>
      <c r="IN21" s="3">
        <f t="shared" si="8"/>
        <v>30</v>
      </c>
      <c r="IO21" s="3">
        <f t="shared" si="9"/>
        <v>1</v>
      </c>
      <c r="IP21" t="str">
        <f t="shared" si="10"/>
        <v>consigne</v>
      </c>
      <c r="IQ21">
        <f t="shared" si="31"/>
        <v>27</v>
      </c>
      <c r="IR21">
        <f t="shared" si="32"/>
        <v>0</v>
      </c>
      <c r="IS21">
        <f t="shared" si="33"/>
        <v>0</v>
      </c>
      <c r="IT21" s="3">
        <f t="shared" si="11"/>
        <v>27</v>
      </c>
      <c r="IU21" s="7" t="str" cm="1">
        <f t="array" ref="IU21">_xlfn.SWITCH(IT21,IQ21,"Oui",IR21,"Non",IS21,"Abstention")</f>
        <v>Oui</v>
      </c>
      <c r="IV21" s="7" t="str" cm="1">
        <f t="array" ref="IV21">_xlfn.SWITCH(IU21,"Oui","Non","Non","Oui","Abstention","Oui")</f>
        <v>Non</v>
      </c>
      <c r="IW21" s="7" t="str" cm="1">
        <f t="array" ref="IW21">_xlfn.SWITCH(IU21,"Oui","Abstention","Non","Abstention","Abstention","Non")</f>
        <v>Abstention</v>
      </c>
      <c r="IX21" s="3">
        <f t="shared" si="12"/>
        <v>27</v>
      </c>
      <c r="IY21" s="3">
        <f t="shared" si="13"/>
        <v>1</v>
      </c>
      <c r="IZ21" t="str">
        <f t="shared" si="14"/>
        <v>consigne</v>
      </c>
      <c r="JA21">
        <f t="shared" si="34"/>
        <v>28</v>
      </c>
      <c r="JB21">
        <f t="shared" si="35"/>
        <v>0</v>
      </c>
      <c r="JC21">
        <f t="shared" si="36"/>
        <v>0</v>
      </c>
      <c r="JD21" s="3">
        <f t="shared" si="15"/>
        <v>28</v>
      </c>
      <c r="JE21" s="7" t="str" cm="1">
        <f t="array" ref="JE21">_xlfn.SWITCH(JD21,JA21,"Oui",JB21,"Non",JC21,"Abstention")</f>
        <v>Oui</v>
      </c>
      <c r="JF21" s="7" t="str" cm="1">
        <f t="array" ref="JF21">_xlfn.SWITCH(JE21,"Oui","Non","Non","Oui","Abstention","Oui")</f>
        <v>Non</v>
      </c>
      <c r="JG21" s="7" t="str" cm="1">
        <f t="array" ref="JG21">_xlfn.SWITCH(JE21,"Oui","Abstention","Non","Abstention","Abstention","Non")</f>
        <v>Abstention</v>
      </c>
      <c r="JH21" s="3">
        <f t="shared" si="16"/>
        <v>28</v>
      </c>
      <c r="JI21" s="3">
        <f t="shared" si="17"/>
        <v>1</v>
      </c>
      <c r="JJ21" t="str">
        <f t="shared" si="18"/>
        <v>consigne</v>
      </c>
      <c r="JK21">
        <f t="shared" si="37"/>
        <v>13</v>
      </c>
      <c r="JL21">
        <f t="shared" si="38"/>
        <v>0</v>
      </c>
      <c r="JM21">
        <f t="shared" si="39"/>
        <v>0</v>
      </c>
      <c r="JN21" s="3">
        <f t="shared" si="19"/>
        <v>13</v>
      </c>
      <c r="JO21" s="7" t="str" cm="1">
        <f t="array" ref="JO21">_xlfn.SWITCH(JN21,JK21,"Oui",JL21,"Non",JM21,"Abstention")</f>
        <v>Oui</v>
      </c>
      <c r="JP21" s="7" t="str" cm="1">
        <f t="array" ref="JP21">_xlfn.SWITCH(JO21,"Oui","Non","Non","Oui","Abstention","Oui")</f>
        <v>Non</v>
      </c>
      <c r="JQ21" s="7" t="str" cm="1">
        <f t="array" ref="JQ21">_xlfn.SWITCH(JO21,"Oui","Abstention","Non","Abstention","Abstention","Non")</f>
        <v>Abstention</v>
      </c>
      <c r="JR21" s="3">
        <f t="shared" si="20"/>
        <v>13</v>
      </c>
      <c r="JS21" s="3">
        <f t="shared" si="21"/>
        <v>1</v>
      </c>
      <c r="JT21" t="str">
        <f t="shared" si="22"/>
        <v>consigne</v>
      </c>
      <c r="JU21" s="3"/>
      <c r="JV21" t="str" cm="1">
        <f t="array" ref="JV21:KG21">_xlfn._xlws.FILTER($M$3:$HD$3,((($M21:$HD21=$HR21)+($M21:$HD21=$HS21))*($M$5:$HD$5="V")*($HV21="consigne")),"")</f>
        <v>Amaudruz Céline</v>
      </c>
      <c r="JW21" t="str">
        <v>Grin Jean-Pierre</v>
      </c>
      <c r="JX21" t="str">
        <v>Grüter Franz</v>
      </c>
      <c r="JY21" t="str">
        <v>Guggisberg Lars</v>
      </c>
      <c r="JZ21" t="str">
        <v>Herzog Verena</v>
      </c>
      <c r="KA21" t="str">
        <v>Hurter Thomas</v>
      </c>
      <c r="KB21" t="str">
        <v>Keller Peter</v>
      </c>
      <c r="KC21" t="str">
        <v>Rüegger Monika</v>
      </c>
      <c r="KD21" t="str">
        <v>Rutz Gregor</v>
      </c>
      <c r="KE21" t="str">
        <v>Steinemann Barbara</v>
      </c>
      <c r="KF21" t="str">
        <v>Umbricht Pieren Nadja</v>
      </c>
      <c r="KG21" t="str">
        <v>Walliser Bruno</v>
      </c>
      <c r="KP21" t="str" cm="1">
        <f t="array" ref="KP21">_xlfn._xlws.FILTER($M$3:$HD$3,((($M21:$HD21=$IB21)+($M21:$HD21=$IC21))*($M$5:$HD$5="S")*($IF21="consigne")),"")</f>
        <v/>
      </c>
      <c r="LD21" t="str" cm="1">
        <f t="array" ref="LD21">_xlfn._xlws.FILTER($M$3:$HD$3,((($M21:$HD21=$IV21)+($M21:$HD21=$IW21))*($M$5:$HD$5="RL")*($IZ21="consigne")),"")</f>
        <v/>
      </c>
      <c r="LP21" t="str" cm="1">
        <f t="array" ref="LP21">_xlfn._xlws.FILTER($M$3:$HD$3,((($M21:$HD21=$JF21)+($M21:$HD21=$JG21))*($M$5:$HD$5="G")*($JJ21="consigne")),"")</f>
        <v/>
      </c>
      <c r="MA21" t="str" cm="1">
        <f t="array" ref="MA21">_xlfn._xlws.FILTER($M$3:$HD$3,((($M21:$HD21=$JP21)+($M21:$HD21=$JQ21))*($M$5:$HD$5="GL")*($JT21="consigne")),"")</f>
        <v/>
      </c>
      <c r="MG21" t="str" cm="1">
        <f t="array" ref="MG21">_xlfn._xlws.FILTER($M$3:$HD$3,((($M21:$HD21=$IL21)+($M21:$HD21=$IM21))*($M$5:$HD$5="M-E")*($IP21="consigne")),"")</f>
        <v/>
      </c>
    </row>
    <row r="22" spans="1:347" x14ac:dyDescent="0.25">
      <c r="A22" s="1" t="s">
        <v>529</v>
      </c>
      <c r="B22" t="s">
        <v>204</v>
      </c>
      <c r="C22" t="s">
        <v>530</v>
      </c>
      <c r="D22" t="s">
        <v>484</v>
      </c>
      <c r="E22" s="1" t="s">
        <v>531</v>
      </c>
      <c r="F22" t="s">
        <v>532</v>
      </c>
      <c r="G22">
        <v>24459</v>
      </c>
      <c r="H22" t="s">
        <v>527</v>
      </c>
      <c r="I22" t="s">
        <v>528</v>
      </c>
      <c r="M22" t="s">
        <v>461</v>
      </c>
      <c r="N22" t="s">
        <v>460</v>
      </c>
      <c r="O22" t="s">
        <v>460</v>
      </c>
      <c r="P22" t="s">
        <v>461</v>
      </c>
      <c r="Q22" t="s">
        <v>461</v>
      </c>
      <c r="R22" t="s">
        <v>461</v>
      </c>
      <c r="S22" t="s">
        <v>460</v>
      </c>
      <c r="T22" t="s">
        <v>460</v>
      </c>
      <c r="U22" t="s">
        <v>460</v>
      </c>
      <c r="V22" t="s">
        <v>460</v>
      </c>
      <c r="W22" t="s">
        <v>463</v>
      </c>
      <c r="X22" t="s">
        <v>460</v>
      </c>
      <c r="Y22" t="s">
        <v>460</v>
      </c>
      <c r="Z22" t="s">
        <v>460</v>
      </c>
      <c r="AA22" t="s">
        <v>460</v>
      </c>
      <c r="AB22" t="s">
        <v>460</v>
      </c>
      <c r="AC22" t="s">
        <v>473</v>
      </c>
      <c r="AD22" t="s">
        <v>460</v>
      </c>
      <c r="AE22" t="s">
        <v>480</v>
      </c>
      <c r="AF22" t="s">
        <v>480</v>
      </c>
      <c r="AG22" t="s">
        <v>461</v>
      </c>
      <c r="AH22" t="s">
        <v>461</v>
      </c>
      <c r="AI22" t="s">
        <v>461</v>
      </c>
      <c r="AJ22" t="s">
        <v>463</v>
      </c>
      <c r="AK22" t="s">
        <v>460</v>
      </c>
      <c r="AL22" t="s">
        <v>480</v>
      </c>
      <c r="AM22" t="s">
        <v>461</v>
      </c>
      <c r="AN22" t="s">
        <v>460</v>
      </c>
      <c r="AO22" t="s">
        <v>460</v>
      </c>
      <c r="AP22" t="s">
        <v>460</v>
      </c>
      <c r="AQ22" t="s">
        <v>461</v>
      </c>
      <c r="AR22" t="s">
        <v>460</v>
      </c>
      <c r="AS22" t="s">
        <v>460</v>
      </c>
      <c r="AT22" t="s">
        <v>461</v>
      </c>
      <c r="AU22" t="s">
        <v>460</v>
      </c>
      <c r="AV22" t="s">
        <v>460</v>
      </c>
      <c r="AW22" t="s">
        <v>461</v>
      </c>
      <c r="AX22" t="s">
        <v>461</v>
      </c>
      <c r="AY22" t="s">
        <v>461</v>
      </c>
      <c r="AZ22" t="s">
        <v>461</v>
      </c>
      <c r="BA22" t="s">
        <v>460</v>
      </c>
      <c r="BB22" t="s">
        <v>461</v>
      </c>
      <c r="BC22" t="s">
        <v>460</v>
      </c>
      <c r="BD22" t="s">
        <v>460</v>
      </c>
      <c r="BE22" t="s">
        <v>461</v>
      </c>
      <c r="BF22" t="s">
        <v>461</v>
      </c>
      <c r="BG22" t="s">
        <v>460</v>
      </c>
      <c r="BH22" t="s">
        <v>461</v>
      </c>
      <c r="BI22" t="s">
        <v>460</v>
      </c>
      <c r="BJ22" t="s">
        <v>473</v>
      </c>
      <c r="BK22" t="s">
        <v>460</v>
      </c>
      <c r="BL22" t="s">
        <v>460</v>
      </c>
      <c r="BM22" t="s">
        <v>460</v>
      </c>
      <c r="BN22" t="s">
        <v>460</v>
      </c>
      <c r="BO22" t="s">
        <v>461</v>
      </c>
      <c r="BP22" t="s">
        <v>480</v>
      </c>
      <c r="BQ22" t="s">
        <v>460</v>
      </c>
      <c r="BR22" t="s">
        <v>461</v>
      </c>
      <c r="BS22" t="s">
        <v>461</v>
      </c>
      <c r="BT22" t="s">
        <v>460</v>
      </c>
      <c r="BU22" t="s">
        <v>460</v>
      </c>
      <c r="BV22" t="s">
        <v>460</v>
      </c>
      <c r="BW22" t="s">
        <v>460</v>
      </c>
      <c r="BX22" t="s">
        <v>460</v>
      </c>
      <c r="BY22" t="s">
        <v>480</v>
      </c>
      <c r="BZ22" t="s">
        <v>461</v>
      </c>
      <c r="CA22" t="s">
        <v>460</v>
      </c>
      <c r="CB22" t="s">
        <v>461</v>
      </c>
      <c r="CC22" t="s">
        <v>461</v>
      </c>
      <c r="CD22" t="s">
        <v>460</v>
      </c>
      <c r="CE22" t="s">
        <v>460</v>
      </c>
      <c r="CF22" t="s">
        <v>473</v>
      </c>
      <c r="CG22" t="s">
        <v>461</v>
      </c>
      <c r="CH22" t="s">
        <v>460</v>
      </c>
      <c r="CI22" t="s">
        <v>460</v>
      </c>
      <c r="CJ22" t="s">
        <v>461</v>
      </c>
      <c r="CK22" t="s">
        <v>460</v>
      </c>
      <c r="CL22" t="s">
        <v>460</v>
      </c>
      <c r="CM22" t="s">
        <v>463</v>
      </c>
      <c r="CN22" t="s">
        <v>460</v>
      </c>
      <c r="CO22" t="s">
        <v>460</v>
      </c>
      <c r="CP22" t="s">
        <v>460</v>
      </c>
      <c r="CQ22" t="s">
        <v>460</v>
      </c>
      <c r="CR22" t="s">
        <v>460</v>
      </c>
      <c r="CS22" t="s">
        <v>460</v>
      </c>
      <c r="CT22" t="s">
        <v>461</v>
      </c>
      <c r="CU22" t="s">
        <v>460</v>
      </c>
      <c r="CV22" t="s">
        <v>460</v>
      </c>
      <c r="CW22" t="s">
        <v>460</v>
      </c>
      <c r="CX22" t="s">
        <v>461</v>
      </c>
      <c r="CY22" t="s">
        <v>460</v>
      </c>
      <c r="CZ22" t="s">
        <v>461</v>
      </c>
      <c r="DA22" t="s">
        <v>461</v>
      </c>
      <c r="DB22" t="s">
        <v>474</v>
      </c>
      <c r="DC22" t="s">
        <v>461</v>
      </c>
      <c r="DD22" t="s">
        <v>460</v>
      </c>
      <c r="DE22" t="s">
        <v>460</v>
      </c>
      <c r="DF22" t="s">
        <v>461</v>
      </c>
      <c r="DG22" t="s">
        <v>480</v>
      </c>
      <c r="DH22" t="s">
        <v>460</v>
      </c>
      <c r="DI22" t="s">
        <v>460</v>
      </c>
      <c r="DJ22" t="s">
        <v>460</v>
      </c>
      <c r="DK22" t="s">
        <v>461</v>
      </c>
      <c r="DL22" t="s">
        <v>460</v>
      </c>
      <c r="DM22" t="s">
        <v>460</v>
      </c>
      <c r="DN22" t="s">
        <v>461</v>
      </c>
      <c r="DO22" t="s">
        <v>461</v>
      </c>
      <c r="DP22" t="s">
        <v>461</v>
      </c>
      <c r="DQ22" t="s">
        <v>461</v>
      </c>
      <c r="DR22" t="s">
        <v>461</v>
      </c>
      <c r="DS22" t="s">
        <v>460</v>
      </c>
      <c r="DT22" t="s">
        <v>460</v>
      </c>
      <c r="DU22" t="s">
        <v>473</v>
      </c>
      <c r="DV22" t="s">
        <v>460</v>
      </c>
      <c r="DW22" t="s">
        <v>460</v>
      </c>
      <c r="DX22" t="s">
        <v>461</v>
      </c>
      <c r="DY22" t="s">
        <v>460</v>
      </c>
      <c r="DZ22" t="s">
        <v>460</v>
      </c>
      <c r="EA22" t="s">
        <v>460</v>
      </c>
      <c r="EB22" t="s">
        <v>460</v>
      </c>
      <c r="EC22" t="s">
        <v>473</v>
      </c>
      <c r="ED22" t="s">
        <v>473</v>
      </c>
      <c r="EE22" t="s">
        <v>460</v>
      </c>
      <c r="EF22" t="s">
        <v>460</v>
      </c>
      <c r="EG22" t="s">
        <v>460</v>
      </c>
      <c r="EH22" t="s">
        <v>461</v>
      </c>
      <c r="EI22" t="s">
        <v>460</v>
      </c>
      <c r="EJ22" t="s">
        <v>461</v>
      </c>
      <c r="EK22" t="s">
        <v>461</v>
      </c>
      <c r="EL22" t="s">
        <v>480</v>
      </c>
      <c r="EM22" t="s">
        <v>460</v>
      </c>
      <c r="EN22" t="s">
        <v>460</v>
      </c>
      <c r="EO22" t="s">
        <v>460</v>
      </c>
      <c r="EP22" t="s">
        <v>473</v>
      </c>
      <c r="EQ22" t="s">
        <v>461</v>
      </c>
      <c r="ER22" t="s">
        <v>460</v>
      </c>
      <c r="ES22" t="s">
        <v>460</v>
      </c>
      <c r="ET22" t="s">
        <v>461</v>
      </c>
      <c r="EU22" t="s">
        <v>460</v>
      </c>
      <c r="EV22" t="s">
        <v>460</v>
      </c>
      <c r="EW22" t="s">
        <v>460</v>
      </c>
      <c r="EX22" t="s">
        <v>460</v>
      </c>
      <c r="EY22" t="s">
        <v>460</v>
      </c>
      <c r="EZ22" t="s">
        <v>461</v>
      </c>
      <c r="FA22" t="s">
        <v>461</v>
      </c>
      <c r="FB22" t="s">
        <v>460</v>
      </c>
      <c r="FC22" t="s">
        <v>461</v>
      </c>
      <c r="FD22" t="s">
        <v>480</v>
      </c>
      <c r="FE22" t="s">
        <v>461</v>
      </c>
      <c r="FF22" t="s">
        <v>461</v>
      </c>
      <c r="FG22" t="s">
        <v>461</v>
      </c>
      <c r="FH22" t="s">
        <v>460</v>
      </c>
      <c r="FI22" t="s">
        <v>461</v>
      </c>
      <c r="FJ22" t="s">
        <v>480</v>
      </c>
      <c r="FK22" t="s">
        <v>461</v>
      </c>
      <c r="FL22" t="s">
        <v>460</v>
      </c>
      <c r="FM22" t="s">
        <v>460</v>
      </c>
      <c r="FN22" t="s">
        <v>461</v>
      </c>
      <c r="FO22" t="s">
        <v>460</v>
      </c>
      <c r="FP22" t="s">
        <v>461</v>
      </c>
      <c r="FQ22" t="s">
        <v>460</v>
      </c>
      <c r="FR22" t="s">
        <v>460</v>
      </c>
      <c r="FS22" t="s">
        <v>461</v>
      </c>
      <c r="FT22" t="s">
        <v>460</v>
      </c>
      <c r="FU22" t="s">
        <v>460</v>
      </c>
      <c r="FV22" t="s">
        <v>460</v>
      </c>
      <c r="FW22" t="s">
        <v>460</v>
      </c>
      <c r="FX22" t="s">
        <v>460</v>
      </c>
      <c r="FY22" t="s">
        <v>460</v>
      </c>
      <c r="FZ22" t="s">
        <v>461</v>
      </c>
      <c r="GA22" t="s">
        <v>460</v>
      </c>
      <c r="GB22" t="s">
        <v>460</v>
      </c>
      <c r="GC22" t="s">
        <v>460</v>
      </c>
      <c r="GD22" t="s">
        <v>460</v>
      </c>
      <c r="GE22" t="s">
        <v>460</v>
      </c>
      <c r="GF22" t="s">
        <v>460</v>
      </c>
      <c r="GG22" t="s">
        <v>460</v>
      </c>
      <c r="GH22" t="s">
        <v>460</v>
      </c>
      <c r="GI22" t="s">
        <v>460</v>
      </c>
      <c r="GJ22" t="s">
        <v>460</v>
      </c>
      <c r="GK22" t="s">
        <v>460</v>
      </c>
      <c r="GL22" t="s">
        <v>460</v>
      </c>
      <c r="GM22" t="s">
        <v>461</v>
      </c>
      <c r="GN22" t="s">
        <v>461</v>
      </c>
      <c r="GO22" t="s">
        <v>460</v>
      </c>
      <c r="GP22" t="s">
        <v>460</v>
      </c>
      <c r="GQ22" t="s">
        <v>460</v>
      </c>
      <c r="GR22" t="s">
        <v>461</v>
      </c>
      <c r="GS22" t="s">
        <v>461</v>
      </c>
      <c r="GT22" t="s">
        <v>460</v>
      </c>
      <c r="GU22" t="s">
        <v>460</v>
      </c>
      <c r="GV22" t="s">
        <v>461</v>
      </c>
      <c r="GW22" t="s">
        <v>460</v>
      </c>
      <c r="GX22" t="s">
        <v>460</v>
      </c>
      <c r="GY22" t="s">
        <v>460</v>
      </c>
      <c r="GZ22" t="s">
        <v>460</v>
      </c>
      <c r="HA22" t="s">
        <v>460</v>
      </c>
      <c r="HB22" t="s">
        <v>460</v>
      </c>
      <c r="HC22" t="s">
        <v>460</v>
      </c>
      <c r="HD22" t="s">
        <v>460</v>
      </c>
      <c r="HE22" t="s">
        <v>481</v>
      </c>
      <c r="HF22">
        <v>119</v>
      </c>
      <c r="HG22">
        <v>61</v>
      </c>
      <c r="HH22">
        <v>9</v>
      </c>
      <c r="HI22">
        <v>3</v>
      </c>
      <c r="HJ22">
        <v>7</v>
      </c>
      <c r="HK22" t="s">
        <v>476</v>
      </c>
      <c r="HM22" s="3">
        <f t="shared" si="23"/>
        <v>33</v>
      </c>
      <c r="HN22" s="3">
        <f t="shared" si="40"/>
        <v>17</v>
      </c>
      <c r="HO22" s="3">
        <f t="shared" si="41"/>
        <v>3</v>
      </c>
      <c r="HP22" s="3">
        <f t="shared" si="0"/>
        <v>33</v>
      </c>
      <c r="HQ22" s="7" t="str" cm="1">
        <f t="array" ref="HQ22">_xlfn.SWITCH(HP22,HM22,"Oui",HN22,"Non",HO22,"Abstention")</f>
        <v>Oui</v>
      </c>
      <c r="HR22" s="7" t="str" cm="1">
        <f t="array" ref="HR22">_xlfn.SWITCH(HQ22,"Oui","Non","Non","Oui","Abstention","Oui")</f>
        <v>Non</v>
      </c>
      <c r="HS22" s="7" t="str" cm="1">
        <f t="array" ref="HS22">_xlfn.SWITCH(HQ22,"Oui","Abstention","Non","Abstention","Abstention","Non")</f>
        <v>Abstention</v>
      </c>
      <c r="HT22" s="3">
        <f t="shared" si="1"/>
        <v>53</v>
      </c>
      <c r="HU22" s="3">
        <f>HP22/HT22</f>
        <v>0.62264150943396224</v>
      </c>
      <c r="HV22" t="str">
        <f t="shared" si="3"/>
        <v>pas de consigne</v>
      </c>
      <c r="HW22" s="3">
        <f t="shared" si="24"/>
        <v>28</v>
      </c>
      <c r="HX22" s="3">
        <f t="shared" si="25"/>
        <v>7</v>
      </c>
      <c r="HY22" s="3">
        <f t="shared" si="26"/>
        <v>3</v>
      </c>
      <c r="HZ22" s="3">
        <f t="shared" si="27"/>
        <v>28</v>
      </c>
      <c r="IA22" s="7" t="str" cm="1">
        <f t="array" ref="IA22">_xlfn.SWITCH(HZ22,HW22,"Oui",HX22,"Non",HY22,"Abstention")</f>
        <v>Oui</v>
      </c>
      <c r="IB22" s="7" t="str" cm="1">
        <f t="array" ref="IB22">_xlfn.SWITCH(IA22,"Oui","Non","Non","Oui","Abstention","Oui")</f>
        <v>Non</v>
      </c>
      <c r="IC22" s="7" t="str" cm="1">
        <f t="array" ref="IC22">_xlfn.SWITCH(IA22,"Oui","Abstention","Non","Abstention","Abstention","Non")</f>
        <v>Abstention</v>
      </c>
      <c r="ID22" s="3">
        <f t="shared" si="4"/>
        <v>38</v>
      </c>
      <c r="IE22" s="3">
        <f t="shared" si="5"/>
        <v>0.73684210526315785</v>
      </c>
      <c r="IF22" t="str">
        <f t="shared" si="6"/>
        <v>consigne</v>
      </c>
      <c r="IG22">
        <f t="shared" si="28"/>
        <v>17</v>
      </c>
      <c r="IH22">
        <f t="shared" si="29"/>
        <v>10</v>
      </c>
      <c r="II22">
        <f t="shared" si="30"/>
        <v>3</v>
      </c>
      <c r="IJ22" s="3">
        <f t="shared" si="7"/>
        <v>17</v>
      </c>
      <c r="IK22" s="7" t="str" cm="1">
        <f t="array" ref="IK22">_xlfn.SWITCH(IJ22,IG22,"Oui",IH22,"Non",II22,"Abstention")</f>
        <v>Oui</v>
      </c>
      <c r="IL22" s="7" t="str" cm="1">
        <f t="array" ref="IL22">_xlfn.SWITCH(IK22,"Oui","Non","Non","Oui","Abstention","Oui")</f>
        <v>Non</v>
      </c>
      <c r="IM22" s="7" t="str" cm="1">
        <f t="array" ref="IM22">_xlfn.SWITCH(IK22,"Oui","Abstention","Non","Abstention","Abstention","Non")</f>
        <v>Abstention</v>
      </c>
      <c r="IN22" s="3">
        <f t="shared" si="8"/>
        <v>30</v>
      </c>
      <c r="IO22" s="3">
        <f t="shared" si="9"/>
        <v>0.56666666666666665</v>
      </c>
      <c r="IP22" t="str">
        <f t="shared" si="10"/>
        <v>pas de consigne</v>
      </c>
      <c r="IQ22">
        <f t="shared" si="31"/>
        <v>1</v>
      </c>
      <c r="IR22">
        <f t="shared" si="32"/>
        <v>26</v>
      </c>
      <c r="IS22">
        <f t="shared" si="33"/>
        <v>0</v>
      </c>
      <c r="IT22" s="3">
        <f t="shared" si="11"/>
        <v>26</v>
      </c>
      <c r="IU22" s="7" t="str" cm="1">
        <f t="array" ref="IU22">_xlfn.SWITCH(IT22,IQ22,"Oui",IR22,"Non",IS22,"Abstention")</f>
        <v>Non</v>
      </c>
      <c r="IV22" s="7" t="str" cm="1">
        <f t="array" ref="IV22">_xlfn.SWITCH(IU22,"Oui","Non","Non","Oui","Abstention","Oui")</f>
        <v>Oui</v>
      </c>
      <c r="IW22" s="7" t="str" cm="1">
        <f t="array" ref="IW22">_xlfn.SWITCH(IU22,"Oui","Abstention","Non","Abstention","Abstention","Non")</f>
        <v>Abstention</v>
      </c>
      <c r="IX22" s="3">
        <f t="shared" si="12"/>
        <v>27</v>
      </c>
      <c r="IY22" s="3">
        <f t="shared" si="13"/>
        <v>0.96296296296296291</v>
      </c>
      <c r="IZ22" t="str">
        <f t="shared" si="14"/>
        <v>consigne</v>
      </c>
      <c r="JA22">
        <f t="shared" si="34"/>
        <v>27</v>
      </c>
      <c r="JB22">
        <f t="shared" si="35"/>
        <v>1</v>
      </c>
      <c r="JC22">
        <f t="shared" si="36"/>
        <v>0</v>
      </c>
      <c r="JD22" s="3">
        <f t="shared" si="15"/>
        <v>27</v>
      </c>
      <c r="JE22" s="7" t="str" cm="1">
        <f t="array" ref="JE22">_xlfn.SWITCH(JD22,JA22,"Oui",JB22,"Non",JC22,"Abstention")</f>
        <v>Oui</v>
      </c>
      <c r="JF22" s="7" t="str" cm="1">
        <f t="array" ref="JF22">_xlfn.SWITCH(JE22,"Oui","Non","Non","Oui","Abstention","Oui")</f>
        <v>Non</v>
      </c>
      <c r="JG22" s="7" t="str" cm="1">
        <f t="array" ref="JG22">_xlfn.SWITCH(JE22,"Oui","Abstention","Non","Abstention","Abstention","Non")</f>
        <v>Abstention</v>
      </c>
      <c r="JH22" s="3">
        <f t="shared" si="16"/>
        <v>28</v>
      </c>
      <c r="JI22" s="3">
        <f t="shared" si="17"/>
        <v>0.9642857142857143</v>
      </c>
      <c r="JJ22" t="str">
        <f t="shared" si="18"/>
        <v>consigne</v>
      </c>
      <c r="JK22">
        <f t="shared" si="37"/>
        <v>13</v>
      </c>
      <c r="JL22">
        <f t="shared" si="38"/>
        <v>0</v>
      </c>
      <c r="JM22">
        <f t="shared" si="39"/>
        <v>0</v>
      </c>
      <c r="JN22" s="3">
        <f t="shared" si="19"/>
        <v>13</v>
      </c>
      <c r="JO22" s="7" t="str" cm="1">
        <f t="array" ref="JO22">_xlfn.SWITCH(JN22,JK22,"Oui",JL22,"Non",JM22,"Abstention")</f>
        <v>Oui</v>
      </c>
      <c r="JP22" s="7" t="str" cm="1">
        <f t="array" ref="JP22">_xlfn.SWITCH(JO22,"Oui","Non","Non","Oui","Abstention","Oui")</f>
        <v>Non</v>
      </c>
      <c r="JQ22" s="7" t="str" cm="1">
        <f t="array" ref="JQ22">_xlfn.SWITCH(JO22,"Oui","Abstention","Non","Abstention","Abstention","Non")</f>
        <v>Abstention</v>
      </c>
      <c r="JR22" s="3">
        <f t="shared" si="20"/>
        <v>13</v>
      </c>
      <c r="JS22" s="3">
        <f t="shared" si="21"/>
        <v>1</v>
      </c>
      <c r="JT22" t="str">
        <f t="shared" si="22"/>
        <v>consigne</v>
      </c>
      <c r="JU22" s="3"/>
      <c r="JV22" t="str" cm="1">
        <f t="array" ref="JV22">_xlfn._xlws.FILTER($M$3:$HD$3,((($M22:$HD22=$HR22)+($M22:$HD22=$HS22))*($M$5:$HD$5="V")*($HV22="consigne")),"")</f>
        <v/>
      </c>
      <c r="KP22" t="str" cm="1">
        <f t="array" ref="KP22:KY22">_xlfn._xlws.FILTER($M$3:$HD$3,((($M22:$HD22=$IB22)+($M22:$HD22=$IC22))*($M$5:$HD$5="S")*($IF22="consigne")),"")</f>
        <v>Amoos Emmanuel</v>
      </c>
      <c r="KQ22" t="str">
        <v>Birrer-Heimo Prisca</v>
      </c>
      <c r="KR22" t="str">
        <v>Fridez Pierre-Alain</v>
      </c>
      <c r="KS22" t="str">
        <v>Funiciello Tamara</v>
      </c>
      <c r="KT22" t="str">
        <v>Hurni Baptiste</v>
      </c>
      <c r="KU22" t="str">
        <v>Maillard Pierre-Yves</v>
      </c>
      <c r="KV22" t="str">
        <v>Marra Ada</v>
      </c>
      <c r="KW22" t="str">
        <v>Nordmann Roger</v>
      </c>
      <c r="KX22" t="str">
        <v>Nussbaumer Eric</v>
      </c>
      <c r="KY22" t="str">
        <v>Piller Carrard Valérie</v>
      </c>
      <c r="LD22" t="str" cm="1">
        <f t="array" ref="LD22">_xlfn._xlws.FILTER($M$3:$HD$3,((($M22:$HD22=$IV22)+($M22:$HD22=$IW22))*($M$5:$HD$5="RL")*($IZ22="consigne")),"")</f>
        <v>Giacometti Anna</v>
      </c>
      <c r="LP22" t="str" cm="1">
        <f t="array" ref="LP22">_xlfn._xlws.FILTER($M$3:$HD$3,((($M22:$HD22=$JF22)+($M22:$HD22=$JG22))*($M$5:$HD$5="G")*($JJ22="consigne")),"")</f>
        <v>de la Reussille Denis</v>
      </c>
      <c r="MA22" t="str" cm="1">
        <f t="array" ref="MA22">_xlfn._xlws.FILTER($M$3:$HD$3,((($M22:$HD22=$JP22)+($M22:$HD22=$JQ22))*($M$5:$HD$5="GL")*($JT22="consigne")),"")</f>
        <v/>
      </c>
      <c r="MG22" t="str" cm="1">
        <f t="array" ref="MG22">_xlfn._xlws.FILTER($M$3:$HD$3,((($M22:$HD22=$IL22)+($M22:$HD22=$IM22))*($M$5:$HD$5="M-E")*($IP22="consigne")),"")</f>
        <v/>
      </c>
    </row>
    <row r="23" spans="1:347" x14ac:dyDescent="0.25">
      <c r="A23" s="1" t="s">
        <v>533</v>
      </c>
      <c r="B23" t="s">
        <v>204</v>
      </c>
      <c r="D23" t="s">
        <v>484</v>
      </c>
      <c r="E23" s="1" t="s">
        <v>534</v>
      </c>
      <c r="F23" t="s">
        <v>535</v>
      </c>
      <c r="G23">
        <v>24460</v>
      </c>
      <c r="H23" t="s">
        <v>536</v>
      </c>
      <c r="I23" t="s">
        <v>537</v>
      </c>
      <c r="M23" t="s">
        <v>461</v>
      </c>
      <c r="N23" t="s">
        <v>461</v>
      </c>
      <c r="O23" t="s">
        <v>460</v>
      </c>
      <c r="P23" t="s">
        <v>461</v>
      </c>
      <c r="Q23" t="s">
        <v>461</v>
      </c>
      <c r="R23" t="s">
        <v>460</v>
      </c>
      <c r="S23" t="s">
        <v>460</v>
      </c>
      <c r="T23" t="s">
        <v>460</v>
      </c>
      <c r="U23" t="s">
        <v>460</v>
      </c>
      <c r="V23" t="s">
        <v>460</v>
      </c>
      <c r="W23" t="s">
        <v>463</v>
      </c>
      <c r="X23" t="s">
        <v>460</v>
      </c>
      <c r="Y23" t="s">
        <v>460</v>
      </c>
      <c r="Z23" t="s">
        <v>460</v>
      </c>
      <c r="AA23" t="s">
        <v>460</v>
      </c>
      <c r="AB23" t="s">
        <v>460</v>
      </c>
      <c r="AC23" t="s">
        <v>473</v>
      </c>
      <c r="AD23" t="s">
        <v>461</v>
      </c>
      <c r="AE23" t="s">
        <v>461</v>
      </c>
      <c r="AF23" t="s">
        <v>460</v>
      </c>
      <c r="AG23" t="s">
        <v>461</v>
      </c>
      <c r="AH23" t="s">
        <v>461</v>
      </c>
      <c r="AI23" t="s">
        <v>461</v>
      </c>
      <c r="AJ23" t="s">
        <v>463</v>
      </c>
      <c r="AK23" t="s">
        <v>460</v>
      </c>
      <c r="AL23" t="s">
        <v>480</v>
      </c>
      <c r="AM23" t="s">
        <v>461</v>
      </c>
      <c r="AN23" t="s">
        <v>461</v>
      </c>
      <c r="AO23" t="s">
        <v>461</v>
      </c>
      <c r="AP23" t="s">
        <v>461</v>
      </c>
      <c r="AQ23" t="s">
        <v>461</v>
      </c>
      <c r="AR23" t="s">
        <v>460</v>
      </c>
      <c r="AS23" t="s">
        <v>460</v>
      </c>
      <c r="AT23" t="s">
        <v>461</v>
      </c>
      <c r="AU23" t="s">
        <v>460</v>
      </c>
      <c r="AV23" t="s">
        <v>460</v>
      </c>
      <c r="AW23" t="s">
        <v>461</v>
      </c>
      <c r="AX23" t="s">
        <v>460</v>
      </c>
      <c r="AY23" t="s">
        <v>461</v>
      </c>
      <c r="AZ23" t="s">
        <v>461</v>
      </c>
      <c r="BA23" t="s">
        <v>461</v>
      </c>
      <c r="BB23" t="s">
        <v>461</v>
      </c>
      <c r="BC23" t="s">
        <v>460</v>
      </c>
      <c r="BD23" t="s">
        <v>461</v>
      </c>
      <c r="BE23" t="s">
        <v>460</v>
      </c>
      <c r="BF23" t="s">
        <v>461</v>
      </c>
      <c r="BG23" t="s">
        <v>460</v>
      </c>
      <c r="BH23" t="s">
        <v>461</v>
      </c>
      <c r="BI23" t="s">
        <v>460</v>
      </c>
      <c r="BJ23" t="s">
        <v>473</v>
      </c>
      <c r="BK23" t="s">
        <v>461</v>
      </c>
      <c r="BL23" t="s">
        <v>460</v>
      </c>
      <c r="BM23" t="s">
        <v>460</v>
      </c>
      <c r="BN23" t="s">
        <v>460</v>
      </c>
      <c r="BO23" t="s">
        <v>461</v>
      </c>
      <c r="BP23" t="s">
        <v>460</v>
      </c>
      <c r="BQ23" t="s">
        <v>460</v>
      </c>
      <c r="BR23" t="s">
        <v>461</v>
      </c>
      <c r="BS23" t="s">
        <v>460</v>
      </c>
      <c r="BT23" t="s">
        <v>461</v>
      </c>
      <c r="BU23" t="s">
        <v>461</v>
      </c>
      <c r="BV23" t="s">
        <v>473</v>
      </c>
      <c r="BW23" t="s">
        <v>461</v>
      </c>
      <c r="BX23" t="s">
        <v>460</v>
      </c>
      <c r="BY23" t="s">
        <v>461</v>
      </c>
      <c r="BZ23" t="s">
        <v>461</v>
      </c>
      <c r="CA23" t="s">
        <v>460</v>
      </c>
      <c r="CB23" t="s">
        <v>461</v>
      </c>
      <c r="CC23" t="s">
        <v>461</v>
      </c>
      <c r="CD23" t="s">
        <v>461</v>
      </c>
      <c r="CE23" t="s">
        <v>460</v>
      </c>
      <c r="CF23" t="s">
        <v>473</v>
      </c>
      <c r="CG23" t="s">
        <v>461</v>
      </c>
      <c r="CH23" t="s">
        <v>460</v>
      </c>
      <c r="CI23" t="s">
        <v>461</v>
      </c>
      <c r="CJ23" t="s">
        <v>461</v>
      </c>
      <c r="CK23" t="s">
        <v>461</v>
      </c>
      <c r="CL23" t="s">
        <v>461</v>
      </c>
      <c r="CM23" t="s">
        <v>463</v>
      </c>
      <c r="CN23" t="s">
        <v>460</v>
      </c>
      <c r="CO23" t="s">
        <v>460</v>
      </c>
      <c r="CP23" t="s">
        <v>461</v>
      </c>
      <c r="CQ23" t="s">
        <v>461</v>
      </c>
      <c r="CR23" t="s">
        <v>461</v>
      </c>
      <c r="CS23" t="s">
        <v>461</v>
      </c>
      <c r="CT23" t="s">
        <v>461</v>
      </c>
      <c r="CU23" t="s">
        <v>461</v>
      </c>
      <c r="CV23" t="s">
        <v>461</v>
      </c>
      <c r="CW23" t="s">
        <v>461</v>
      </c>
      <c r="CX23" t="s">
        <v>460</v>
      </c>
      <c r="CY23" t="s">
        <v>461</v>
      </c>
      <c r="CZ23" t="s">
        <v>461</v>
      </c>
      <c r="DA23" t="s">
        <v>461</v>
      </c>
      <c r="DB23" t="s">
        <v>474</v>
      </c>
      <c r="DC23" t="s">
        <v>461</v>
      </c>
      <c r="DD23" t="s">
        <v>461</v>
      </c>
      <c r="DE23" t="s">
        <v>460</v>
      </c>
      <c r="DF23" t="s">
        <v>461</v>
      </c>
      <c r="DG23" t="s">
        <v>461</v>
      </c>
      <c r="DH23" t="s">
        <v>461</v>
      </c>
      <c r="DI23" t="s">
        <v>460</v>
      </c>
      <c r="DJ23" t="s">
        <v>461</v>
      </c>
      <c r="DK23" t="s">
        <v>461</v>
      </c>
      <c r="DL23" t="s">
        <v>460</v>
      </c>
      <c r="DM23" t="s">
        <v>460</v>
      </c>
      <c r="DN23" t="s">
        <v>460</v>
      </c>
      <c r="DO23" t="s">
        <v>461</v>
      </c>
      <c r="DP23" t="s">
        <v>461</v>
      </c>
      <c r="DQ23" t="s">
        <v>461</v>
      </c>
      <c r="DR23" t="s">
        <v>460</v>
      </c>
      <c r="DS23" t="s">
        <v>460</v>
      </c>
      <c r="DT23" t="s">
        <v>460</v>
      </c>
      <c r="DU23" t="s">
        <v>461</v>
      </c>
      <c r="DV23" t="s">
        <v>460</v>
      </c>
      <c r="DW23" t="s">
        <v>460</v>
      </c>
      <c r="DX23" t="s">
        <v>461</v>
      </c>
      <c r="DY23" t="s">
        <v>460</v>
      </c>
      <c r="DZ23" t="s">
        <v>460</v>
      </c>
      <c r="EA23" t="s">
        <v>460</v>
      </c>
      <c r="EB23" t="s">
        <v>460</v>
      </c>
      <c r="EC23" t="s">
        <v>473</v>
      </c>
      <c r="ED23" t="s">
        <v>473</v>
      </c>
      <c r="EE23" t="s">
        <v>461</v>
      </c>
      <c r="EF23" t="s">
        <v>461</v>
      </c>
      <c r="EG23" t="s">
        <v>460</v>
      </c>
      <c r="EH23" t="s">
        <v>461</v>
      </c>
      <c r="EI23" t="s">
        <v>461</v>
      </c>
      <c r="EJ23" t="s">
        <v>461</v>
      </c>
      <c r="EK23" t="s">
        <v>460</v>
      </c>
      <c r="EL23" t="s">
        <v>460</v>
      </c>
      <c r="EM23" t="s">
        <v>461</v>
      </c>
      <c r="EN23" t="s">
        <v>461</v>
      </c>
      <c r="EO23" t="s">
        <v>460</v>
      </c>
      <c r="EP23" t="s">
        <v>473</v>
      </c>
      <c r="EQ23" t="s">
        <v>460</v>
      </c>
      <c r="ER23" t="s">
        <v>460</v>
      </c>
      <c r="ES23" t="s">
        <v>460</v>
      </c>
      <c r="ET23" t="s">
        <v>461</v>
      </c>
      <c r="EU23" t="s">
        <v>460</v>
      </c>
      <c r="EV23" t="s">
        <v>460</v>
      </c>
      <c r="EW23" t="s">
        <v>460</v>
      </c>
      <c r="EX23" t="s">
        <v>460</v>
      </c>
      <c r="EY23" t="s">
        <v>461</v>
      </c>
      <c r="EZ23" t="s">
        <v>461</v>
      </c>
      <c r="FA23" t="s">
        <v>461</v>
      </c>
      <c r="FB23" t="s">
        <v>461</v>
      </c>
      <c r="FC23" t="s">
        <v>461</v>
      </c>
      <c r="FD23" t="s">
        <v>461</v>
      </c>
      <c r="FE23" t="s">
        <v>461</v>
      </c>
      <c r="FF23" t="s">
        <v>461</v>
      </c>
      <c r="FG23" t="s">
        <v>461</v>
      </c>
      <c r="FH23" t="s">
        <v>460</v>
      </c>
      <c r="FI23" t="s">
        <v>461</v>
      </c>
      <c r="FJ23" t="s">
        <v>461</v>
      </c>
      <c r="FK23" t="s">
        <v>461</v>
      </c>
      <c r="FL23" t="s">
        <v>460</v>
      </c>
      <c r="FM23" t="s">
        <v>460</v>
      </c>
      <c r="FN23" t="s">
        <v>461</v>
      </c>
      <c r="FO23" t="s">
        <v>460</v>
      </c>
      <c r="FP23" t="s">
        <v>461</v>
      </c>
      <c r="FQ23" t="s">
        <v>461</v>
      </c>
      <c r="FR23" t="s">
        <v>460</v>
      </c>
      <c r="FS23" t="s">
        <v>461</v>
      </c>
      <c r="FT23" t="s">
        <v>460</v>
      </c>
      <c r="FU23" t="s">
        <v>460</v>
      </c>
      <c r="FV23" t="s">
        <v>461</v>
      </c>
      <c r="FW23" t="s">
        <v>461</v>
      </c>
      <c r="FX23" t="s">
        <v>460</v>
      </c>
      <c r="FY23" t="s">
        <v>461</v>
      </c>
      <c r="FZ23" t="s">
        <v>461</v>
      </c>
      <c r="GA23" t="s">
        <v>461</v>
      </c>
      <c r="GB23" t="s">
        <v>461</v>
      </c>
      <c r="GC23" t="s">
        <v>461</v>
      </c>
      <c r="GD23" t="s">
        <v>460</v>
      </c>
      <c r="GE23" t="s">
        <v>461</v>
      </c>
      <c r="GF23" t="s">
        <v>461</v>
      </c>
      <c r="GG23" t="s">
        <v>461</v>
      </c>
      <c r="GH23" t="s">
        <v>460</v>
      </c>
      <c r="GI23" t="s">
        <v>460</v>
      </c>
      <c r="GJ23" t="s">
        <v>460</v>
      </c>
      <c r="GK23" t="s">
        <v>461</v>
      </c>
      <c r="GL23" t="s">
        <v>461</v>
      </c>
      <c r="GM23" t="s">
        <v>461</v>
      </c>
      <c r="GN23" t="s">
        <v>461</v>
      </c>
      <c r="GO23" t="s">
        <v>461</v>
      </c>
      <c r="GP23" t="s">
        <v>460</v>
      </c>
      <c r="GQ23" t="s">
        <v>461</v>
      </c>
      <c r="GR23" t="s">
        <v>461</v>
      </c>
      <c r="GS23" t="s">
        <v>461</v>
      </c>
      <c r="GT23" t="s">
        <v>460</v>
      </c>
      <c r="GU23" t="s">
        <v>460</v>
      </c>
      <c r="GV23" t="s">
        <v>461</v>
      </c>
      <c r="GW23" t="s">
        <v>460</v>
      </c>
      <c r="GX23" t="s">
        <v>460</v>
      </c>
      <c r="GY23" t="s">
        <v>460</v>
      </c>
      <c r="GZ23" t="s">
        <v>460</v>
      </c>
      <c r="HA23" t="s">
        <v>461</v>
      </c>
      <c r="HB23" t="s">
        <v>461</v>
      </c>
      <c r="HC23" t="s">
        <v>460</v>
      </c>
      <c r="HD23" t="s">
        <v>461</v>
      </c>
      <c r="HE23" t="s">
        <v>475</v>
      </c>
      <c r="HF23">
        <v>80</v>
      </c>
      <c r="HG23">
        <v>108</v>
      </c>
      <c r="HH23">
        <v>1</v>
      </c>
      <c r="HI23">
        <v>3</v>
      </c>
      <c r="HJ23">
        <v>7</v>
      </c>
      <c r="HK23" t="s">
        <v>476</v>
      </c>
      <c r="HM23" s="3">
        <f t="shared" si="23"/>
        <v>1</v>
      </c>
      <c r="HN23" s="3">
        <f t="shared" si="40"/>
        <v>52</v>
      </c>
      <c r="HO23" s="3">
        <f t="shared" si="41"/>
        <v>1</v>
      </c>
      <c r="HP23" s="3">
        <f t="shared" si="0"/>
        <v>52</v>
      </c>
      <c r="HQ23" s="7" t="str" cm="1">
        <f t="array" ref="HQ23">_xlfn.SWITCH(HP23,HM23,"Oui",HN23,"Non",HO23,"Abstention")</f>
        <v>Non</v>
      </c>
      <c r="HR23" s="7" t="str" cm="1">
        <f t="array" ref="HR23">_xlfn.SWITCH(HQ23,"Oui","Non","Non","Oui","Abstention","Oui")</f>
        <v>Oui</v>
      </c>
      <c r="HS23" s="7" t="str" cm="1">
        <f t="array" ref="HS23">_xlfn.SWITCH(HQ23,"Oui","Abstention","Non","Abstention","Abstention","Non")</f>
        <v>Abstention</v>
      </c>
      <c r="HT23" s="3">
        <f t="shared" si="1"/>
        <v>54</v>
      </c>
      <c r="HU23" s="3">
        <f t="shared" si="2"/>
        <v>0.96296296296296291</v>
      </c>
      <c r="HV23" t="str">
        <f t="shared" si="3"/>
        <v>consigne</v>
      </c>
      <c r="HW23" s="3">
        <f t="shared" si="24"/>
        <v>38</v>
      </c>
      <c r="HX23" s="3">
        <f t="shared" si="25"/>
        <v>0</v>
      </c>
      <c r="HY23" s="3">
        <f t="shared" si="26"/>
        <v>0</v>
      </c>
      <c r="HZ23" s="3">
        <f t="shared" si="27"/>
        <v>38</v>
      </c>
      <c r="IA23" s="7" t="str" cm="1">
        <f t="array" ref="IA23">_xlfn.SWITCH(HZ23,HW23,"Oui",HX23,"Non",HY23,"Abstention")</f>
        <v>Oui</v>
      </c>
      <c r="IB23" s="7" t="str" cm="1">
        <f t="array" ref="IB23">_xlfn.SWITCH(IA23,"Oui","Non","Non","Oui","Abstention","Oui")</f>
        <v>Non</v>
      </c>
      <c r="IC23" s="7" t="str" cm="1">
        <f t="array" ref="IC23">_xlfn.SWITCH(IA23,"Oui","Abstention","Non","Abstention","Abstention","Non")</f>
        <v>Abstention</v>
      </c>
      <c r="ID23" s="3">
        <f t="shared" si="4"/>
        <v>38</v>
      </c>
      <c r="IE23" s="3">
        <f t="shared" si="5"/>
        <v>1</v>
      </c>
      <c r="IF23" t="str">
        <f t="shared" si="6"/>
        <v>consigne</v>
      </c>
      <c r="IG23">
        <f t="shared" si="28"/>
        <v>0</v>
      </c>
      <c r="IH23">
        <f t="shared" si="29"/>
        <v>30</v>
      </c>
      <c r="II23">
        <f t="shared" si="30"/>
        <v>0</v>
      </c>
      <c r="IJ23" s="3">
        <f t="shared" si="7"/>
        <v>30</v>
      </c>
      <c r="IK23" s="7" t="str" cm="1">
        <f t="array" ref="IK23">_xlfn.SWITCH(IJ23,IG23,"Oui",IH23,"Non",II23,"Abstention")</f>
        <v>Non</v>
      </c>
      <c r="IL23" s="7" t="str" cm="1">
        <f t="array" ref="IL23">_xlfn.SWITCH(IK23,"Oui","Non","Non","Oui","Abstention","Oui")</f>
        <v>Oui</v>
      </c>
      <c r="IM23" s="7" t="str" cm="1">
        <f t="array" ref="IM23">_xlfn.SWITCH(IK23,"Oui","Abstention","Non","Abstention","Abstention","Non")</f>
        <v>Abstention</v>
      </c>
      <c r="IN23" s="3">
        <f t="shared" si="8"/>
        <v>30</v>
      </c>
      <c r="IO23" s="3">
        <f t="shared" si="9"/>
        <v>1</v>
      </c>
      <c r="IP23" t="str">
        <f t="shared" si="10"/>
        <v>consigne</v>
      </c>
      <c r="IQ23">
        <f t="shared" si="31"/>
        <v>0</v>
      </c>
      <c r="IR23">
        <f t="shared" si="32"/>
        <v>26</v>
      </c>
      <c r="IS23">
        <f t="shared" si="33"/>
        <v>0</v>
      </c>
      <c r="IT23" s="3">
        <f t="shared" si="11"/>
        <v>26</v>
      </c>
      <c r="IU23" s="7" t="str" cm="1">
        <f t="array" ref="IU23">_xlfn.SWITCH(IT23,IQ23,"Oui",IR23,"Non",IS23,"Abstention")</f>
        <v>Non</v>
      </c>
      <c r="IV23" s="7" t="str" cm="1">
        <f t="array" ref="IV23">_xlfn.SWITCH(IU23,"Oui","Non","Non","Oui","Abstention","Oui")</f>
        <v>Oui</v>
      </c>
      <c r="IW23" s="7" t="str" cm="1">
        <f t="array" ref="IW23">_xlfn.SWITCH(IU23,"Oui","Abstention","Non","Abstention","Abstention","Non")</f>
        <v>Abstention</v>
      </c>
      <c r="IX23" s="3">
        <f t="shared" si="12"/>
        <v>26</v>
      </c>
      <c r="IY23" s="3">
        <f t="shared" si="13"/>
        <v>1</v>
      </c>
      <c r="IZ23" t="str">
        <f t="shared" si="14"/>
        <v>consigne</v>
      </c>
      <c r="JA23">
        <f t="shared" si="34"/>
        <v>28</v>
      </c>
      <c r="JB23">
        <f t="shared" si="35"/>
        <v>0</v>
      </c>
      <c r="JC23">
        <f t="shared" si="36"/>
        <v>0</v>
      </c>
      <c r="JD23" s="3">
        <f t="shared" si="15"/>
        <v>28</v>
      </c>
      <c r="JE23" s="7" t="str" cm="1">
        <f t="array" ref="JE23">_xlfn.SWITCH(JD23,JA23,"Oui",JB23,"Non",JC23,"Abstention")</f>
        <v>Oui</v>
      </c>
      <c r="JF23" s="7" t="str" cm="1">
        <f t="array" ref="JF23">_xlfn.SWITCH(JE23,"Oui","Non","Non","Oui","Abstention","Oui")</f>
        <v>Non</v>
      </c>
      <c r="JG23" s="7" t="str" cm="1">
        <f t="array" ref="JG23">_xlfn.SWITCH(JE23,"Oui","Abstention","Non","Abstention","Abstention","Non")</f>
        <v>Abstention</v>
      </c>
      <c r="JH23" s="3">
        <f t="shared" si="16"/>
        <v>28</v>
      </c>
      <c r="JI23" s="3">
        <f t="shared" si="17"/>
        <v>1</v>
      </c>
      <c r="JJ23" t="str">
        <f t="shared" si="18"/>
        <v>consigne</v>
      </c>
      <c r="JK23">
        <f t="shared" si="37"/>
        <v>13</v>
      </c>
      <c r="JL23">
        <f t="shared" si="38"/>
        <v>0</v>
      </c>
      <c r="JM23">
        <f t="shared" si="39"/>
        <v>0</v>
      </c>
      <c r="JN23" s="3">
        <f t="shared" si="19"/>
        <v>13</v>
      </c>
      <c r="JO23" s="7" t="str" cm="1">
        <f t="array" ref="JO23">_xlfn.SWITCH(JN23,JK23,"Oui",JL23,"Non",JM23,"Abstention")</f>
        <v>Oui</v>
      </c>
      <c r="JP23" s="7" t="str" cm="1">
        <f t="array" ref="JP23">_xlfn.SWITCH(JO23,"Oui","Non","Non","Oui","Abstention","Oui")</f>
        <v>Non</v>
      </c>
      <c r="JQ23" s="7" t="str" cm="1">
        <f t="array" ref="JQ23">_xlfn.SWITCH(JO23,"Oui","Abstention","Non","Abstention","Abstention","Non")</f>
        <v>Abstention</v>
      </c>
      <c r="JR23" s="3">
        <f t="shared" si="20"/>
        <v>13</v>
      </c>
      <c r="JS23" s="3">
        <f t="shared" si="21"/>
        <v>1</v>
      </c>
      <c r="JT23" t="str">
        <f t="shared" si="22"/>
        <v>consigne</v>
      </c>
      <c r="JU23" s="3"/>
      <c r="JV23" t="str" cm="1">
        <f t="array" ref="JV23:JW23">_xlfn._xlws.FILTER($M$3:$HD$3,((($M23:$HD23=$HR23)+($M23:$HD23=$HS23))*($M$5:$HD$5="V")*($HV23="consigne")),"")</f>
        <v>Büchel Roland Rino</v>
      </c>
      <c r="JW23" t="str">
        <v>Estermann Yvette</v>
      </c>
      <c r="KP23" t="str" cm="1">
        <f t="array" ref="KP23">_xlfn._xlws.FILTER($M$3:$HD$3,((($M23:$HD23=$IB23)+($M23:$HD23=$IC23))*($M$5:$HD$5="S")*($IF23="consigne")),"")</f>
        <v/>
      </c>
      <c r="LD23" t="str" cm="1">
        <f t="array" ref="LD23">_xlfn._xlws.FILTER($M$3:$HD$3,((($M23:$HD23=$IV23)+($M23:$HD23=$IW23))*($M$5:$HD$5="RL")*($IZ23="consigne")),"")</f>
        <v/>
      </c>
      <c r="LP23" t="str" cm="1">
        <f t="array" ref="LP23">_xlfn._xlws.FILTER($M$3:$HD$3,((($M23:$HD23=$JF23)+($M23:$HD23=$JG23))*($M$5:$HD$5="G")*($JJ23="consigne")),"")</f>
        <v/>
      </c>
      <c r="MA23" t="str" cm="1">
        <f t="array" ref="MA23">_xlfn._xlws.FILTER($M$3:$HD$3,((($M23:$HD23=$JP23)+($M23:$HD23=$JQ23))*($M$5:$HD$5="GL")*($JT23="consigne")),"")</f>
        <v/>
      </c>
      <c r="MG23" t="str" cm="1">
        <f t="array" ref="MG23">_xlfn._xlws.FILTER($M$3:$HD$3,((($M23:$HD23=$IL23)+($M23:$HD23=$IM23))*($M$5:$HD$5="M-E")*($IP23="consigne")),"")</f>
        <v/>
      </c>
    </row>
    <row r="24" spans="1:347" x14ac:dyDescent="0.25">
      <c r="A24" s="1" t="s">
        <v>538</v>
      </c>
      <c r="B24" t="s">
        <v>204</v>
      </c>
      <c r="C24" t="s">
        <v>539</v>
      </c>
      <c r="D24" t="s">
        <v>540</v>
      </c>
      <c r="E24" s="1" t="s">
        <v>541</v>
      </c>
      <c r="F24" t="s">
        <v>542</v>
      </c>
      <c r="G24">
        <v>24463</v>
      </c>
      <c r="H24" t="s">
        <v>506</v>
      </c>
      <c r="I24" t="s">
        <v>543</v>
      </c>
      <c r="J24" t="s">
        <v>544</v>
      </c>
      <c r="K24" t="s">
        <v>545</v>
      </c>
      <c r="M24" t="s">
        <v>461</v>
      </c>
      <c r="N24" t="s">
        <v>461</v>
      </c>
      <c r="O24" t="s">
        <v>460</v>
      </c>
      <c r="P24" t="s">
        <v>461</v>
      </c>
      <c r="Q24" t="s">
        <v>461</v>
      </c>
      <c r="R24" t="s">
        <v>460</v>
      </c>
      <c r="S24" t="s">
        <v>460</v>
      </c>
      <c r="T24" t="s">
        <v>460</v>
      </c>
      <c r="U24" t="s">
        <v>460</v>
      </c>
      <c r="V24" t="s">
        <v>460</v>
      </c>
      <c r="W24" t="s">
        <v>463</v>
      </c>
      <c r="X24" t="s">
        <v>460</v>
      </c>
      <c r="Y24" t="s">
        <v>460</v>
      </c>
      <c r="Z24" t="s">
        <v>460</v>
      </c>
      <c r="AA24" t="s">
        <v>460</v>
      </c>
      <c r="AB24" t="s">
        <v>460</v>
      </c>
      <c r="AC24" t="s">
        <v>460</v>
      </c>
      <c r="AD24" t="s">
        <v>460</v>
      </c>
      <c r="AE24" t="s">
        <v>461</v>
      </c>
      <c r="AF24" t="s">
        <v>460</v>
      </c>
      <c r="AG24" t="s">
        <v>461</v>
      </c>
      <c r="AH24" t="s">
        <v>461</v>
      </c>
      <c r="AI24" t="s">
        <v>460</v>
      </c>
      <c r="AJ24" t="s">
        <v>463</v>
      </c>
      <c r="AK24" t="s">
        <v>460</v>
      </c>
      <c r="AL24" t="s">
        <v>461</v>
      </c>
      <c r="AM24" t="s">
        <v>461</v>
      </c>
      <c r="AN24" t="s">
        <v>460</v>
      </c>
      <c r="AO24" t="s">
        <v>461</v>
      </c>
      <c r="AP24" t="s">
        <v>460</v>
      </c>
      <c r="AQ24" t="s">
        <v>461</v>
      </c>
      <c r="AR24" t="s">
        <v>460</v>
      </c>
      <c r="AS24" t="s">
        <v>460</v>
      </c>
      <c r="AT24" t="s">
        <v>461</v>
      </c>
      <c r="AU24" t="s">
        <v>460</v>
      </c>
      <c r="AV24" t="s">
        <v>460</v>
      </c>
      <c r="AW24" t="s">
        <v>461</v>
      </c>
      <c r="AX24" t="s">
        <v>460</v>
      </c>
      <c r="AY24" t="s">
        <v>461</v>
      </c>
      <c r="AZ24" t="s">
        <v>461</v>
      </c>
      <c r="BA24" t="s">
        <v>461</v>
      </c>
      <c r="BB24" t="s">
        <v>461</v>
      </c>
      <c r="BC24" t="s">
        <v>460</v>
      </c>
      <c r="BD24" t="s">
        <v>461</v>
      </c>
      <c r="BE24" t="s">
        <v>461</v>
      </c>
      <c r="BF24" t="s">
        <v>461</v>
      </c>
      <c r="BG24" t="s">
        <v>460</v>
      </c>
      <c r="BH24" t="s">
        <v>461</v>
      </c>
      <c r="BI24" t="s">
        <v>460</v>
      </c>
      <c r="BJ24" t="s">
        <v>461</v>
      </c>
      <c r="BK24" t="s">
        <v>461</v>
      </c>
      <c r="BL24" t="s">
        <v>460</v>
      </c>
      <c r="BM24" t="s">
        <v>460</v>
      </c>
      <c r="BN24" t="s">
        <v>460</v>
      </c>
      <c r="BO24" t="s">
        <v>461</v>
      </c>
      <c r="BP24" t="s">
        <v>460</v>
      </c>
      <c r="BQ24" t="s">
        <v>460</v>
      </c>
      <c r="BR24" t="s">
        <v>461</v>
      </c>
      <c r="BS24" t="s">
        <v>460</v>
      </c>
      <c r="BT24" t="s">
        <v>461</v>
      </c>
      <c r="BU24" t="s">
        <v>461</v>
      </c>
      <c r="BV24" t="s">
        <v>461</v>
      </c>
      <c r="BW24" t="s">
        <v>461</v>
      </c>
      <c r="BX24" t="s">
        <v>460</v>
      </c>
      <c r="BY24" t="s">
        <v>460</v>
      </c>
      <c r="BZ24" t="s">
        <v>461</v>
      </c>
      <c r="CA24" t="s">
        <v>460</v>
      </c>
      <c r="CB24" t="s">
        <v>460</v>
      </c>
      <c r="CC24" t="s">
        <v>461</v>
      </c>
      <c r="CD24" t="s">
        <v>473</v>
      </c>
      <c r="CE24" t="s">
        <v>460</v>
      </c>
      <c r="CF24" t="s">
        <v>460</v>
      </c>
      <c r="CG24" t="s">
        <v>461</v>
      </c>
      <c r="CH24" t="s">
        <v>460</v>
      </c>
      <c r="CI24" t="s">
        <v>461</v>
      </c>
      <c r="CJ24" t="s">
        <v>460</v>
      </c>
      <c r="CK24" t="s">
        <v>460</v>
      </c>
      <c r="CL24" t="s">
        <v>461</v>
      </c>
      <c r="CM24" t="s">
        <v>463</v>
      </c>
      <c r="CN24" t="s">
        <v>460</v>
      </c>
      <c r="CO24" t="s">
        <v>460</v>
      </c>
      <c r="CP24" t="s">
        <v>461</v>
      </c>
      <c r="CQ24" t="s">
        <v>461</v>
      </c>
      <c r="CR24" t="s">
        <v>461</v>
      </c>
      <c r="CS24" t="s">
        <v>461</v>
      </c>
      <c r="CT24" t="s">
        <v>461</v>
      </c>
      <c r="CU24" t="s">
        <v>460</v>
      </c>
      <c r="CV24" t="s">
        <v>461</v>
      </c>
      <c r="CW24" t="s">
        <v>463</v>
      </c>
      <c r="CX24" t="s">
        <v>460</v>
      </c>
      <c r="CY24" t="s">
        <v>461</v>
      </c>
      <c r="CZ24" t="s">
        <v>461</v>
      </c>
      <c r="DA24" t="s">
        <v>461</v>
      </c>
      <c r="DB24" t="s">
        <v>474</v>
      </c>
      <c r="DC24" t="s">
        <v>460</v>
      </c>
      <c r="DD24" t="s">
        <v>461</v>
      </c>
      <c r="DE24" t="s">
        <v>460</v>
      </c>
      <c r="DF24" t="s">
        <v>461</v>
      </c>
      <c r="DG24" t="s">
        <v>460</v>
      </c>
      <c r="DH24" t="s">
        <v>460</v>
      </c>
      <c r="DI24" t="s">
        <v>460</v>
      </c>
      <c r="DJ24" t="s">
        <v>460</v>
      </c>
      <c r="DK24" t="s">
        <v>461</v>
      </c>
      <c r="DL24" t="s">
        <v>460</v>
      </c>
      <c r="DM24" t="s">
        <v>460</v>
      </c>
      <c r="DN24" t="s">
        <v>460</v>
      </c>
      <c r="DO24" t="s">
        <v>460</v>
      </c>
      <c r="DP24" t="s">
        <v>461</v>
      </c>
      <c r="DQ24" t="s">
        <v>461</v>
      </c>
      <c r="DR24" t="s">
        <v>460</v>
      </c>
      <c r="DS24" t="s">
        <v>460</v>
      </c>
      <c r="DT24" t="s">
        <v>460</v>
      </c>
      <c r="DU24" t="s">
        <v>461</v>
      </c>
      <c r="DV24" t="s">
        <v>460</v>
      </c>
      <c r="DW24" t="s">
        <v>460</v>
      </c>
      <c r="DX24" t="s">
        <v>461</v>
      </c>
      <c r="DY24" t="s">
        <v>460</v>
      </c>
      <c r="DZ24" t="s">
        <v>460</v>
      </c>
      <c r="EA24" t="s">
        <v>460</v>
      </c>
      <c r="EB24" t="s">
        <v>460</v>
      </c>
      <c r="EC24" t="s">
        <v>461</v>
      </c>
      <c r="ED24" t="s">
        <v>460</v>
      </c>
      <c r="EE24" t="s">
        <v>460</v>
      </c>
      <c r="EF24" t="s">
        <v>473</v>
      </c>
      <c r="EG24" t="s">
        <v>460</v>
      </c>
      <c r="EH24" t="s">
        <v>461</v>
      </c>
      <c r="EI24" t="s">
        <v>461</v>
      </c>
      <c r="EJ24" t="s">
        <v>461</v>
      </c>
      <c r="EK24" t="s">
        <v>460</v>
      </c>
      <c r="EL24" t="s">
        <v>460</v>
      </c>
      <c r="EM24" t="s">
        <v>460</v>
      </c>
      <c r="EN24" t="s">
        <v>461</v>
      </c>
      <c r="EO24" t="s">
        <v>460</v>
      </c>
      <c r="EP24" t="s">
        <v>460</v>
      </c>
      <c r="EQ24" t="s">
        <v>460</v>
      </c>
      <c r="ER24" t="s">
        <v>460</v>
      </c>
      <c r="ES24" t="s">
        <v>460</v>
      </c>
      <c r="ET24" t="s">
        <v>461</v>
      </c>
      <c r="EU24" t="s">
        <v>460</v>
      </c>
      <c r="EV24" t="s">
        <v>460</v>
      </c>
      <c r="EW24" t="s">
        <v>460</v>
      </c>
      <c r="EX24" t="s">
        <v>460</v>
      </c>
      <c r="EY24" t="s">
        <v>461</v>
      </c>
      <c r="EZ24" t="s">
        <v>461</v>
      </c>
      <c r="FA24" t="s">
        <v>460</v>
      </c>
      <c r="FB24" t="s">
        <v>461</v>
      </c>
      <c r="FC24" t="s">
        <v>461</v>
      </c>
      <c r="FD24" t="s">
        <v>460</v>
      </c>
      <c r="FE24" t="s">
        <v>460</v>
      </c>
      <c r="FF24" t="s">
        <v>460</v>
      </c>
      <c r="FG24" t="s">
        <v>461</v>
      </c>
      <c r="FH24" t="s">
        <v>460</v>
      </c>
      <c r="FI24" t="s">
        <v>460</v>
      </c>
      <c r="FJ24" t="s">
        <v>461</v>
      </c>
      <c r="FK24" t="s">
        <v>461</v>
      </c>
      <c r="FL24" t="s">
        <v>460</v>
      </c>
      <c r="FM24" t="s">
        <v>460</v>
      </c>
      <c r="FN24" t="s">
        <v>461</v>
      </c>
      <c r="FO24" t="s">
        <v>460</v>
      </c>
      <c r="FP24" t="s">
        <v>461</v>
      </c>
      <c r="FQ24" t="s">
        <v>461</v>
      </c>
      <c r="FR24" t="s">
        <v>460</v>
      </c>
      <c r="FS24" t="s">
        <v>461</v>
      </c>
      <c r="FT24" t="s">
        <v>460</v>
      </c>
      <c r="FU24" t="s">
        <v>460</v>
      </c>
      <c r="FV24" t="s">
        <v>460</v>
      </c>
      <c r="FW24" t="s">
        <v>461</v>
      </c>
      <c r="FX24" t="s">
        <v>460</v>
      </c>
      <c r="FY24" t="s">
        <v>460</v>
      </c>
      <c r="FZ24" t="s">
        <v>461</v>
      </c>
      <c r="GA24" t="s">
        <v>461</v>
      </c>
      <c r="GB24" t="s">
        <v>460</v>
      </c>
      <c r="GC24" t="s">
        <v>461</v>
      </c>
      <c r="GD24" t="s">
        <v>460</v>
      </c>
      <c r="GE24" t="s">
        <v>460</v>
      </c>
      <c r="GF24" t="s">
        <v>461</v>
      </c>
      <c r="GG24" t="s">
        <v>460</v>
      </c>
      <c r="GH24" t="s">
        <v>460</v>
      </c>
      <c r="GI24" t="s">
        <v>460</v>
      </c>
      <c r="GJ24" t="s">
        <v>460</v>
      </c>
      <c r="GK24" t="s">
        <v>461</v>
      </c>
      <c r="GL24" t="s">
        <v>461</v>
      </c>
      <c r="GM24" t="s">
        <v>461</v>
      </c>
      <c r="GN24" t="s">
        <v>461</v>
      </c>
      <c r="GO24" t="s">
        <v>461</v>
      </c>
      <c r="GP24" t="s">
        <v>460</v>
      </c>
      <c r="GQ24" t="s">
        <v>461</v>
      </c>
      <c r="GR24" t="s">
        <v>461</v>
      </c>
      <c r="GS24" t="s">
        <v>461</v>
      </c>
      <c r="GT24" t="s">
        <v>463</v>
      </c>
      <c r="GU24" t="s">
        <v>460</v>
      </c>
      <c r="GV24" t="s">
        <v>461</v>
      </c>
      <c r="GW24" t="s">
        <v>460</v>
      </c>
      <c r="GX24" t="s">
        <v>460</v>
      </c>
      <c r="GY24" t="s">
        <v>460</v>
      </c>
      <c r="GZ24" t="s">
        <v>460</v>
      </c>
      <c r="HA24" t="s">
        <v>460</v>
      </c>
      <c r="HB24" t="s">
        <v>461</v>
      </c>
      <c r="HC24" t="s">
        <v>460</v>
      </c>
      <c r="HD24" t="s">
        <v>461</v>
      </c>
      <c r="HE24" t="s">
        <v>481</v>
      </c>
      <c r="HF24">
        <v>109</v>
      </c>
      <c r="HG24">
        <v>83</v>
      </c>
      <c r="HH24">
        <v>0</v>
      </c>
      <c r="HI24">
        <v>5</v>
      </c>
      <c r="HJ24">
        <v>2</v>
      </c>
      <c r="HK24" t="s">
        <v>476</v>
      </c>
      <c r="HM24" s="3">
        <f t="shared" si="23"/>
        <v>0</v>
      </c>
      <c r="HN24" s="3">
        <f t="shared" si="40"/>
        <v>53</v>
      </c>
      <c r="HO24" s="3">
        <f t="shared" si="41"/>
        <v>0</v>
      </c>
      <c r="HP24" s="3">
        <f t="shared" si="0"/>
        <v>53</v>
      </c>
      <c r="HQ24" s="7" t="str" cm="1">
        <f t="array" ref="HQ24">_xlfn.SWITCH(HP24,HM24,"Oui",HN24,"Non",HO24,"Abstention")</f>
        <v>Non</v>
      </c>
      <c r="HR24" s="7" t="str" cm="1">
        <f t="array" ref="HR24">_xlfn.SWITCH(HQ24,"Oui","Non","Non","Oui","Abstention","Oui")</f>
        <v>Oui</v>
      </c>
      <c r="HS24" s="7" t="str" cm="1">
        <f t="array" ref="HS24">_xlfn.SWITCH(HQ24,"Oui","Abstention","Non","Abstention","Abstention","Non")</f>
        <v>Abstention</v>
      </c>
      <c r="HT24" s="3">
        <f t="shared" si="1"/>
        <v>53</v>
      </c>
      <c r="HU24" s="3">
        <f t="shared" si="2"/>
        <v>1</v>
      </c>
      <c r="HV24" t="str">
        <f t="shared" si="3"/>
        <v>consigne</v>
      </c>
      <c r="HW24" s="3">
        <f t="shared" si="24"/>
        <v>37</v>
      </c>
      <c r="HX24" s="3">
        <f t="shared" si="25"/>
        <v>0</v>
      </c>
      <c r="HY24" s="3">
        <f t="shared" si="26"/>
        <v>0</v>
      </c>
      <c r="HZ24" s="3">
        <f t="shared" si="27"/>
        <v>37</v>
      </c>
      <c r="IA24" s="7" t="str" cm="1">
        <f t="array" ref="IA24">_xlfn.SWITCH(HZ24,HW24,"Oui",HX24,"Non",HY24,"Abstention")</f>
        <v>Oui</v>
      </c>
      <c r="IB24" s="7" t="str" cm="1">
        <f t="array" ref="IB24">_xlfn.SWITCH(IA24,"Oui","Non","Non","Oui","Abstention","Oui")</f>
        <v>Non</v>
      </c>
      <c r="IC24" s="7" t="str" cm="1">
        <f t="array" ref="IC24">_xlfn.SWITCH(IA24,"Oui","Abstention","Non","Abstention","Abstention","Non")</f>
        <v>Abstention</v>
      </c>
      <c r="ID24" s="3">
        <f t="shared" si="4"/>
        <v>37</v>
      </c>
      <c r="IE24" s="3">
        <f t="shared" si="5"/>
        <v>1</v>
      </c>
      <c r="IF24" t="str">
        <f t="shared" si="6"/>
        <v>consigne</v>
      </c>
      <c r="IG24">
        <f t="shared" si="28"/>
        <v>28</v>
      </c>
      <c r="IH24">
        <f t="shared" si="29"/>
        <v>1</v>
      </c>
      <c r="II24">
        <f t="shared" si="30"/>
        <v>0</v>
      </c>
      <c r="IJ24" s="3">
        <f t="shared" si="7"/>
        <v>28</v>
      </c>
      <c r="IK24" s="7" t="str" cm="1">
        <f t="array" ref="IK24">_xlfn.SWITCH(IJ24,IG24,"Oui",IH24,"Non",II24,"Abstention")</f>
        <v>Oui</v>
      </c>
      <c r="IL24" s="7" t="str" cm="1">
        <f t="array" ref="IL24">_xlfn.SWITCH(IK24,"Oui","Non","Non","Oui","Abstention","Oui")</f>
        <v>Non</v>
      </c>
      <c r="IM24" s="7" t="str" cm="1">
        <f t="array" ref="IM24">_xlfn.SWITCH(IK24,"Oui","Abstention","Non","Abstention","Abstention","Non")</f>
        <v>Abstention</v>
      </c>
      <c r="IN24" s="3">
        <f t="shared" si="8"/>
        <v>29</v>
      </c>
      <c r="IO24" s="3">
        <f t="shared" si="9"/>
        <v>0.96551724137931039</v>
      </c>
      <c r="IP24" t="str">
        <f t="shared" si="10"/>
        <v>consigne</v>
      </c>
      <c r="IQ24">
        <f t="shared" si="31"/>
        <v>0</v>
      </c>
      <c r="IR24">
        <f t="shared" si="32"/>
        <v>29</v>
      </c>
      <c r="IS24">
        <f t="shared" si="33"/>
        <v>0</v>
      </c>
      <c r="IT24" s="3">
        <f t="shared" si="11"/>
        <v>29</v>
      </c>
      <c r="IU24" s="7" t="str" cm="1">
        <f t="array" ref="IU24">_xlfn.SWITCH(IT24,IQ24,"Oui",IR24,"Non",IS24,"Abstention")</f>
        <v>Non</v>
      </c>
      <c r="IV24" s="7" t="str" cm="1">
        <f t="array" ref="IV24">_xlfn.SWITCH(IU24,"Oui","Non","Non","Oui","Abstention","Oui")</f>
        <v>Oui</v>
      </c>
      <c r="IW24" s="7" t="str" cm="1">
        <f t="array" ref="IW24">_xlfn.SWITCH(IU24,"Oui","Abstention","Non","Abstention","Abstention","Non")</f>
        <v>Abstention</v>
      </c>
      <c r="IX24" s="3">
        <f t="shared" si="12"/>
        <v>29</v>
      </c>
      <c r="IY24" s="3">
        <f t="shared" si="13"/>
        <v>1</v>
      </c>
      <c r="IZ24" t="str">
        <f t="shared" si="14"/>
        <v>consigne</v>
      </c>
      <c r="JA24">
        <f t="shared" si="34"/>
        <v>28</v>
      </c>
      <c r="JB24">
        <f t="shared" si="35"/>
        <v>0</v>
      </c>
      <c r="JC24">
        <f t="shared" si="36"/>
        <v>0</v>
      </c>
      <c r="JD24" s="3">
        <f t="shared" si="15"/>
        <v>28</v>
      </c>
      <c r="JE24" s="7" t="str" cm="1">
        <f t="array" ref="JE24">_xlfn.SWITCH(JD24,JA24,"Oui",JB24,"Non",JC24,"Abstention")</f>
        <v>Oui</v>
      </c>
      <c r="JF24" s="7" t="str" cm="1">
        <f t="array" ref="JF24">_xlfn.SWITCH(JE24,"Oui","Non","Non","Oui","Abstention","Oui")</f>
        <v>Non</v>
      </c>
      <c r="JG24" s="7" t="str" cm="1">
        <f t="array" ref="JG24">_xlfn.SWITCH(JE24,"Oui","Abstention","Non","Abstention","Abstention","Non")</f>
        <v>Abstention</v>
      </c>
      <c r="JH24" s="3">
        <f t="shared" si="16"/>
        <v>28</v>
      </c>
      <c r="JI24" s="3">
        <f t="shared" si="17"/>
        <v>1</v>
      </c>
      <c r="JJ24" t="str">
        <f t="shared" si="18"/>
        <v>consigne</v>
      </c>
      <c r="JK24">
        <f t="shared" si="37"/>
        <v>16</v>
      </c>
      <c r="JL24">
        <f t="shared" si="38"/>
        <v>0</v>
      </c>
      <c r="JM24">
        <f t="shared" si="39"/>
        <v>0</v>
      </c>
      <c r="JN24" s="3">
        <f t="shared" si="19"/>
        <v>16</v>
      </c>
      <c r="JO24" s="7" t="str" cm="1">
        <f t="array" ref="JO24">_xlfn.SWITCH(JN24,JK24,"Oui",JL24,"Non",JM24,"Abstention")</f>
        <v>Oui</v>
      </c>
      <c r="JP24" s="7" t="str" cm="1">
        <f t="array" ref="JP24">_xlfn.SWITCH(JO24,"Oui","Non","Non","Oui","Abstention","Oui")</f>
        <v>Non</v>
      </c>
      <c r="JQ24" s="7" t="str" cm="1">
        <f t="array" ref="JQ24">_xlfn.SWITCH(JO24,"Oui","Abstention","Non","Abstention","Abstention","Non")</f>
        <v>Abstention</v>
      </c>
      <c r="JR24" s="3">
        <f t="shared" si="20"/>
        <v>16</v>
      </c>
      <c r="JS24" s="3">
        <f t="shared" si="21"/>
        <v>1</v>
      </c>
      <c r="JT24" t="str">
        <f t="shared" si="22"/>
        <v>consigne</v>
      </c>
      <c r="JU24" s="3"/>
      <c r="JV24" t="str" cm="1">
        <f t="array" ref="JV24">_xlfn._xlws.FILTER($M$3:$HD$3,((($M24:$HD24=$HR24)+($M24:$HD24=$HS24))*($M$5:$HD$5="V")*($HV24="consigne")),"")</f>
        <v/>
      </c>
      <c r="KP24" t="str" cm="1">
        <f t="array" ref="KP24">_xlfn._xlws.FILTER($M$3:$HD$3,((($M24:$HD24=$IB24)+($M24:$HD24=$IC24))*($M$5:$HD$5="S")*($IF24="consigne")),"")</f>
        <v/>
      </c>
      <c r="LD24" t="str" cm="1">
        <f t="array" ref="LD24">_xlfn._xlws.FILTER($M$3:$HD$3,((($M24:$HD24=$IV24)+($M24:$HD24=$IW24))*($M$5:$HD$5="RL")*($IZ24="consigne")),"")</f>
        <v/>
      </c>
      <c r="LP24" t="str" cm="1">
        <f t="array" ref="LP24">_xlfn._xlws.FILTER($M$3:$HD$3,((($M24:$HD24=$JF24)+($M24:$HD24=$JG24))*($M$5:$HD$5="G")*($JJ24="consigne")),"")</f>
        <v/>
      </c>
      <c r="MA24" t="str" cm="1">
        <f t="array" ref="MA24">_xlfn._xlws.FILTER($M$3:$HD$3,((($M24:$HD24=$JP24)+($M24:$HD24=$JQ24))*($M$5:$HD$5="GL")*($JT24="consigne")),"")</f>
        <v/>
      </c>
      <c r="MG24" t="str" cm="1">
        <f t="array" ref="MG24">_xlfn._xlws.FILTER($M$3:$HD$3,((($M24:$HD24=$IL24)+($M24:$HD24=$IM24))*($M$5:$HD$5="M-E")*($IP24="consigne")),"")</f>
        <v>Rechsteiner Thomas</v>
      </c>
    </row>
    <row r="25" spans="1:347" x14ac:dyDescent="0.25">
      <c r="A25" s="1" t="s">
        <v>546</v>
      </c>
      <c r="B25" t="s">
        <v>204</v>
      </c>
      <c r="C25" t="s">
        <v>539</v>
      </c>
      <c r="D25" t="s">
        <v>540</v>
      </c>
      <c r="E25" s="1" t="s">
        <v>541</v>
      </c>
      <c r="F25" t="s">
        <v>542</v>
      </c>
      <c r="G25">
        <v>24464</v>
      </c>
      <c r="H25" t="s">
        <v>506</v>
      </c>
      <c r="I25" t="s">
        <v>547</v>
      </c>
      <c r="J25" t="s">
        <v>548</v>
      </c>
      <c r="K25" t="s">
        <v>545</v>
      </c>
      <c r="M25" t="s">
        <v>460</v>
      </c>
      <c r="N25" t="s">
        <v>460</v>
      </c>
      <c r="O25" t="s">
        <v>461</v>
      </c>
      <c r="P25" t="s">
        <v>460</v>
      </c>
      <c r="Q25" t="s">
        <v>460</v>
      </c>
      <c r="R25" t="s">
        <v>461</v>
      </c>
      <c r="S25" t="s">
        <v>461</v>
      </c>
      <c r="T25" t="s">
        <v>461</v>
      </c>
      <c r="U25" t="s">
        <v>461</v>
      </c>
      <c r="V25" t="s">
        <v>461</v>
      </c>
      <c r="W25" t="s">
        <v>463</v>
      </c>
      <c r="X25" t="s">
        <v>461</v>
      </c>
      <c r="Y25" t="s">
        <v>461</v>
      </c>
      <c r="Z25" t="s">
        <v>461</v>
      </c>
      <c r="AA25" t="s">
        <v>461</v>
      </c>
      <c r="AB25" t="s">
        <v>461</v>
      </c>
      <c r="AC25" t="s">
        <v>461</v>
      </c>
      <c r="AD25" t="s">
        <v>460</v>
      </c>
      <c r="AE25" t="s">
        <v>460</v>
      </c>
      <c r="AF25" t="s">
        <v>461</v>
      </c>
      <c r="AG25" t="s">
        <v>460</v>
      </c>
      <c r="AH25" t="s">
        <v>460</v>
      </c>
      <c r="AI25" t="s">
        <v>460</v>
      </c>
      <c r="AJ25" t="s">
        <v>463</v>
      </c>
      <c r="AK25" t="s">
        <v>461</v>
      </c>
      <c r="AL25" t="s">
        <v>460</v>
      </c>
      <c r="AM25" t="s">
        <v>460</v>
      </c>
      <c r="AN25" t="s">
        <v>460</v>
      </c>
      <c r="AO25" t="s">
        <v>460</v>
      </c>
      <c r="AP25" t="s">
        <v>460</v>
      </c>
      <c r="AQ25" t="s">
        <v>460</v>
      </c>
      <c r="AR25" t="s">
        <v>461</v>
      </c>
      <c r="AS25" t="s">
        <v>461</v>
      </c>
      <c r="AT25" t="s">
        <v>460</v>
      </c>
      <c r="AU25" t="s">
        <v>461</v>
      </c>
      <c r="AV25" t="s">
        <v>461</v>
      </c>
      <c r="AW25" t="s">
        <v>460</v>
      </c>
      <c r="AX25" t="s">
        <v>461</v>
      </c>
      <c r="AY25" t="s">
        <v>460</v>
      </c>
      <c r="AZ25" t="s">
        <v>460</v>
      </c>
      <c r="BA25" t="s">
        <v>460</v>
      </c>
      <c r="BB25" t="s">
        <v>460</v>
      </c>
      <c r="BC25" t="s">
        <v>461</v>
      </c>
      <c r="BD25" t="s">
        <v>460</v>
      </c>
      <c r="BE25" t="s">
        <v>460</v>
      </c>
      <c r="BF25" t="s">
        <v>460</v>
      </c>
      <c r="BG25" t="s">
        <v>461</v>
      </c>
      <c r="BH25" t="s">
        <v>460</v>
      </c>
      <c r="BI25" t="s">
        <v>461</v>
      </c>
      <c r="BJ25" t="s">
        <v>460</v>
      </c>
      <c r="BK25" t="s">
        <v>460</v>
      </c>
      <c r="BL25" t="s">
        <v>461</v>
      </c>
      <c r="BM25" t="s">
        <v>461</v>
      </c>
      <c r="BN25" t="s">
        <v>461</v>
      </c>
      <c r="BO25" t="s">
        <v>460</v>
      </c>
      <c r="BP25" t="s">
        <v>461</v>
      </c>
      <c r="BQ25" t="s">
        <v>461</v>
      </c>
      <c r="BR25" t="s">
        <v>460</v>
      </c>
      <c r="BS25" t="s">
        <v>461</v>
      </c>
      <c r="BT25" t="s">
        <v>460</v>
      </c>
      <c r="BU25" t="s">
        <v>460</v>
      </c>
      <c r="BV25" t="s">
        <v>460</v>
      </c>
      <c r="BW25" t="s">
        <v>460</v>
      </c>
      <c r="BX25" t="s">
        <v>461</v>
      </c>
      <c r="BY25" t="s">
        <v>460</v>
      </c>
      <c r="BZ25" t="s">
        <v>460</v>
      </c>
      <c r="CA25" t="s">
        <v>461</v>
      </c>
      <c r="CB25" t="s">
        <v>460</v>
      </c>
      <c r="CC25" t="s">
        <v>460</v>
      </c>
      <c r="CD25" t="s">
        <v>473</v>
      </c>
      <c r="CE25" t="s">
        <v>461</v>
      </c>
      <c r="CF25" t="s">
        <v>461</v>
      </c>
      <c r="CG25" t="s">
        <v>460</v>
      </c>
      <c r="CH25" t="s">
        <v>461</v>
      </c>
      <c r="CI25" t="s">
        <v>460</v>
      </c>
      <c r="CJ25" t="s">
        <v>460</v>
      </c>
      <c r="CK25" t="s">
        <v>461</v>
      </c>
      <c r="CL25" t="s">
        <v>460</v>
      </c>
      <c r="CM25" t="s">
        <v>463</v>
      </c>
      <c r="CN25" t="s">
        <v>461</v>
      </c>
      <c r="CO25" t="s">
        <v>461</v>
      </c>
      <c r="CP25" t="s">
        <v>460</v>
      </c>
      <c r="CQ25" t="s">
        <v>460</v>
      </c>
      <c r="CR25" t="s">
        <v>460</v>
      </c>
      <c r="CS25" t="s">
        <v>460</v>
      </c>
      <c r="CT25" t="s">
        <v>460</v>
      </c>
      <c r="CU25" t="s">
        <v>460</v>
      </c>
      <c r="CV25" t="s">
        <v>460</v>
      </c>
      <c r="CW25" t="s">
        <v>463</v>
      </c>
      <c r="CX25" t="s">
        <v>461</v>
      </c>
      <c r="CY25" t="s">
        <v>460</v>
      </c>
      <c r="CZ25" t="s">
        <v>460</v>
      </c>
      <c r="DA25" t="s">
        <v>460</v>
      </c>
      <c r="DB25" t="s">
        <v>474</v>
      </c>
      <c r="DC25" t="s">
        <v>460</v>
      </c>
      <c r="DD25" t="s">
        <v>460</v>
      </c>
      <c r="DE25" t="s">
        <v>461</v>
      </c>
      <c r="DF25" t="s">
        <v>460</v>
      </c>
      <c r="DG25" t="s">
        <v>460</v>
      </c>
      <c r="DH25" t="s">
        <v>460</v>
      </c>
      <c r="DI25" t="s">
        <v>461</v>
      </c>
      <c r="DJ25" t="s">
        <v>460</v>
      </c>
      <c r="DK25" t="s">
        <v>460</v>
      </c>
      <c r="DL25" t="s">
        <v>461</v>
      </c>
      <c r="DM25" t="s">
        <v>461</v>
      </c>
      <c r="DN25" t="s">
        <v>461</v>
      </c>
      <c r="DO25" t="s">
        <v>460</v>
      </c>
      <c r="DP25" t="s">
        <v>460</v>
      </c>
      <c r="DQ25" t="s">
        <v>460</v>
      </c>
      <c r="DR25" t="s">
        <v>461</v>
      </c>
      <c r="DS25" t="s">
        <v>461</v>
      </c>
      <c r="DT25" t="s">
        <v>461</v>
      </c>
      <c r="DU25" t="s">
        <v>460</v>
      </c>
      <c r="DV25" t="s">
        <v>461</v>
      </c>
      <c r="DW25" t="s">
        <v>461</v>
      </c>
      <c r="DX25" t="s">
        <v>460</v>
      </c>
      <c r="DY25" t="s">
        <v>461</v>
      </c>
      <c r="DZ25" t="s">
        <v>461</v>
      </c>
      <c r="EA25" t="s">
        <v>461</v>
      </c>
      <c r="EB25" t="s">
        <v>461</v>
      </c>
      <c r="EC25" t="s">
        <v>460</v>
      </c>
      <c r="ED25" t="s">
        <v>461</v>
      </c>
      <c r="EE25" t="s">
        <v>460</v>
      </c>
      <c r="EF25" t="s">
        <v>473</v>
      </c>
      <c r="EG25" t="s">
        <v>461</v>
      </c>
      <c r="EH25" t="s">
        <v>460</v>
      </c>
      <c r="EI25" t="s">
        <v>460</v>
      </c>
      <c r="EJ25" t="s">
        <v>460</v>
      </c>
      <c r="EK25" t="s">
        <v>461</v>
      </c>
      <c r="EL25" t="s">
        <v>461</v>
      </c>
      <c r="EM25" t="s">
        <v>460</v>
      </c>
      <c r="EN25" t="s">
        <v>460</v>
      </c>
      <c r="EO25" t="s">
        <v>461</v>
      </c>
      <c r="EP25" t="s">
        <v>460</v>
      </c>
      <c r="EQ25" t="s">
        <v>461</v>
      </c>
      <c r="ER25" t="s">
        <v>461</v>
      </c>
      <c r="ES25" t="s">
        <v>461</v>
      </c>
      <c r="ET25" t="s">
        <v>460</v>
      </c>
      <c r="EU25" t="s">
        <v>461</v>
      </c>
      <c r="EV25" t="s">
        <v>461</v>
      </c>
      <c r="EW25" t="s">
        <v>461</v>
      </c>
      <c r="EX25" t="s">
        <v>461</v>
      </c>
      <c r="EY25" t="s">
        <v>460</v>
      </c>
      <c r="EZ25" t="s">
        <v>460</v>
      </c>
      <c r="FA25" t="s">
        <v>460</v>
      </c>
      <c r="FB25" t="s">
        <v>460</v>
      </c>
      <c r="FC25" t="s">
        <v>460</v>
      </c>
      <c r="FD25" t="s">
        <v>460</v>
      </c>
      <c r="FE25" t="s">
        <v>460</v>
      </c>
      <c r="FF25" t="s">
        <v>460</v>
      </c>
      <c r="FG25" t="s">
        <v>460</v>
      </c>
      <c r="FH25" t="s">
        <v>461</v>
      </c>
      <c r="FI25" t="s">
        <v>460</v>
      </c>
      <c r="FJ25" t="s">
        <v>460</v>
      </c>
      <c r="FK25" t="s">
        <v>460</v>
      </c>
      <c r="FL25" t="s">
        <v>461</v>
      </c>
      <c r="FM25" t="s">
        <v>461</v>
      </c>
      <c r="FN25" t="s">
        <v>460</v>
      </c>
      <c r="FO25" t="s">
        <v>461</v>
      </c>
      <c r="FP25" t="s">
        <v>460</v>
      </c>
      <c r="FQ25" t="s">
        <v>460</v>
      </c>
      <c r="FR25" t="s">
        <v>461</v>
      </c>
      <c r="FS25" t="s">
        <v>460</v>
      </c>
      <c r="FT25" t="s">
        <v>461</v>
      </c>
      <c r="FU25" t="s">
        <v>461</v>
      </c>
      <c r="FV25" t="s">
        <v>460</v>
      </c>
      <c r="FW25" t="s">
        <v>460</v>
      </c>
      <c r="FX25" t="s">
        <v>461</v>
      </c>
      <c r="FY25" t="s">
        <v>460</v>
      </c>
      <c r="FZ25" t="s">
        <v>460</v>
      </c>
      <c r="GA25" t="s">
        <v>460</v>
      </c>
      <c r="GB25" t="s">
        <v>460</v>
      </c>
      <c r="GC25" t="s">
        <v>460</v>
      </c>
      <c r="GD25" t="s">
        <v>461</v>
      </c>
      <c r="GE25" t="s">
        <v>461</v>
      </c>
      <c r="GF25" t="s">
        <v>460</v>
      </c>
      <c r="GG25" t="s">
        <v>461</v>
      </c>
      <c r="GH25" t="s">
        <v>461</v>
      </c>
      <c r="GI25" t="s">
        <v>461</v>
      </c>
      <c r="GJ25" t="s">
        <v>461</v>
      </c>
      <c r="GK25" t="s">
        <v>460</v>
      </c>
      <c r="GL25" t="s">
        <v>460</v>
      </c>
      <c r="GM25" t="s">
        <v>460</v>
      </c>
      <c r="GN25" t="s">
        <v>460</v>
      </c>
      <c r="GO25" t="s">
        <v>460</v>
      </c>
      <c r="GP25" t="s">
        <v>461</v>
      </c>
      <c r="GQ25" t="s">
        <v>460</v>
      </c>
      <c r="GR25" t="s">
        <v>460</v>
      </c>
      <c r="GS25" t="s">
        <v>460</v>
      </c>
      <c r="GT25" t="s">
        <v>463</v>
      </c>
      <c r="GU25" t="s">
        <v>461</v>
      </c>
      <c r="GV25" t="s">
        <v>460</v>
      </c>
      <c r="GW25" t="s">
        <v>461</v>
      </c>
      <c r="GX25" t="s">
        <v>461</v>
      </c>
      <c r="GY25" t="s">
        <v>461</v>
      </c>
      <c r="GZ25" t="s">
        <v>461</v>
      </c>
      <c r="HA25" t="s">
        <v>460</v>
      </c>
      <c r="HB25" t="s">
        <v>460</v>
      </c>
      <c r="HC25" t="s">
        <v>461</v>
      </c>
      <c r="HD25" t="s">
        <v>460</v>
      </c>
      <c r="HE25" t="s">
        <v>481</v>
      </c>
      <c r="HF25">
        <v>108</v>
      </c>
      <c r="HG25">
        <v>84</v>
      </c>
      <c r="HH25">
        <v>0</v>
      </c>
      <c r="HI25">
        <v>5</v>
      </c>
      <c r="HJ25">
        <v>2</v>
      </c>
      <c r="HK25" t="s">
        <v>476</v>
      </c>
      <c r="HM25" s="3">
        <f t="shared" si="23"/>
        <v>53</v>
      </c>
      <c r="HN25" s="3">
        <f t="shared" si="40"/>
        <v>0</v>
      </c>
      <c r="HO25" s="3">
        <f t="shared" si="41"/>
        <v>0</v>
      </c>
      <c r="HP25" s="3">
        <f t="shared" si="0"/>
        <v>53</v>
      </c>
      <c r="HQ25" s="7" t="str" cm="1">
        <f t="array" ref="HQ25">_xlfn.SWITCH(HP25,HM25,"Oui",HN25,"Non",HO25,"Abstention")</f>
        <v>Oui</v>
      </c>
      <c r="HR25" s="7" t="str" cm="1">
        <f t="array" ref="HR25">_xlfn.SWITCH(HQ25,"Oui","Non","Non","Oui","Abstention","Oui")</f>
        <v>Non</v>
      </c>
      <c r="HS25" s="7" t="str" cm="1">
        <f t="array" ref="HS25">_xlfn.SWITCH(HQ25,"Oui","Abstention","Non","Abstention","Abstention","Non")</f>
        <v>Abstention</v>
      </c>
      <c r="HT25" s="3">
        <f t="shared" si="1"/>
        <v>53</v>
      </c>
      <c r="HU25" s="3">
        <f t="shared" si="2"/>
        <v>1</v>
      </c>
      <c r="HV25" t="str">
        <f t="shared" si="3"/>
        <v>consigne</v>
      </c>
      <c r="HW25" s="3">
        <f t="shared" si="24"/>
        <v>0</v>
      </c>
      <c r="HX25" s="3">
        <f t="shared" si="25"/>
        <v>37</v>
      </c>
      <c r="HY25" s="3">
        <f t="shared" si="26"/>
        <v>0</v>
      </c>
      <c r="HZ25" s="3">
        <f t="shared" si="27"/>
        <v>37</v>
      </c>
      <c r="IA25" s="7" t="str" cm="1">
        <f t="array" ref="IA25">_xlfn.SWITCH(HZ25,HW25,"Oui",HX25,"Non",HY25,"Abstention")</f>
        <v>Non</v>
      </c>
      <c r="IB25" s="7" t="str" cm="1">
        <f t="array" ref="IB25">_xlfn.SWITCH(IA25,"Oui","Non","Non","Oui","Abstention","Oui")</f>
        <v>Oui</v>
      </c>
      <c r="IC25" s="7" t="str" cm="1">
        <f t="array" ref="IC25">_xlfn.SWITCH(IA25,"Oui","Abstention","Non","Abstention","Abstention","Non")</f>
        <v>Abstention</v>
      </c>
      <c r="ID25" s="3">
        <f t="shared" si="4"/>
        <v>37</v>
      </c>
      <c r="IE25" s="3">
        <f t="shared" si="5"/>
        <v>1</v>
      </c>
      <c r="IF25" t="str">
        <f t="shared" si="6"/>
        <v>consigne</v>
      </c>
      <c r="IG25">
        <f t="shared" si="28"/>
        <v>26</v>
      </c>
      <c r="IH25">
        <f t="shared" si="29"/>
        <v>3</v>
      </c>
      <c r="II25">
        <f t="shared" si="30"/>
        <v>0</v>
      </c>
      <c r="IJ25" s="3">
        <f t="shared" si="7"/>
        <v>26</v>
      </c>
      <c r="IK25" s="7" t="str" cm="1">
        <f t="array" ref="IK25">_xlfn.SWITCH(IJ25,IG25,"Oui",IH25,"Non",II25,"Abstention")</f>
        <v>Oui</v>
      </c>
      <c r="IL25" s="7" t="str" cm="1">
        <f t="array" ref="IL25">_xlfn.SWITCH(IK25,"Oui","Non","Non","Oui","Abstention","Oui")</f>
        <v>Non</v>
      </c>
      <c r="IM25" s="7" t="str" cm="1">
        <f t="array" ref="IM25">_xlfn.SWITCH(IK25,"Oui","Abstention","Non","Abstention","Abstention","Non")</f>
        <v>Abstention</v>
      </c>
      <c r="IN25" s="3">
        <f t="shared" si="8"/>
        <v>29</v>
      </c>
      <c r="IO25" s="3">
        <f t="shared" si="9"/>
        <v>0.89655172413793105</v>
      </c>
      <c r="IP25" t="str">
        <f t="shared" si="10"/>
        <v>consigne</v>
      </c>
      <c r="IQ25">
        <f t="shared" si="31"/>
        <v>29</v>
      </c>
      <c r="IR25">
        <f t="shared" si="32"/>
        <v>0</v>
      </c>
      <c r="IS25">
        <f t="shared" si="33"/>
        <v>0</v>
      </c>
      <c r="IT25" s="3">
        <f t="shared" si="11"/>
        <v>29</v>
      </c>
      <c r="IU25" s="7" t="str" cm="1">
        <f t="array" ref="IU25">_xlfn.SWITCH(IT25,IQ25,"Oui",IR25,"Non",IS25,"Abstention")</f>
        <v>Oui</v>
      </c>
      <c r="IV25" s="7" t="str" cm="1">
        <f t="array" ref="IV25">_xlfn.SWITCH(IU25,"Oui","Non","Non","Oui","Abstention","Oui")</f>
        <v>Non</v>
      </c>
      <c r="IW25" s="7" t="str" cm="1">
        <f t="array" ref="IW25">_xlfn.SWITCH(IU25,"Oui","Abstention","Non","Abstention","Abstention","Non")</f>
        <v>Abstention</v>
      </c>
      <c r="IX25" s="3">
        <f t="shared" si="12"/>
        <v>29</v>
      </c>
      <c r="IY25" s="3">
        <f t="shared" si="13"/>
        <v>1</v>
      </c>
      <c r="IZ25" t="str">
        <f t="shared" si="14"/>
        <v>consigne</v>
      </c>
      <c r="JA25">
        <f t="shared" si="34"/>
        <v>0</v>
      </c>
      <c r="JB25">
        <f t="shared" si="35"/>
        <v>28</v>
      </c>
      <c r="JC25">
        <f t="shared" si="36"/>
        <v>0</v>
      </c>
      <c r="JD25" s="3">
        <f t="shared" si="15"/>
        <v>28</v>
      </c>
      <c r="JE25" s="7" t="str" cm="1">
        <f t="array" ref="JE25">_xlfn.SWITCH(JD25,JA25,"Oui",JB25,"Non",JC25,"Abstention")</f>
        <v>Non</v>
      </c>
      <c r="JF25" s="7" t="str" cm="1">
        <f t="array" ref="JF25">_xlfn.SWITCH(JE25,"Oui","Non","Non","Oui","Abstention","Oui")</f>
        <v>Oui</v>
      </c>
      <c r="JG25" s="7" t="str" cm="1">
        <f t="array" ref="JG25">_xlfn.SWITCH(JE25,"Oui","Abstention","Non","Abstention","Abstention","Non")</f>
        <v>Abstention</v>
      </c>
      <c r="JH25" s="3">
        <f t="shared" si="16"/>
        <v>28</v>
      </c>
      <c r="JI25" s="3">
        <f t="shared" si="17"/>
        <v>1</v>
      </c>
      <c r="JJ25" t="str">
        <f t="shared" si="18"/>
        <v>consigne</v>
      </c>
      <c r="JK25">
        <f t="shared" si="37"/>
        <v>0</v>
      </c>
      <c r="JL25">
        <f t="shared" si="38"/>
        <v>16</v>
      </c>
      <c r="JM25">
        <f t="shared" si="39"/>
        <v>0</v>
      </c>
      <c r="JN25" s="3">
        <f t="shared" si="19"/>
        <v>16</v>
      </c>
      <c r="JO25" s="7" t="str" cm="1">
        <f t="array" ref="JO25">_xlfn.SWITCH(JN25,JK25,"Oui",JL25,"Non",JM25,"Abstention")</f>
        <v>Non</v>
      </c>
      <c r="JP25" s="7" t="str" cm="1">
        <f t="array" ref="JP25">_xlfn.SWITCH(JO25,"Oui","Non","Non","Oui","Abstention","Oui")</f>
        <v>Oui</v>
      </c>
      <c r="JQ25" s="7" t="str" cm="1">
        <f t="array" ref="JQ25">_xlfn.SWITCH(JO25,"Oui","Abstention","Non","Abstention","Abstention","Non")</f>
        <v>Abstention</v>
      </c>
      <c r="JR25" s="3">
        <f t="shared" si="20"/>
        <v>16</v>
      </c>
      <c r="JS25" s="3">
        <f t="shared" si="21"/>
        <v>1</v>
      </c>
      <c r="JT25" t="str">
        <f t="shared" si="22"/>
        <v>consigne</v>
      </c>
      <c r="JU25" s="3"/>
      <c r="JV25" t="str" cm="1">
        <f t="array" ref="JV25">_xlfn._xlws.FILTER($M$3:$HD$3,((($M25:$HD25=$HR25)+($M25:$HD25=$HS25))*($M$5:$HD$5="V")*($HV25="consigne")),"")</f>
        <v/>
      </c>
      <c r="KP25" t="str" cm="1">
        <f t="array" ref="KP25">_xlfn._xlws.FILTER($M$3:$HD$3,((($M25:$HD25=$IB25)+($M25:$HD25=$IC25))*($M$5:$HD$5="S")*($IF25="consigne")),"")</f>
        <v/>
      </c>
      <c r="LD25" t="str" cm="1">
        <f t="array" ref="LD25">_xlfn._xlws.FILTER($M$3:$HD$3,((($M25:$HD25=$IV25)+($M25:$HD25=$IW25))*($M$5:$HD$5="RL")*($IZ25="consigne")),"")</f>
        <v/>
      </c>
      <c r="LP25" t="str" cm="1">
        <f t="array" ref="LP25">_xlfn._xlws.FILTER($M$3:$HD$3,((($M25:$HD25=$JF25)+($M25:$HD25=$JG25))*($M$5:$HD$5="G")*($JJ25="consigne")),"")</f>
        <v/>
      </c>
      <c r="MA25" t="str" cm="1">
        <f t="array" ref="MA25">_xlfn._xlws.FILTER($M$3:$HD$3,((($M25:$HD25=$JP25)+($M25:$HD25=$JQ25))*($M$5:$HD$5="GL")*($JT25="consigne")),"")</f>
        <v/>
      </c>
      <c r="MG25" t="str" cm="1">
        <f t="array" ref="MG25:MI25">_xlfn._xlws.FILTER($M$3:$HD$3,((($M25:$HD25=$IL25)+($M25:$HD25=$IM25))*($M$5:$HD$5="M-E")*($IP25="consigne")),"")</f>
        <v>Gugger Niklaus-Samuel</v>
      </c>
      <c r="MH25" t="str">
        <v>Streiff-Feller Marianne</v>
      </c>
      <c r="MI25" t="str">
        <v>Studer Lilian</v>
      </c>
    </row>
    <row r="26" spans="1:347" x14ac:dyDescent="0.25">
      <c r="A26" s="1" t="s">
        <v>549</v>
      </c>
      <c r="B26" t="s">
        <v>204</v>
      </c>
      <c r="C26" t="s">
        <v>539</v>
      </c>
      <c r="D26" t="s">
        <v>540</v>
      </c>
      <c r="E26" s="1" t="s">
        <v>541</v>
      </c>
      <c r="F26" t="s">
        <v>542</v>
      </c>
      <c r="G26">
        <v>24465</v>
      </c>
      <c r="H26" t="s">
        <v>506</v>
      </c>
      <c r="I26" t="s">
        <v>547</v>
      </c>
      <c r="J26" t="s">
        <v>550</v>
      </c>
      <c r="K26" t="s">
        <v>545</v>
      </c>
      <c r="M26" t="s">
        <v>460</v>
      </c>
      <c r="N26" t="s">
        <v>460</v>
      </c>
      <c r="O26" t="s">
        <v>461</v>
      </c>
      <c r="P26" t="s">
        <v>460</v>
      </c>
      <c r="Q26" t="s">
        <v>460</v>
      </c>
      <c r="R26" t="s">
        <v>461</v>
      </c>
      <c r="S26" t="s">
        <v>461</v>
      </c>
      <c r="T26" t="s">
        <v>461</v>
      </c>
      <c r="U26" t="s">
        <v>461</v>
      </c>
      <c r="V26" t="s">
        <v>461</v>
      </c>
      <c r="W26" t="s">
        <v>463</v>
      </c>
      <c r="X26" t="s">
        <v>461</v>
      </c>
      <c r="Y26" t="s">
        <v>461</v>
      </c>
      <c r="Z26" t="s">
        <v>461</v>
      </c>
      <c r="AA26" t="s">
        <v>461</v>
      </c>
      <c r="AB26" t="s">
        <v>461</v>
      </c>
      <c r="AC26" t="s">
        <v>461</v>
      </c>
      <c r="AD26" t="s">
        <v>460</v>
      </c>
      <c r="AE26" t="s">
        <v>460</v>
      </c>
      <c r="AF26" t="s">
        <v>461</v>
      </c>
      <c r="AG26" t="s">
        <v>460</v>
      </c>
      <c r="AH26" t="s">
        <v>460</v>
      </c>
      <c r="AI26" t="s">
        <v>460</v>
      </c>
      <c r="AJ26" t="s">
        <v>463</v>
      </c>
      <c r="AK26" t="s">
        <v>461</v>
      </c>
      <c r="AL26" t="s">
        <v>460</v>
      </c>
      <c r="AM26" t="s">
        <v>460</v>
      </c>
      <c r="AN26" t="s">
        <v>460</v>
      </c>
      <c r="AO26" t="s">
        <v>460</v>
      </c>
      <c r="AP26" t="s">
        <v>460</v>
      </c>
      <c r="AQ26" t="s">
        <v>460</v>
      </c>
      <c r="AR26" t="s">
        <v>461</v>
      </c>
      <c r="AS26" t="s">
        <v>461</v>
      </c>
      <c r="AT26" t="s">
        <v>460</v>
      </c>
      <c r="AU26" t="s">
        <v>461</v>
      </c>
      <c r="AV26" t="s">
        <v>461</v>
      </c>
      <c r="AW26" t="s">
        <v>460</v>
      </c>
      <c r="AX26" t="s">
        <v>461</v>
      </c>
      <c r="AY26" t="s">
        <v>460</v>
      </c>
      <c r="AZ26" t="s">
        <v>460</v>
      </c>
      <c r="BA26" t="s">
        <v>460</v>
      </c>
      <c r="BB26" t="s">
        <v>460</v>
      </c>
      <c r="BC26" t="s">
        <v>461</v>
      </c>
      <c r="BD26" t="s">
        <v>460</v>
      </c>
      <c r="BE26" t="s">
        <v>460</v>
      </c>
      <c r="BF26" t="s">
        <v>460</v>
      </c>
      <c r="BG26" t="s">
        <v>461</v>
      </c>
      <c r="BH26" t="s">
        <v>460</v>
      </c>
      <c r="BI26" t="s">
        <v>461</v>
      </c>
      <c r="BJ26" t="s">
        <v>460</v>
      </c>
      <c r="BK26" t="s">
        <v>460</v>
      </c>
      <c r="BL26" t="s">
        <v>461</v>
      </c>
      <c r="BM26" t="s">
        <v>461</v>
      </c>
      <c r="BN26" t="s">
        <v>461</v>
      </c>
      <c r="BO26" t="s">
        <v>460</v>
      </c>
      <c r="BP26" t="s">
        <v>461</v>
      </c>
      <c r="BQ26" t="s">
        <v>461</v>
      </c>
      <c r="BR26" t="s">
        <v>460</v>
      </c>
      <c r="BS26" t="s">
        <v>461</v>
      </c>
      <c r="BT26" t="s">
        <v>460</v>
      </c>
      <c r="BU26" t="s">
        <v>460</v>
      </c>
      <c r="BV26" t="s">
        <v>460</v>
      </c>
      <c r="BW26" t="s">
        <v>460</v>
      </c>
      <c r="BX26" t="s">
        <v>461</v>
      </c>
      <c r="BY26" t="s">
        <v>460</v>
      </c>
      <c r="BZ26" t="s">
        <v>460</v>
      </c>
      <c r="CA26" t="s">
        <v>461</v>
      </c>
      <c r="CB26" t="s">
        <v>460</v>
      </c>
      <c r="CC26" t="s">
        <v>460</v>
      </c>
      <c r="CD26" t="s">
        <v>473</v>
      </c>
      <c r="CE26" t="s">
        <v>461</v>
      </c>
      <c r="CF26" t="s">
        <v>461</v>
      </c>
      <c r="CG26" t="s">
        <v>460</v>
      </c>
      <c r="CH26" t="s">
        <v>461</v>
      </c>
      <c r="CI26" t="s">
        <v>460</v>
      </c>
      <c r="CJ26" t="s">
        <v>460</v>
      </c>
      <c r="CK26" t="s">
        <v>460</v>
      </c>
      <c r="CL26" t="s">
        <v>460</v>
      </c>
      <c r="CM26" t="s">
        <v>463</v>
      </c>
      <c r="CN26" t="s">
        <v>461</v>
      </c>
      <c r="CO26" t="s">
        <v>461</v>
      </c>
      <c r="CP26" t="s">
        <v>460</v>
      </c>
      <c r="CQ26" t="s">
        <v>460</v>
      </c>
      <c r="CR26" t="s">
        <v>460</v>
      </c>
      <c r="CS26" t="s">
        <v>460</v>
      </c>
      <c r="CT26" t="s">
        <v>460</v>
      </c>
      <c r="CU26" t="s">
        <v>460</v>
      </c>
      <c r="CV26" t="s">
        <v>460</v>
      </c>
      <c r="CW26" t="s">
        <v>463</v>
      </c>
      <c r="CX26" t="s">
        <v>461</v>
      </c>
      <c r="CY26" t="s">
        <v>460</v>
      </c>
      <c r="CZ26" t="s">
        <v>460</v>
      </c>
      <c r="DA26" t="s">
        <v>460</v>
      </c>
      <c r="DB26" t="s">
        <v>474</v>
      </c>
      <c r="DC26" t="s">
        <v>460</v>
      </c>
      <c r="DD26" t="s">
        <v>460</v>
      </c>
      <c r="DE26" t="s">
        <v>461</v>
      </c>
      <c r="DF26" t="s">
        <v>460</v>
      </c>
      <c r="DG26" t="s">
        <v>460</v>
      </c>
      <c r="DH26" t="s">
        <v>460</v>
      </c>
      <c r="DI26" t="s">
        <v>461</v>
      </c>
      <c r="DJ26" t="s">
        <v>460</v>
      </c>
      <c r="DK26" t="s">
        <v>460</v>
      </c>
      <c r="DL26" t="s">
        <v>461</v>
      </c>
      <c r="DM26" t="s">
        <v>461</v>
      </c>
      <c r="DN26" t="s">
        <v>461</v>
      </c>
      <c r="DO26" t="s">
        <v>460</v>
      </c>
      <c r="DP26" t="s">
        <v>460</v>
      </c>
      <c r="DQ26" t="s">
        <v>460</v>
      </c>
      <c r="DR26" t="s">
        <v>461</v>
      </c>
      <c r="DS26" t="s">
        <v>461</v>
      </c>
      <c r="DT26" t="s">
        <v>461</v>
      </c>
      <c r="DU26" t="s">
        <v>460</v>
      </c>
      <c r="DV26" t="s">
        <v>461</v>
      </c>
      <c r="DW26" t="s">
        <v>461</v>
      </c>
      <c r="DX26" t="s">
        <v>460</v>
      </c>
      <c r="DY26" t="s">
        <v>461</v>
      </c>
      <c r="DZ26" t="s">
        <v>461</v>
      </c>
      <c r="EA26" t="s">
        <v>461</v>
      </c>
      <c r="EB26" t="s">
        <v>461</v>
      </c>
      <c r="EC26" t="s">
        <v>460</v>
      </c>
      <c r="ED26" t="s">
        <v>461</v>
      </c>
      <c r="EE26" t="s">
        <v>460</v>
      </c>
      <c r="EF26" t="s">
        <v>473</v>
      </c>
      <c r="EG26" t="s">
        <v>461</v>
      </c>
      <c r="EH26" t="s">
        <v>460</v>
      </c>
      <c r="EI26" t="s">
        <v>460</v>
      </c>
      <c r="EJ26" t="s">
        <v>460</v>
      </c>
      <c r="EK26" t="s">
        <v>461</v>
      </c>
      <c r="EL26" t="s">
        <v>461</v>
      </c>
      <c r="EM26" t="s">
        <v>460</v>
      </c>
      <c r="EN26" t="s">
        <v>460</v>
      </c>
      <c r="EO26" t="s">
        <v>461</v>
      </c>
      <c r="EP26" t="s">
        <v>460</v>
      </c>
      <c r="EQ26" t="s">
        <v>461</v>
      </c>
      <c r="ER26" t="s">
        <v>461</v>
      </c>
      <c r="ES26" t="s">
        <v>461</v>
      </c>
      <c r="ET26" t="s">
        <v>460</v>
      </c>
      <c r="EU26" t="s">
        <v>461</v>
      </c>
      <c r="EV26" t="s">
        <v>461</v>
      </c>
      <c r="EW26" t="s">
        <v>461</v>
      </c>
      <c r="EX26" t="s">
        <v>461</v>
      </c>
      <c r="EY26" t="s">
        <v>460</v>
      </c>
      <c r="EZ26" t="s">
        <v>460</v>
      </c>
      <c r="FA26" t="s">
        <v>460</v>
      </c>
      <c r="FB26" t="s">
        <v>460</v>
      </c>
      <c r="FC26" t="s">
        <v>460</v>
      </c>
      <c r="FD26" t="s">
        <v>460</v>
      </c>
      <c r="FE26" t="s">
        <v>460</v>
      </c>
      <c r="FF26" t="s">
        <v>460</v>
      </c>
      <c r="FG26" t="s">
        <v>460</v>
      </c>
      <c r="FH26" t="s">
        <v>461</v>
      </c>
      <c r="FI26" t="s">
        <v>460</v>
      </c>
      <c r="FJ26" t="s">
        <v>460</v>
      </c>
      <c r="FK26" t="s">
        <v>460</v>
      </c>
      <c r="FL26" t="s">
        <v>461</v>
      </c>
      <c r="FM26" t="s">
        <v>461</v>
      </c>
      <c r="FN26" t="s">
        <v>460</v>
      </c>
      <c r="FO26" t="s">
        <v>461</v>
      </c>
      <c r="FP26" t="s">
        <v>460</v>
      </c>
      <c r="FQ26" t="s">
        <v>460</v>
      </c>
      <c r="FR26" t="s">
        <v>461</v>
      </c>
      <c r="FS26" t="s">
        <v>460</v>
      </c>
      <c r="FT26" t="s">
        <v>461</v>
      </c>
      <c r="FU26" t="s">
        <v>461</v>
      </c>
      <c r="FV26" t="s">
        <v>460</v>
      </c>
      <c r="FW26" t="s">
        <v>460</v>
      </c>
      <c r="FX26" t="s">
        <v>461</v>
      </c>
      <c r="FY26" t="s">
        <v>460</v>
      </c>
      <c r="FZ26" t="s">
        <v>460</v>
      </c>
      <c r="GA26" t="s">
        <v>460</v>
      </c>
      <c r="GB26" t="s">
        <v>460</v>
      </c>
      <c r="GC26" t="s">
        <v>460</v>
      </c>
      <c r="GD26" t="s">
        <v>461</v>
      </c>
      <c r="GE26" t="s">
        <v>460</v>
      </c>
      <c r="GF26" t="s">
        <v>460</v>
      </c>
      <c r="GG26" t="s">
        <v>460</v>
      </c>
      <c r="GH26" t="s">
        <v>461</v>
      </c>
      <c r="GI26" t="s">
        <v>461</v>
      </c>
      <c r="GJ26" t="s">
        <v>461</v>
      </c>
      <c r="GK26" t="s">
        <v>460</v>
      </c>
      <c r="GL26" t="s">
        <v>460</v>
      </c>
      <c r="GM26" t="s">
        <v>460</v>
      </c>
      <c r="GN26" t="s">
        <v>460</v>
      </c>
      <c r="GO26" t="s">
        <v>460</v>
      </c>
      <c r="GP26" t="s">
        <v>461</v>
      </c>
      <c r="GQ26" t="s">
        <v>460</v>
      </c>
      <c r="GR26" t="s">
        <v>460</v>
      </c>
      <c r="GS26" t="s">
        <v>460</v>
      </c>
      <c r="GT26" t="s">
        <v>463</v>
      </c>
      <c r="GU26" t="s">
        <v>461</v>
      </c>
      <c r="GV26" t="s">
        <v>460</v>
      </c>
      <c r="GW26" t="s">
        <v>461</v>
      </c>
      <c r="GX26" t="s">
        <v>461</v>
      </c>
      <c r="GY26" t="s">
        <v>461</v>
      </c>
      <c r="GZ26" t="s">
        <v>461</v>
      </c>
      <c r="HA26" t="s">
        <v>460</v>
      </c>
      <c r="HB26" t="s">
        <v>460</v>
      </c>
      <c r="HC26" t="s">
        <v>461</v>
      </c>
      <c r="HD26" t="s">
        <v>460</v>
      </c>
      <c r="HE26" t="s">
        <v>481</v>
      </c>
      <c r="HF26">
        <v>111</v>
      </c>
      <c r="HG26">
        <v>81</v>
      </c>
      <c r="HH26">
        <v>0</v>
      </c>
      <c r="HI26">
        <v>5</v>
      </c>
      <c r="HJ26">
        <v>2</v>
      </c>
      <c r="HK26" t="s">
        <v>476</v>
      </c>
      <c r="HM26" s="3">
        <f t="shared" si="23"/>
        <v>53</v>
      </c>
      <c r="HN26" s="3">
        <f t="shared" si="40"/>
        <v>0</v>
      </c>
      <c r="HO26" s="3">
        <f t="shared" si="41"/>
        <v>0</v>
      </c>
      <c r="HP26" s="3">
        <f t="shared" si="0"/>
        <v>53</v>
      </c>
      <c r="HQ26" s="7" t="str" cm="1">
        <f t="array" ref="HQ26">_xlfn.SWITCH(HP26,HM26,"Oui",HN26,"Non",HO26,"Abstention")</f>
        <v>Oui</v>
      </c>
      <c r="HR26" s="7" t="str" cm="1">
        <f t="array" ref="HR26">_xlfn.SWITCH(HQ26,"Oui","Non","Non","Oui","Abstention","Oui")</f>
        <v>Non</v>
      </c>
      <c r="HS26" s="7" t="str" cm="1">
        <f t="array" ref="HS26">_xlfn.SWITCH(HQ26,"Oui","Abstention","Non","Abstention","Abstention","Non")</f>
        <v>Abstention</v>
      </c>
      <c r="HT26" s="3">
        <f t="shared" si="1"/>
        <v>53</v>
      </c>
      <c r="HU26" s="3">
        <f t="shared" si="2"/>
        <v>1</v>
      </c>
      <c r="HV26" t="str">
        <f t="shared" si="3"/>
        <v>consigne</v>
      </c>
      <c r="HW26" s="3">
        <f t="shared" si="24"/>
        <v>0</v>
      </c>
      <c r="HX26" s="3">
        <f t="shared" si="25"/>
        <v>37</v>
      </c>
      <c r="HY26" s="3">
        <f t="shared" si="26"/>
        <v>0</v>
      </c>
      <c r="HZ26" s="3">
        <f t="shared" si="27"/>
        <v>37</v>
      </c>
      <c r="IA26" s="7" t="str" cm="1">
        <f t="array" ref="IA26">_xlfn.SWITCH(HZ26,HW26,"Oui",HX26,"Non",HY26,"Abstention")</f>
        <v>Non</v>
      </c>
      <c r="IB26" s="7" t="str" cm="1">
        <f t="array" ref="IB26">_xlfn.SWITCH(IA26,"Oui","Non","Non","Oui","Abstention","Oui")</f>
        <v>Oui</v>
      </c>
      <c r="IC26" s="7" t="str" cm="1">
        <f t="array" ref="IC26">_xlfn.SWITCH(IA26,"Oui","Abstention","Non","Abstention","Abstention","Non")</f>
        <v>Abstention</v>
      </c>
      <c r="ID26" s="3">
        <f t="shared" si="4"/>
        <v>37</v>
      </c>
      <c r="IE26" s="3">
        <f t="shared" si="5"/>
        <v>1</v>
      </c>
      <c r="IF26" t="str">
        <f t="shared" si="6"/>
        <v>consigne</v>
      </c>
      <c r="IG26">
        <f t="shared" si="28"/>
        <v>29</v>
      </c>
      <c r="IH26">
        <f t="shared" si="29"/>
        <v>0</v>
      </c>
      <c r="II26">
        <f t="shared" si="30"/>
        <v>0</v>
      </c>
      <c r="IJ26" s="3">
        <f t="shared" si="7"/>
        <v>29</v>
      </c>
      <c r="IK26" s="7" t="str" cm="1">
        <f t="array" ref="IK26">_xlfn.SWITCH(IJ26,IG26,"Oui",IH26,"Non",II26,"Abstention")</f>
        <v>Oui</v>
      </c>
      <c r="IL26" s="7" t="str" cm="1">
        <f t="array" ref="IL26">_xlfn.SWITCH(IK26,"Oui","Non","Non","Oui","Abstention","Oui")</f>
        <v>Non</v>
      </c>
      <c r="IM26" s="7" t="str" cm="1">
        <f t="array" ref="IM26">_xlfn.SWITCH(IK26,"Oui","Abstention","Non","Abstention","Abstention","Non")</f>
        <v>Abstention</v>
      </c>
      <c r="IN26" s="3">
        <f t="shared" si="8"/>
        <v>29</v>
      </c>
      <c r="IO26" s="3">
        <f t="shared" si="9"/>
        <v>1</v>
      </c>
      <c r="IP26" t="str">
        <f t="shared" si="10"/>
        <v>consigne</v>
      </c>
      <c r="IQ26">
        <f t="shared" si="31"/>
        <v>29</v>
      </c>
      <c r="IR26">
        <f t="shared" si="32"/>
        <v>0</v>
      </c>
      <c r="IS26">
        <f t="shared" si="33"/>
        <v>0</v>
      </c>
      <c r="IT26" s="3">
        <f t="shared" si="11"/>
        <v>29</v>
      </c>
      <c r="IU26" s="7" t="str" cm="1">
        <f t="array" ref="IU26">_xlfn.SWITCH(IT26,IQ26,"Oui",IR26,"Non",IS26,"Abstention")</f>
        <v>Oui</v>
      </c>
      <c r="IV26" s="7" t="str" cm="1">
        <f t="array" ref="IV26">_xlfn.SWITCH(IU26,"Oui","Non","Non","Oui","Abstention","Oui")</f>
        <v>Non</v>
      </c>
      <c r="IW26" s="7" t="str" cm="1">
        <f t="array" ref="IW26">_xlfn.SWITCH(IU26,"Oui","Abstention","Non","Abstention","Abstention","Non")</f>
        <v>Abstention</v>
      </c>
      <c r="IX26" s="3">
        <f t="shared" si="12"/>
        <v>29</v>
      </c>
      <c r="IY26" s="3">
        <f t="shared" si="13"/>
        <v>1</v>
      </c>
      <c r="IZ26" t="str">
        <f t="shared" si="14"/>
        <v>consigne</v>
      </c>
      <c r="JA26">
        <f t="shared" si="34"/>
        <v>0</v>
      </c>
      <c r="JB26">
        <f t="shared" si="35"/>
        <v>28</v>
      </c>
      <c r="JC26">
        <f t="shared" si="36"/>
        <v>0</v>
      </c>
      <c r="JD26" s="3">
        <f t="shared" si="15"/>
        <v>28</v>
      </c>
      <c r="JE26" s="7" t="str" cm="1">
        <f t="array" ref="JE26">_xlfn.SWITCH(JD26,JA26,"Oui",JB26,"Non",JC26,"Abstention")</f>
        <v>Non</v>
      </c>
      <c r="JF26" s="7" t="str" cm="1">
        <f t="array" ref="JF26">_xlfn.SWITCH(JE26,"Oui","Non","Non","Oui","Abstention","Oui")</f>
        <v>Oui</v>
      </c>
      <c r="JG26" s="7" t="str" cm="1">
        <f t="array" ref="JG26">_xlfn.SWITCH(JE26,"Oui","Abstention","Non","Abstention","Abstention","Non")</f>
        <v>Abstention</v>
      </c>
      <c r="JH26" s="3">
        <f t="shared" si="16"/>
        <v>28</v>
      </c>
      <c r="JI26" s="3">
        <f t="shared" si="17"/>
        <v>1</v>
      </c>
      <c r="JJ26" t="str">
        <f t="shared" si="18"/>
        <v>consigne</v>
      </c>
      <c r="JK26">
        <f t="shared" si="37"/>
        <v>0</v>
      </c>
      <c r="JL26">
        <f t="shared" si="38"/>
        <v>16</v>
      </c>
      <c r="JM26">
        <f t="shared" si="39"/>
        <v>0</v>
      </c>
      <c r="JN26" s="3">
        <f t="shared" si="19"/>
        <v>16</v>
      </c>
      <c r="JO26" s="7" t="str" cm="1">
        <f t="array" ref="JO26">_xlfn.SWITCH(JN26,JK26,"Oui",JL26,"Non",JM26,"Abstention")</f>
        <v>Non</v>
      </c>
      <c r="JP26" s="7" t="str" cm="1">
        <f t="array" ref="JP26">_xlfn.SWITCH(JO26,"Oui","Non","Non","Oui","Abstention","Oui")</f>
        <v>Oui</v>
      </c>
      <c r="JQ26" s="7" t="str" cm="1">
        <f t="array" ref="JQ26">_xlfn.SWITCH(JO26,"Oui","Abstention","Non","Abstention","Abstention","Non")</f>
        <v>Abstention</v>
      </c>
      <c r="JR26" s="3">
        <f t="shared" si="20"/>
        <v>16</v>
      </c>
      <c r="JS26" s="3">
        <f t="shared" si="21"/>
        <v>1</v>
      </c>
      <c r="JT26" t="str">
        <f t="shared" si="22"/>
        <v>consigne</v>
      </c>
      <c r="JU26" s="3"/>
      <c r="JV26" t="str" cm="1">
        <f t="array" ref="JV26">_xlfn._xlws.FILTER($M$3:$HD$3,((($M26:$HD26=$HR26)+($M26:$HD26=$HS26))*($M$5:$HD$5="V")*($HV26="consigne")),"")</f>
        <v/>
      </c>
      <c r="KP26" t="str" cm="1">
        <f t="array" ref="KP26">_xlfn._xlws.FILTER($M$3:$HD$3,((($M26:$HD26=$IB26)+($M26:$HD26=$IC26))*($M$5:$HD$5="S")*($IF26="consigne")),"")</f>
        <v/>
      </c>
      <c r="LD26" t="str" cm="1">
        <f t="array" ref="LD26">_xlfn._xlws.FILTER($M$3:$HD$3,((($M26:$HD26=$IV26)+($M26:$HD26=$IW26))*($M$5:$HD$5="RL")*($IZ26="consigne")),"")</f>
        <v/>
      </c>
      <c r="LP26" t="str" cm="1">
        <f t="array" ref="LP26">_xlfn._xlws.FILTER($M$3:$HD$3,((($M26:$HD26=$JF26)+($M26:$HD26=$JG26))*($M$5:$HD$5="G")*($JJ26="consigne")),"")</f>
        <v/>
      </c>
      <c r="MA26" t="str" cm="1">
        <f t="array" ref="MA26">_xlfn._xlws.FILTER($M$3:$HD$3,((($M26:$HD26=$JP26)+($M26:$HD26=$JQ26))*($M$5:$HD$5="GL")*($JT26="consigne")),"")</f>
        <v/>
      </c>
      <c r="MG26" t="str" cm="1">
        <f t="array" ref="MG26">_xlfn._xlws.FILTER($M$3:$HD$3,((($M26:$HD26=$IL26)+($M26:$HD26=$IM26))*($M$5:$HD$5="M-E")*($IP26="consigne")),"")</f>
        <v/>
      </c>
    </row>
    <row r="27" spans="1:347" x14ac:dyDescent="0.25">
      <c r="A27" s="1" t="s">
        <v>551</v>
      </c>
      <c r="B27" t="s">
        <v>204</v>
      </c>
      <c r="C27" t="s">
        <v>539</v>
      </c>
      <c r="D27" t="s">
        <v>540</v>
      </c>
      <c r="E27" s="1" t="s">
        <v>541</v>
      </c>
      <c r="F27" t="s">
        <v>542</v>
      </c>
      <c r="G27">
        <v>24466</v>
      </c>
      <c r="H27" t="s">
        <v>552</v>
      </c>
      <c r="I27" t="s">
        <v>553</v>
      </c>
      <c r="J27" t="s">
        <v>554</v>
      </c>
      <c r="K27" t="s">
        <v>545</v>
      </c>
      <c r="M27" t="s">
        <v>461</v>
      </c>
      <c r="N27" t="s">
        <v>461</v>
      </c>
      <c r="O27" t="s">
        <v>461</v>
      </c>
      <c r="P27" t="s">
        <v>461</v>
      </c>
      <c r="Q27" t="s">
        <v>461</v>
      </c>
      <c r="R27" t="s">
        <v>461</v>
      </c>
      <c r="S27" t="s">
        <v>461</v>
      </c>
      <c r="T27" t="s">
        <v>461</v>
      </c>
      <c r="U27" t="s">
        <v>461</v>
      </c>
      <c r="V27" t="s">
        <v>461</v>
      </c>
      <c r="W27" t="s">
        <v>463</v>
      </c>
      <c r="X27" t="s">
        <v>461</v>
      </c>
      <c r="Y27" t="s">
        <v>461</v>
      </c>
      <c r="Z27" t="s">
        <v>461</v>
      </c>
      <c r="AA27" t="s">
        <v>461</v>
      </c>
      <c r="AB27" t="s">
        <v>461</v>
      </c>
      <c r="AC27" t="s">
        <v>461</v>
      </c>
      <c r="AD27" t="s">
        <v>461</v>
      </c>
      <c r="AE27" t="s">
        <v>461</v>
      </c>
      <c r="AF27" t="s">
        <v>461</v>
      </c>
      <c r="AG27" t="s">
        <v>461</v>
      </c>
      <c r="AH27" t="s">
        <v>461</v>
      </c>
      <c r="AI27" t="s">
        <v>473</v>
      </c>
      <c r="AJ27" t="s">
        <v>463</v>
      </c>
      <c r="AK27" t="s">
        <v>461</v>
      </c>
      <c r="AL27" t="s">
        <v>461</v>
      </c>
      <c r="AM27" t="s">
        <v>461</v>
      </c>
      <c r="AN27" t="s">
        <v>461</v>
      </c>
      <c r="AO27" t="s">
        <v>461</v>
      </c>
      <c r="AP27" t="s">
        <v>461</v>
      </c>
      <c r="AQ27" t="s">
        <v>461</v>
      </c>
      <c r="AR27" t="s">
        <v>461</v>
      </c>
      <c r="AS27" t="s">
        <v>461</v>
      </c>
      <c r="AT27" t="s">
        <v>461</v>
      </c>
      <c r="AU27" t="s">
        <v>461</v>
      </c>
      <c r="AV27" t="s">
        <v>461</v>
      </c>
      <c r="AW27" t="s">
        <v>461</v>
      </c>
      <c r="AX27" t="s">
        <v>461</v>
      </c>
      <c r="AY27" t="s">
        <v>461</v>
      </c>
      <c r="AZ27" t="s">
        <v>461</v>
      </c>
      <c r="BA27" t="s">
        <v>461</v>
      </c>
      <c r="BB27" t="s">
        <v>461</v>
      </c>
      <c r="BC27" t="s">
        <v>461</v>
      </c>
      <c r="BD27" t="s">
        <v>461</v>
      </c>
      <c r="BE27" t="s">
        <v>461</v>
      </c>
      <c r="BF27" t="s">
        <v>461</v>
      </c>
      <c r="BG27" t="s">
        <v>461</v>
      </c>
      <c r="BH27" t="s">
        <v>461</v>
      </c>
      <c r="BI27" t="s">
        <v>461</v>
      </c>
      <c r="BJ27" t="s">
        <v>461</v>
      </c>
      <c r="BK27" t="s">
        <v>461</v>
      </c>
      <c r="BL27" t="s">
        <v>461</v>
      </c>
      <c r="BM27" t="s">
        <v>461</v>
      </c>
      <c r="BN27" t="s">
        <v>461</v>
      </c>
      <c r="BO27" t="s">
        <v>461</v>
      </c>
      <c r="BP27" t="s">
        <v>461</v>
      </c>
      <c r="BQ27" t="s">
        <v>461</v>
      </c>
      <c r="BR27" t="s">
        <v>461</v>
      </c>
      <c r="BS27" t="s">
        <v>461</v>
      </c>
      <c r="BT27" t="s">
        <v>461</v>
      </c>
      <c r="BU27" t="s">
        <v>461</v>
      </c>
      <c r="BV27" t="s">
        <v>461</v>
      </c>
      <c r="BW27" t="s">
        <v>461</v>
      </c>
      <c r="BX27" t="s">
        <v>461</v>
      </c>
      <c r="BY27" t="s">
        <v>461</v>
      </c>
      <c r="BZ27" t="s">
        <v>461</v>
      </c>
      <c r="CA27" t="s">
        <v>461</v>
      </c>
      <c r="CB27" t="s">
        <v>461</v>
      </c>
      <c r="CC27" t="s">
        <v>461</v>
      </c>
      <c r="CD27" t="s">
        <v>473</v>
      </c>
      <c r="CE27" t="s">
        <v>461</v>
      </c>
      <c r="CF27" t="s">
        <v>461</v>
      </c>
      <c r="CG27" t="s">
        <v>461</v>
      </c>
      <c r="CH27" t="s">
        <v>461</v>
      </c>
      <c r="CI27" t="s">
        <v>461</v>
      </c>
      <c r="CJ27" t="s">
        <v>461</v>
      </c>
      <c r="CK27" t="s">
        <v>461</v>
      </c>
      <c r="CL27" t="s">
        <v>461</v>
      </c>
      <c r="CM27" t="s">
        <v>463</v>
      </c>
      <c r="CN27" t="s">
        <v>480</v>
      </c>
      <c r="CO27" t="s">
        <v>461</v>
      </c>
      <c r="CP27" t="s">
        <v>461</v>
      </c>
      <c r="CQ27" t="s">
        <v>461</v>
      </c>
      <c r="CR27" t="s">
        <v>461</v>
      </c>
      <c r="CS27" t="s">
        <v>461</v>
      </c>
      <c r="CT27" t="s">
        <v>461</v>
      </c>
      <c r="CU27" t="s">
        <v>461</v>
      </c>
      <c r="CV27" t="s">
        <v>461</v>
      </c>
      <c r="CW27" t="s">
        <v>463</v>
      </c>
      <c r="CX27" t="s">
        <v>461</v>
      </c>
      <c r="CY27" t="s">
        <v>461</v>
      </c>
      <c r="CZ27" t="s">
        <v>461</v>
      </c>
      <c r="DA27" t="s">
        <v>461</v>
      </c>
      <c r="DB27" t="s">
        <v>474</v>
      </c>
      <c r="DC27" t="s">
        <v>461</v>
      </c>
      <c r="DD27" t="s">
        <v>461</v>
      </c>
      <c r="DE27" t="s">
        <v>461</v>
      </c>
      <c r="DF27" t="s">
        <v>461</v>
      </c>
      <c r="DG27" t="s">
        <v>461</v>
      </c>
      <c r="DH27" t="s">
        <v>461</v>
      </c>
      <c r="DI27" t="s">
        <v>461</v>
      </c>
      <c r="DJ27" t="s">
        <v>461</v>
      </c>
      <c r="DK27" t="s">
        <v>461</v>
      </c>
      <c r="DL27" t="s">
        <v>461</v>
      </c>
      <c r="DM27" t="s">
        <v>461</v>
      </c>
      <c r="DN27" t="s">
        <v>461</v>
      </c>
      <c r="DO27" t="s">
        <v>461</v>
      </c>
      <c r="DP27" t="s">
        <v>461</v>
      </c>
      <c r="DQ27" t="s">
        <v>461</v>
      </c>
      <c r="DR27" t="s">
        <v>461</v>
      </c>
      <c r="DS27" t="s">
        <v>461</v>
      </c>
      <c r="DT27" t="s">
        <v>461</v>
      </c>
      <c r="DU27" t="s">
        <v>461</v>
      </c>
      <c r="DV27" t="s">
        <v>461</v>
      </c>
      <c r="DW27" t="s">
        <v>461</v>
      </c>
      <c r="DX27" t="s">
        <v>461</v>
      </c>
      <c r="DY27" t="s">
        <v>461</v>
      </c>
      <c r="DZ27" t="s">
        <v>461</v>
      </c>
      <c r="EA27" t="s">
        <v>461</v>
      </c>
      <c r="EB27" t="s">
        <v>461</v>
      </c>
      <c r="EC27" t="s">
        <v>461</v>
      </c>
      <c r="ED27" t="s">
        <v>461</v>
      </c>
      <c r="EE27" t="s">
        <v>461</v>
      </c>
      <c r="EF27" t="s">
        <v>473</v>
      </c>
      <c r="EG27" t="s">
        <v>461</v>
      </c>
      <c r="EH27" t="s">
        <v>461</v>
      </c>
      <c r="EI27" t="s">
        <v>461</v>
      </c>
      <c r="EJ27" t="s">
        <v>461</v>
      </c>
      <c r="EK27" t="s">
        <v>461</v>
      </c>
      <c r="EL27" t="s">
        <v>461</v>
      </c>
      <c r="EM27" t="s">
        <v>461</v>
      </c>
      <c r="EN27" t="s">
        <v>461</v>
      </c>
      <c r="EO27" t="s">
        <v>461</v>
      </c>
      <c r="EP27" t="s">
        <v>461</v>
      </c>
      <c r="EQ27" t="s">
        <v>461</v>
      </c>
      <c r="ER27" t="s">
        <v>461</v>
      </c>
      <c r="ES27" t="s">
        <v>461</v>
      </c>
      <c r="ET27" t="s">
        <v>461</v>
      </c>
      <c r="EU27" t="s">
        <v>461</v>
      </c>
      <c r="EV27" t="s">
        <v>461</v>
      </c>
      <c r="EW27" t="s">
        <v>461</v>
      </c>
      <c r="EX27" t="s">
        <v>461</v>
      </c>
      <c r="EY27" t="s">
        <v>461</v>
      </c>
      <c r="EZ27" t="s">
        <v>461</v>
      </c>
      <c r="FA27" t="s">
        <v>461</v>
      </c>
      <c r="FB27" t="s">
        <v>461</v>
      </c>
      <c r="FC27" t="s">
        <v>461</v>
      </c>
      <c r="FD27" t="s">
        <v>461</v>
      </c>
      <c r="FE27" t="s">
        <v>461</v>
      </c>
      <c r="FF27" t="s">
        <v>461</v>
      </c>
      <c r="FG27" t="s">
        <v>461</v>
      </c>
      <c r="FH27" t="s">
        <v>461</v>
      </c>
      <c r="FI27" t="s">
        <v>461</v>
      </c>
      <c r="FJ27" t="s">
        <v>461</v>
      </c>
      <c r="FK27" t="s">
        <v>461</v>
      </c>
      <c r="FL27" t="s">
        <v>461</v>
      </c>
      <c r="FM27" t="s">
        <v>461</v>
      </c>
      <c r="FN27" t="s">
        <v>461</v>
      </c>
      <c r="FO27" t="s">
        <v>461</v>
      </c>
      <c r="FP27" t="s">
        <v>461</v>
      </c>
      <c r="FQ27" t="s">
        <v>461</v>
      </c>
      <c r="FR27" t="s">
        <v>461</v>
      </c>
      <c r="FS27" t="s">
        <v>461</v>
      </c>
      <c r="FT27" t="s">
        <v>461</v>
      </c>
      <c r="FU27" t="s">
        <v>461</v>
      </c>
      <c r="FV27" t="s">
        <v>461</v>
      </c>
      <c r="FW27" t="s">
        <v>461</v>
      </c>
      <c r="FX27" t="s">
        <v>461</v>
      </c>
      <c r="FY27" t="s">
        <v>461</v>
      </c>
      <c r="FZ27" t="s">
        <v>461</v>
      </c>
      <c r="GA27" t="s">
        <v>461</v>
      </c>
      <c r="GB27" t="s">
        <v>461</v>
      </c>
      <c r="GC27" t="s">
        <v>461</v>
      </c>
      <c r="GD27" t="s">
        <v>461</v>
      </c>
      <c r="GE27" t="s">
        <v>461</v>
      </c>
      <c r="GF27" t="s">
        <v>461</v>
      </c>
      <c r="GG27" t="s">
        <v>461</v>
      </c>
      <c r="GH27" t="s">
        <v>461</v>
      </c>
      <c r="GI27" t="s">
        <v>461</v>
      </c>
      <c r="GJ27" t="s">
        <v>461</v>
      </c>
      <c r="GK27" t="s">
        <v>461</v>
      </c>
      <c r="GL27" t="s">
        <v>461</v>
      </c>
      <c r="GM27" t="s">
        <v>461</v>
      </c>
      <c r="GN27" t="s">
        <v>461</v>
      </c>
      <c r="GO27" t="s">
        <v>461</v>
      </c>
      <c r="GP27" t="s">
        <v>461</v>
      </c>
      <c r="GQ27" t="s">
        <v>461</v>
      </c>
      <c r="GR27" t="s">
        <v>461</v>
      </c>
      <c r="GS27" t="s">
        <v>461</v>
      </c>
      <c r="GT27" t="s">
        <v>463</v>
      </c>
      <c r="GU27" t="s">
        <v>461</v>
      </c>
      <c r="GV27" t="s">
        <v>461</v>
      </c>
      <c r="GW27" t="s">
        <v>461</v>
      </c>
      <c r="GX27" t="s">
        <v>461</v>
      </c>
      <c r="GY27" t="s">
        <v>461</v>
      </c>
      <c r="GZ27" t="s">
        <v>461</v>
      </c>
      <c r="HA27" t="s">
        <v>461</v>
      </c>
      <c r="HB27" t="s">
        <v>461</v>
      </c>
      <c r="HC27" t="s">
        <v>461</v>
      </c>
      <c r="HD27" t="s">
        <v>461</v>
      </c>
      <c r="HE27" t="s">
        <v>475</v>
      </c>
      <c r="HF27">
        <v>0</v>
      </c>
      <c r="HG27">
        <v>190</v>
      </c>
      <c r="HH27">
        <v>1</v>
      </c>
      <c r="HI27">
        <v>5</v>
      </c>
      <c r="HJ27">
        <v>3</v>
      </c>
      <c r="HK27" t="s">
        <v>476</v>
      </c>
      <c r="HM27" s="3">
        <f t="shared" si="23"/>
        <v>0</v>
      </c>
      <c r="HN27" s="3">
        <f t="shared" si="40"/>
        <v>53</v>
      </c>
      <c r="HO27" s="3">
        <f t="shared" si="41"/>
        <v>0</v>
      </c>
      <c r="HP27" s="3">
        <f t="shared" si="0"/>
        <v>53</v>
      </c>
      <c r="HQ27" s="7" t="str" cm="1">
        <f t="array" ref="HQ27">_xlfn.SWITCH(HP27,HM27,"Oui",HN27,"Non",HO27,"Abstention")</f>
        <v>Non</v>
      </c>
      <c r="HR27" s="7" t="str" cm="1">
        <f t="array" ref="HR27">_xlfn.SWITCH(HQ27,"Oui","Non","Non","Oui","Abstention","Oui")</f>
        <v>Oui</v>
      </c>
      <c r="HS27" s="7" t="str" cm="1">
        <f t="array" ref="HS27">_xlfn.SWITCH(HQ27,"Oui","Abstention","Non","Abstention","Abstention","Non")</f>
        <v>Abstention</v>
      </c>
      <c r="HT27" s="3">
        <f t="shared" si="1"/>
        <v>53</v>
      </c>
      <c r="HU27" s="3">
        <f t="shared" si="2"/>
        <v>1</v>
      </c>
      <c r="HV27" t="str">
        <f t="shared" si="3"/>
        <v>consigne</v>
      </c>
      <c r="HW27" s="3">
        <f t="shared" si="24"/>
        <v>0</v>
      </c>
      <c r="HX27" s="3">
        <f t="shared" si="25"/>
        <v>36</v>
      </c>
      <c r="HY27" s="3">
        <f t="shared" si="26"/>
        <v>1</v>
      </c>
      <c r="HZ27" s="3">
        <f t="shared" si="27"/>
        <v>36</v>
      </c>
      <c r="IA27" s="7" t="str" cm="1">
        <f t="array" ref="IA27">_xlfn.SWITCH(HZ27,HW27,"Oui",HX27,"Non",HY27,"Abstention")</f>
        <v>Non</v>
      </c>
      <c r="IB27" s="7" t="str" cm="1">
        <f t="array" ref="IB27">_xlfn.SWITCH(IA27,"Oui","Non","Non","Oui","Abstention","Oui")</f>
        <v>Oui</v>
      </c>
      <c r="IC27" s="7" t="str" cm="1">
        <f t="array" ref="IC27">_xlfn.SWITCH(IA27,"Oui","Abstention","Non","Abstention","Abstention","Non")</f>
        <v>Abstention</v>
      </c>
      <c r="ID27" s="3">
        <f t="shared" si="4"/>
        <v>37</v>
      </c>
      <c r="IE27" s="3">
        <f t="shared" si="5"/>
        <v>0.97297297297297303</v>
      </c>
      <c r="IF27" t="str">
        <f t="shared" si="6"/>
        <v>consigne</v>
      </c>
      <c r="IG27">
        <f t="shared" si="28"/>
        <v>0</v>
      </c>
      <c r="IH27">
        <f t="shared" si="29"/>
        <v>28</v>
      </c>
      <c r="II27">
        <f t="shared" si="30"/>
        <v>0</v>
      </c>
      <c r="IJ27" s="3">
        <f t="shared" si="7"/>
        <v>28</v>
      </c>
      <c r="IK27" s="7" t="str" cm="1">
        <f t="array" ref="IK27">_xlfn.SWITCH(IJ27,IG27,"Oui",IH27,"Non",II27,"Abstention")</f>
        <v>Non</v>
      </c>
      <c r="IL27" s="7" t="str" cm="1">
        <f t="array" ref="IL27">_xlfn.SWITCH(IK27,"Oui","Non","Non","Oui","Abstention","Oui")</f>
        <v>Oui</v>
      </c>
      <c r="IM27" s="7" t="str" cm="1">
        <f t="array" ref="IM27">_xlfn.SWITCH(IK27,"Oui","Abstention","Non","Abstention","Abstention","Non")</f>
        <v>Abstention</v>
      </c>
      <c r="IN27" s="3">
        <f t="shared" si="8"/>
        <v>28</v>
      </c>
      <c r="IO27" s="3">
        <f t="shared" si="9"/>
        <v>1</v>
      </c>
      <c r="IP27" t="str">
        <f t="shared" si="10"/>
        <v>consigne</v>
      </c>
      <c r="IQ27">
        <f t="shared" si="31"/>
        <v>0</v>
      </c>
      <c r="IR27">
        <f t="shared" si="32"/>
        <v>29</v>
      </c>
      <c r="IS27">
        <f t="shared" si="33"/>
        <v>0</v>
      </c>
      <c r="IT27" s="3">
        <f t="shared" si="11"/>
        <v>29</v>
      </c>
      <c r="IU27" s="7" t="str" cm="1">
        <f t="array" ref="IU27">_xlfn.SWITCH(IT27,IQ27,"Oui",IR27,"Non",IS27,"Abstention")</f>
        <v>Non</v>
      </c>
      <c r="IV27" s="7" t="str" cm="1">
        <f t="array" ref="IV27">_xlfn.SWITCH(IU27,"Oui","Non","Non","Oui","Abstention","Oui")</f>
        <v>Oui</v>
      </c>
      <c r="IW27" s="7" t="str" cm="1">
        <f t="array" ref="IW27">_xlfn.SWITCH(IU27,"Oui","Abstention","Non","Abstention","Abstention","Non")</f>
        <v>Abstention</v>
      </c>
      <c r="IX27" s="3">
        <f t="shared" si="12"/>
        <v>29</v>
      </c>
      <c r="IY27" s="3">
        <f t="shared" si="13"/>
        <v>1</v>
      </c>
      <c r="IZ27" t="str">
        <f t="shared" si="14"/>
        <v>consigne</v>
      </c>
      <c r="JA27">
        <f t="shared" si="34"/>
        <v>0</v>
      </c>
      <c r="JB27">
        <f t="shared" si="35"/>
        <v>28</v>
      </c>
      <c r="JC27">
        <f t="shared" si="36"/>
        <v>0</v>
      </c>
      <c r="JD27" s="3">
        <f t="shared" si="15"/>
        <v>28</v>
      </c>
      <c r="JE27" s="7" t="str" cm="1">
        <f t="array" ref="JE27">_xlfn.SWITCH(JD27,JA27,"Oui",JB27,"Non",JC27,"Abstention")</f>
        <v>Non</v>
      </c>
      <c r="JF27" s="7" t="str" cm="1">
        <f t="array" ref="JF27">_xlfn.SWITCH(JE27,"Oui","Non","Non","Oui","Abstention","Oui")</f>
        <v>Oui</v>
      </c>
      <c r="JG27" s="7" t="str" cm="1">
        <f t="array" ref="JG27">_xlfn.SWITCH(JE27,"Oui","Abstention","Non","Abstention","Abstention","Non")</f>
        <v>Abstention</v>
      </c>
      <c r="JH27" s="3">
        <f t="shared" si="16"/>
        <v>28</v>
      </c>
      <c r="JI27" s="3">
        <f t="shared" si="17"/>
        <v>1</v>
      </c>
      <c r="JJ27" t="str">
        <f t="shared" si="18"/>
        <v>consigne</v>
      </c>
      <c r="JK27">
        <f t="shared" si="37"/>
        <v>0</v>
      </c>
      <c r="JL27">
        <f t="shared" si="38"/>
        <v>16</v>
      </c>
      <c r="JM27">
        <f t="shared" si="39"/>
        <v>0</v>
      </c>
      <c r="JN27" s="3">
        <f t="shared" si="19"/>
        <v>16</v>
      </c>
      <c r="JO27" s="7" t="str" cm="1">
        <f t="array" ref="JO27">_xlfn.SWITCH(JN27,JK27,"Oui",JL27,"Non",JM27,"Abstention")</f>
        <v>Non</v>
      </c>
      <c r="JP27" s="7" t="str" cm="1">
        <f t="array" ref="JP27">_xlfn.SWITCH(JO27,"Oui","Non","Non","Oui","Abstention","Oui")</f>
        <v>Oui</v>
      </c>
      <c r="JQ27" s="7" t="str" cm="1">
        <f t="array" ref="JQ27">_xlfn.SWITCH(JO27,"Oui","Abstention","Non","Abstention","Abstention","Non")</f>
        <v>Abstention</v>
      </c>
      <c r="JR27" s="3">
        <f>SUM(JK27:JM27)</f>
        <v>16</v>
      </c>
      <c r="JS27" s="3">
        <f>JN27/JR27</f>
        <v>1</v>
      </c>
      <c r="JT27" t="str">
        <f t="shared" si="22"/>
        <v>consigne</v>
      </c>
      <c r="JU27" s="3"/>
      <c r="JV27" t="str" cm="1">
        <f t="array" ref="JV27">_xlfn._xlws.FILTER($M$3:$HD$3,((($M27:$HD27=$HR27)+($M27:$HD27=$HS27))*($M$5:$HD$5="V")*($HV27="consigne")),"")</f>
        <v/>
      </c>
      <c r="KP27" t="str" cm="1">
        <f t="array" ref="KP27">_xlfn._xlws.FILTER($M$3:$HD$3,((($M27:$HD27=$IB27)+($M27:$HD27=$IC27))*($M$5:$HD$5="S")*($IF27="consigne")),"")</f>
        <v>Gysi Barbara</v>
      </c>
      <c r="LD27" t="str" cm="1">
        <f t="array" ref="LD27">_xlfn._xlws.FILTER($M$3:$HD$3,((($M27:$HD27=$IV27)+($M27:$HD27=$IW27))*($M$5:$HD$5="RL")*($IZ27="consigne")),"")</f>
        <v/>
      </c>
      <c r="LP27" t="str" cm="1">
        <f t="array" ref="LP27">_xlfn._xlws.FILTER($M$3:$HD$3,((($M27:$HD27=$JF27)+($M27:$HD27=$JG27))*($M$5:$HD$5="G")*($JJ27="consigne")),"")</f>
        <v/>
      </c>
      <c r="MA27" t="str" cm="1">
        <f t="array" ref="MA27">_xlfn._xlws.FILTER($M$3:$HD$3,((($M27:$HD27=$JP27)+($M27:$HD27=$JQ27))*($M$5:$HD$5="GL")*($JT27="consigne")),"")</f>
        <v/>
      </c>
      <c r="MG27" t="str" cm="1">
        <f t="array" ref="MG27">_xlfn._xlws.FILTER($M$3:$HD$3,((($M27:$HD27=$IL27)+($M27:$HD27=$IM27))*($M$5:$HD$5="M-E")*($IP27="consigne")),"")</f>
        <v/>
      </c>
    </row>
    <row r="28" spans="1:347" x14ac:dyDescent="0.25">
      <c r="A28" s="1" t="s">
        <v>555</v>
      </c>
      <c r="B28" t="s">
        <v>204</v>
      </c>
      <c r="C28" t="s">
        <v>539</v>
      </c>
      <c r="D28" t="s">
        <v>540</v>
      </c>
      <c r="E28" s="1" t="s">
        <v>541</v>
      </c>
      <c r="F28" t="s">
        <v>542</v>
      </c>
      <c r="G28">
        <v>24467</v>
      </c>
      <c r="H28" t="s">
        <v>556</v>
      </c>
      <c r="I28" t="s">
        <v>557</v>
      </c>
      <c r="J28" t="s">
        <v>558</v>
      </c>
      <c r="K28" t="s">
        <v>545</v>
      </c>
      <c r="M28" t="s">
        <v>460</v>
      </c>
      <c r="N28" t="s">
        <v>460</v>
      </c>
      <c r="O28" t="s">
        <v>461</v>
      </c>
      <c r="P28" t="s">
        <v>460</v>
      </c>
      <c r="Q28" t="s">
        <v>460</v>
      </c>
      <c r="R28" t="s">
        <v>461</v>
      </c>
      <c r="S28" t="s">
        <v>461</v>
      </c>
      <c r="T28" t="s">
        <v>461</v>
      </c>
      <c r="U28" t="s">
        <v>461</v>
      </c>
      <c r="V28" t="s">
        <v>461</v>
      </c>
      <c r="W28" t="s">
        <v>463</v>
      </c>
      <c r="X28" t="s">
        <v>461</v>
      </c>
      <c r="Y28" t="s">
        <v>461</v>
      </c>
      <c r="Z28" t="s">
        <v>461</v>
      </c>
      <c r="AA28" t="s">
        <v>461</v>
      </c>
      <c r="AB28" t="s">
        <v>461</v>
      </c>
      <c r="AC28" t="s">
        <v>461</v>
      </c>
      <c r="AD28" t="s">
        <v>460</v>
      </c>
      <c r="AE28" t="s">
        <v>460</v>
      </c>
      <c r="AF28" t="s">
        <v>461</v>
      </c>
      <c r="AG28" t="s">
        <v>460</v>
      </c>
      <c r="AH28" t="s">
        <v>460</v>
      </c>
      <c r="AI28" t="s">
        <v>460</v>
      </c>
      <c r="AJ28" t="s">
        <v>463</v>
      </c>
      <c r="AK28" t="s">
        <v>461</v>
      </c>
      <c r="AL28" t="s">
        <v>460</v>
      </c>
      <c r="AM28" t="s">
        <v>460</v>
      </c>
      <c r="AN28" t="s">
        <v>460</v>
      </c>
      <c r="AO28" t="s">
        <v>460</v>
      </c>
      <c r="AP28" t="s">
        <v>460</v>
      </c>
      <c r="AQ28" t="s">
        <v>460</v>
      </c>
      <c r="AR28" t="s">
        <v>461</v>
      </c>
      <c r="AS28" t="s">
        <v>461</v>
      </c>
      <c r="AT28" t="s">
        <v>460</v>
      </c>
      <c r="AU28" t="s">
        <v>461</v>
      </c>
      <c r="AV28" t="s">
        <v>461</v>
      </c>
      <c r="AW28" t="s">
        <v>460</v>
      </c>
      <c r="AX28" t="s">
        <v>461</v>
      </c>
      <c r="AY28" t="s">
        <v>460</v>
      </c>
      <c r="AZ28" t="s">
        <v>460</v>
      </c>
      <c r="BA28" t="s">
        <v>460</v>
      </c>
      <c r="BB28" t="s">
        <v>460</v>
      </c>
      <c r="BC28" t="s">
        <v>461</v>
      </c>
      <c r="BD28" t="s">
        <v>460</v>
      </c>
      <c r="BE28" t="s">
        <v>460</v>
      </c>
      <c r="BF28" t="s">
        <v>460</v>
      </c>
      <c r="BG28" t="s">
        <v>461</v>
      </c>
      <c r="BH28" t="s">
        <v>460</v>
      </c>
      <c r="BI28" t="s">
        <v>461</v>
      </c>
      <c r="BJ28" t="s">
        <v>460</v>
      </c>
      <c r="BK28" t="s">
        <v>460</v>
      </c>
      <c r="BL28" t="s">
        <v>461</v>
      </c>
      <c r="BM28" t="s">
        <v>461</v>
      </c>
      <c r="BN28" t="s">
        <v>461</v>
      </c>
      <c r="BO28" t="s">
        <v>460</v>
      </c>
      <c r="BP28" t="s">
        <v>461</v>
      </c>
      <c r="BQ28" t="s">
        <v>461</v>
      </c>
      <c r="BR28" t="s">
        <v>460</v>
      </c>
      <c r="BS28" t="s">
        <v>461</v>
      </c>
      <c r="BT28" t="s">
        <v>460</v>
      </c>
      <c r="BU28" t="s">
        <v>460</v>
      </c>
      <c r="BV28" t="s">
        <v>460</v>
      </c>
      <c r="BW28" t="s">
        <v>460</v>
      </c>
      <c r="BX28" t="s">
        <v>461</v>
      </c>
      <c r="BY28" t="s">
        <v>460</v>
      </c>
      <c r="BZ28" t="s">
        <v>460</v>
      </c>
      <c r="CA28" t="s">
        <v>461</v>
      </c>
      <c r="CB28" t="s">
        <v>460</v>
      </c>
      <c r="CC28" t="s">
        <v>460</v>
      </c>
      <c r="CD28" t="s">
        <v>473</v>
      </c>
      <c r="CE28" t="s">
        <v>461</v>
      </c>
      <c r="CF28" t="s">
        <v>461</v>
      </c>
      <c r="CG28" t="s">
        <v>460</v>
      </c>
      <c r="CH28" t="s">
        <v>461</v>
      </c>
      <c r="CI28" t="s">
        <v>460</v>
      </c>
      <c r="CJ28" t="s">
        <v>460</v>
      </c>
      <c r="CK28" t="s">
        <v>461</v>
      </c>
      <c r="CL28" t="s">
        <v>460</v>
      </c>
      <c r="CM28" t="s">
        <v>463</v>
      </c>
      <c r="CN28" t="s">
        <v>461</v>
      </c>
      <c r="CO28" t="s">
        <v>461</v>
      </c>
      <c r="CP28" t="s">
        <v>460</v>
      </c>
      <c r="CQ28" t="s">
        <v>460</v>
      </c>
      <c r="CR28" t="s">
        <v>460</v>
      </c>
      <c r="CS28" t="s">
        <v>460</v>
      </c>
      <c r="CT28" t="s">
        <v>460</v>
      </c>
      <c r="CU28" t="s">
        <v>460</v>
      </c>
      <c r="CV28" t="s">
        <v>460</v>
      </c>
      <c r="CW28" t="s">
        <v>463</v>
      </c>
      <c r="CX28" t="s">
        <v>461</v>
      </c>
      <c r="CY28" t="s">
        <v>460</v>
      </c>
      <c r="CZ28" t="s">
        <v>460</v>
      </c>
      <c r="DA28" t="s">
        <v>460</v>
      </c>
      <c r="DB28" t="s">
        <v>474</v>
      </c>
      <c r="DC28" t="s">
        <v>460</v>
      </c>
      <c r="DD28" t="s">
        <v>460</v>
      </c>
      <c r="DE28" t="s">
        <v>461</v>
      </c>
      <c r="DF28" t="s">
        <v>460</v>
      </c>
      <c r="DG28" t="s">
        <v>460</v>
      </c>
      <c r="DH28" t="s">
        <v>460</v>
      </c>
      <c r="DI28" t="s">
        <v>461</v>
      </c>
      <c r="DJ28" t="s">
        <v>460</v>
      </c>
      <c r="DK28" t="s">
        <v>460</v>
      </c>
      <c r="DL28" t="s">
        <v>461</v>
      </c>
      <c r="DM28" t="s">
        <v>461</v>
      </c>
      <c r="DN28" t="s">
        <v>461</v>
      </c>
      <c r="DO28" t="s">
        <v>460</v>
      </c>
      <c r="DP28" t="s">
        <v>460</v>
      </c>
      <c r="DQ28" t="s">
        <v>460</v>
      </c>
      <c r="DR28" t="s">
        <v>461</v>
      </c>
      <c r="DS28" t="s">
        <v>461</v>
      </c>
      <c r="DT28" t="s">
        <v>461</v>
      </c>
      <c r="DU28" t="s">
        <v>460</v>
      </c>
      <c r="DV28" t="s">
        <v>461</v>
      </c>
      <c r="DW28" t="s">
        <v>461</v>
      </c>
      <c r="DX28" t="s">
        <v>460</v>
      </c>
      <c r="DY28" t="s">
        <v>461</v>
      </c>
      <c r="DZ28" t="s">
        <v>461</v>
      </c>
      <c r="EA28" t="s">
        <v>461</v>
      </c>
      <c r="EB28" t="s">
        <v>461</v>
      </c>
      <c r="EC28" t="s">
        <v>460</v>
      </c>
      <c r="ED28" t="s">
        <v>461</v>
      </c>
      <c r="EE28" t="s">
        <v>460</v>
      </c>
      <c r="EF28" t="s">
        <v>473</v>
      </c>
      <c r="EG28" t="s">
        <v>461</v>
      </c>
      <c r="EH28" t="s">
        <v>460</v>
      </c>
      <c r="EI28" t="s">
        <v>460</v>
      </c>
      <c r="EJ28" t="s">
        <v>460</v>
      </c>
      <c r="EK28" t="s">
        <v>461</v>
      </c>
      <c r="EL28" t="s">
        <v>461</v>
      </c>
      <c r="EM28" t="s">
        <v>460</v>
      </c>
      <c r="EN28" t="s">
        <v>460</v>
      </c>
      <c r="EO28" t="s">
        <v>461</v>
      </c>
      <c r="EP28" t="s">
        <v>460</v>
      </c>
      <c r="EQ28" t="s">
        <v>461</v>
      </c>
      <c r="ER28" t="s">
        <v>461</v>
      </c>
      <c r="ES28" t="s">
        <v>461</v>
      </c>
      <c r="ET28" t="s">
        <v>460</v>
      </c>
      <c r="EU28" t="s">
        <v>461</v>
      </c>
      <c r="EV28" t="s">
        <v>461</v>
      </c>
      <c r="EW28" t="s">
        <v>461</v>
      </c>
      <c r="EX28" t="s">
        <v>461</v>
      </c>
      <c r="EY28" t="s">
        <v>460</v>
      </c>
      <c r="EZ28" t="s">
        <v>460</v>
      </c>
      <c r="FA28" t="s">
        <v>460</v>
      </c>
      <c r="FB28" t="s">
        <v>460</v>
      </c>
      <c r="FC28" t="s">
        <v>460</v>
      </c>
      <c r="FD28" t="s">
        <v>460</v>
      </c>
      <c r="FE28" t="s">
        <v>460</v>
      </c>
      <c r="FF28" t="s">
        <v>460</v>
      </c>
      <c r="FG28" t="s">
        <v>460</v>
      </c>
      <c r="FH28" t="s">
        <v>461</v>
      </c>
      <c r="FI28" t="s">
        <v>460</v>
      </c>
      <c r="FJ28" t="s">
        <v>460</v>
      </c>
      <c r="FK28" t="s">
        <v>460</v>
      </c>
      <c r="FL28" t="s">
        <v>461</v>
      </c>
      <c r="FM28" t="s">
        <v>461</v>
      </c>
      <c r="FN28" t="s">
        <v>460</v>
      </c>
      <c r="FO28" t="s">
        <v>461</v>
      </c>
      <c r="FP28" t="s">
        <v>460</v>
      </c>
      <c r="FQ28" t="s">
        <v>460</v>
      </c>
      <c r="FR28" t="s">
        <v>461</v>
      </c>
      <c r="FS28" t="s">
        <v>460</v>
      </c>
      <c r="FT28" t="s">
        <v>461</v>
      </c>
      <c r="FU28" t="s">
        <v>461</v>
      </c>
      <c r="FV28" t="s">
        <v>460</v>
      </c>
      <c r="FW28" t="s">
        <v>460</v>
      </c>
      <c r="FX28" t="s">
        <v>461</v>
      </c>
      <c r="FY28" t="s">
        <v>460</v>
      </c>
      <c r="FZ28" t="s">
        <v>460</v>
      </c>
      <c r="GA28" t="s">
        <v>460</v>
      </c>
      <c r="GB28" t="s">
        <v>460</v>
      </c>
      <c r="GC28" t="s">
        <v>460</v>
      </c>
      <c r="GD28" t="s">
        <v>461</v>
      </c>
      <c r="GE28" t="s">
        <v>461</v>
      </c>
      <c r="GF28" t="s">
        <v>460</v>
      </c>
      <c r="GG28" t="s">
        <v>461</v>
      </c>
      <c r="GH28" t="s">
        <v>461</v>
      </c>
      <c r="GI28" t="s">
        <v>461</v>
      </c>
      <c r="GJ28" t="s">
        <v>461</v>
      </c>
      <c r="GK28" t="s">
        <v>460</v>
      </c>
      <c r="GL28" t="s">
        <v>460</v>
      </c>
      <c r="GM28" t="s">
        <v>460</v>
      </c>
      <c r="GN28" t="s">
        <v>460</v>
      </c>
      <c r="GO28" t="s">
        <v>460</v>
      </c>
      <c r="GP28" t="s">
        <v>461</v>
      </c>
      <c r="GQ28" t="s">
        <v>460</v>
      </c>
      <c r="GR28" t="s">
        <v>460</v>
      </c>
      <c r="GS28" t="s">
        <v>460</v>
      </c>
      <c r="GT28" t="s">
        <v>463</v>
      </c>
      <c r="GU28" t="s">
        <v>461</v>
      </c>
      <c r="GV28" t="s">
        <v>460</v>
      </c>
      <c r="GW28" t="s">
        <v>461</v>
      </c>
      <c r="GX28" t="s">
        <v>461</v>
      </c>
      <c r="GY28" t="s">
        <v>461</v>
      </c>
      <c r="GZ28" t="s">
        <v>461</v>
      </c>
      <c r="HA28" t="s">
        <v>460</v>
      </c>
      <c r="HB28" t="s">
        <v>460</v>
      </c>
      <c r="HC28" t="s">
        <v>461</v>
      </c>
      <c r="HD28" t="s">
        <v>460</v>
      </c>
      <c r="HE28" t="s">
        <v>481</v>
      </c>
      <c r="HF28">
        <v>108</v>
      </c>
      <c r="HG28">
        <v>84</v>
      </c>
      <c r="HH28">
        <v>0</v>
      </c>
      <c r="HI28">
        <v>5</v>
      </c>
      <c r="HJ28">
        <v>2</v>
      </c>
      <c r="HK28" t="s">
        <v>476</v>
      </c>
      <c r="HM28" s="3">
        <f t="shared" si="23"/>
        <v>53</v>
      </c>
      <c r="HN28" s="3">
        <f t="shared" si="40"/>
        <v>0</v>
      </c>
      <c r="HO28" s="3">
        <f t="shared" si="41"/>
        <v>0</v>
      </c>
      <c r="HP28" s="3">
        <f t="shared" si="0"/>
        <v>53</v>
      </c>
      <c r="HQ28" s="7" t="str" cm="1">
        <f t="array" ref="HQ28">_xlfn.SWITCH(HP28,HM28,"Oui",HN28,"Non",HO28,"Abstention")</f>
        <v>Oui</v>
      </c>
      <c r="HR28" s="7" t="str" cm="1">
        <f t="array" ref="HR28">_xlfn.SWITCH(HQ28,"Oui","Non","Non","Oui","Abstention","Oui")</f>
        <v>Non</v>
      </c>
      <c r="HS28" s="7" t="str" cm="1">
        <f t="array" ref="HS28">_xlfn.SWITCH(HQ28,"Oui","Abstention","Non","Abstention","Abstention","Non")</f>
        <v>Abstention</v>
      </c>
      <c r="HT28" s="3">
        <f t="shared" si="1"/>
        <v>53</v>
      </c>
      <c r="HU28" s="3">
        <f t="shared" si="2"/>
        <v>1</v>
      </c>
      <c r="HV28" t="str">
        <f t="shared" si="3"/>
        <v>consigne</v>
      </c>
      <c r="HW28" s="3">
        <f t="shared" si="24"/>
        <v>0</v>
      </c>
      <c r="HX28" s="3">
        <f t="shared" si="25"/>
        <v>37</v>
      </c>
      <c r="HY28" s="3">
        <f t="shared" si="26"/>
        <v>0</v>
      </c>
      <c r="HZ28" s="3">
        <f t="shared" si="27"/>
        <v>37</v>
      </c>
      <c r="IA28" s="7" t="str" cm="1">
        <f t="array" ref="IA28">_xlfn.SWITCH(HZ28,HW28,"Oui",HX28,"Non",HY28,"Abstention")</f>
        <v>Non</v>
      </c>
      <c r="IB28" s="7" t="str" cm="1">
        <f t="array" ref="IB28">_xlfn.SWITCH(IA28,"Oui","Non","Non","Oui","Abstention","Oui")</f>
        <v>Oui</v>
      </c>
      <c r="IC28" s="7" t="str" cm="1">
        <f t="array" ref="IC28">_xlfn.SWITCH(IA28,"Oui","Abstention","Non","Abstention","Abstention","Non")</f>
        <v>Abstention</v>
      </c>
      <c r="ID28" s="3">
        <f t="shared" si="4"/>
        <v>37</v>
      </c>
      <c r="IE28" s="3">
        <f t="shared" si="5"/>
        <v>1</v>
      </c>
      <c r="IF28" t="str">
        <f t="shared" si="6"/>
        <v>consigne</v>
      </c>
      <c r="IG28">
        <f t="shared" si="28"/>
        <v>26</v>
      </c>
      <c r="IH28">
        <f t="shared" si="29"/>
        <v>3</v>
      </c>
      <c r="II28">
        <f t="shared" si="30"/>
        <v>0</v>
      </c>
      <c r="IJ28" s="3">
        <f t="shared" si="7"/>
        <v>26</v>
      </c>
      <c r="IK28" s="7" t="str" cm="1">
        <f t="array" ref="IK28">_xlfn.SWITCH(IJ28,IG28,"Oui",IH28,"Non",II28,"Abstention")</f>
        <v>Oui</v>
      </c>
      <c r="IL28" s="7" t="str" cm="1">
        <f t="array" ref="IL28">_xlfn.SWITCH(IK28,"Oui","Non","Non","Oui","Abstention","Oui")</f>
        <v>Non</v>
      </c>
      <c r="IM28" s="7" t="str" cm="1">
        <f t="array" ref="IM28">_xlfn.SWITCH(IK28,"Oui","Abstention","Non","Abstention","Abstention","Non")</f>
        <v>Abstention</v>
      </c>
      <c r="IN28" s="3">
        <f t="shared" si="8"/>
        <v>29</v>
      </c>
      <c r="IO28" s="3">
        <f t="shared" si="9"/>
        <v>0.89655172413793105</v>
      </c>
      <c r="IP28" t="str">
        <f t="shared" si="10"/>
        <v>consigne</v>
      </c>
      <c r="IQ28">
        <f t="shared" si="31"/>
        <v>29</v>
      </c>
      <c r="IR28">
        <f t="shared" si="32"/>
        <v>0</v>
      </c>
      <c r="IS28">
        <f t="shared" si="33"/>
        <v>0</v>
      </c>
      <c r="IT28" s="3">
        <f t="shared" si="11"/>
        <v>29</v>
      </c>
      <c r="IU28" s="7" t="str" cm="1">
        <f t="array" ref="IU28">_xlfn.SWITCH(IT28,IQ28,"Oui",IR28,"Non",IS28,"Abstention")</f>
        <v>Oui</v>
      </c>
      <c r="IV28" s="7" t="str" cm="1">
        <f t="array" ref="IV28">_xlfn.SWITCH(IU28,"Oui","Non","Non","Oui","Abstention","Oui")</f>
        <v>Non</v>
      </c>
      <c r="IW28" s="7" t="str" cm="1">
        <f t="array" ref="IW28">_xlfn.SWITCH(IU28,"Oui","Abstention","Non","Abstention","Abstention","Non")</f>
        <v>Abstention</v>
      </c>
      <c r="IX28" s="3">
        <f t="shared" si="12"/>
        <v>29</v>
      </c>
      <c r="IY28" s="3">
        <f t="shared" si="13"/>
        <v>1</v>
      </c>
      <c r="IZ28" t="str">
        <f t="shared" si="14"/>
        <v>consigne</v>
      </c>
      <c r="JA28">
        <f t="shared" si="34"/>
        <v>0</v>
      </c>
      <c r="JB28">
        <f t="shared" si="35"/>
        <v>28</v>
      </c>
      <c r="JC28">
        <f t="shared" si="36"/>
        <v>0</v>
      </c>
      <c r="JD28" s="3">
        <f t="shared" si="15"/>
        <v>28</v>
      </c>
      <c r="JE28" s="7" t="str" cm="1">
        <f t="array" ref="JE28">_xlfn.SWITCH(JD28,JA28,"Oui",JB28,"Non",JC28,"Abstention")</f>
        <v>Non</v>
      </c>
      <c r="JF28" s="7" t="str" cm="1">
        <f t="array" ref="JF28">_xlfn.SWITCH(JE28,"Oui","Non","Non","Oui","Abstention","Oui")</f>
        <v>Oui</v>
      </c>
      <c r="JG28" s="7" t="str" cm="1">
        <f t="array" ref="JG28">_xlfn.SWITCH(JE28,"Oui","Abstention","Non","Abstention","Abstention","Non")</f>
        <v>Abstention</v>
      </c>
      <c r="JH28" s="3">
        <f t="shared" si="16"/>
        <v>28</v>
      </c>
      <c r="JI28" s="3">
        <f t="shared" si="17"/>
        <v>1</v>
      </c>
      <c r="JJ28" t="str">
        <f t="shared" si="18"/>
        <v>consigne</v>
      </c>
      <c r="JK28">
        <f t="shared" si="37"/>
        <v>0</v>
      </c>
      <c r="JL28">
        <f t="shared" si="38"/>
        <v>16</v>
      </c>
      <c r="JM28">
        <f t="shared" si="39"/>
        <v>0</v>
      </c>
      <c r="JN28" s="3">
        <f t="shared" si="19"/>
        <v>16</v>
      </c>
      <c r="JO28" s="7" t="str" cm="1">
        <f t="array" ref="JO28">_xlfn.SWITCH(JN28,JK28,"Oui",JL28,"Non",JM28,"Abstention")</f>
        <v>Non</v>
      </c>
      <c r="JP28" s="7" t="str" cm="1">
        <f t="array" ref="JP28">_xlfn.SWITCH(JO28,"Oui","Non","Non","Oui","Abstention","Oui")</f>
        <v>Oui</v>
      </c>
      <c r="JQ28" s="7" t="str" cm="1">
        <f t="array" ref="JQ28">_xlfn.SWITCH(JO28,"Oui","Abstention","Non","Abstention","Abstention","Non")</f>
        <v>Abstention</v>
      </c>
      <c r="JR28" s="3">
        <f t="shared" si="20"/>
        <v>16</v>
      </c>
      <c r="JS28" s="3">
        <f t="shared" si="21"/>
        <v>1</v>
      </c>
      <c r="JT28" t="str">
        <f t="shared" si="22"/>
        <v>consigne</v>
      </c>
      <c r="JU28" s="3"/>
      <c r="JV28" t="str" cm="1">
        <f t="array" ref="JV28">_xlfn._xlws.FILTER($M$3:$HD$3,((($M28:$HD28=$HR28)+($M28:$HD28=$HS28))*($M$5:$HD$5="V")*($HV28="consigne")),"")</f>
        <v/>
      </c>
      <c r="KP28" t="str" cm="1">
        <f t="array" ref="KP28">_xlfn._xlws.FILTER($M$3:$HD$3,((($M28:$HD28=$IB28)+($M28:$HD28=$IC28))*($M$5:$HD$5="S")*($IF28="consigne")),"")</f>
        <v/>
      </c>
      <c r="LD28" t="str" cm="1">
        <f t="array" ref="LD28">_xlfn._xlws.FILTER($M$3:$HD$3,((($M28:$HD28=$IV28)+($M28:$HD28=$IW28))*($M$5:$HD$5="RL")*($IZ28="consigne")),"")</f>
        <v/>
      </c>
      <c r="LP28" t="str" cm="1">
        <f t="array" ref="LP28">_xlfn._xlws.FILTER($M$3:$HD$3,((($M28:$HD28=$JF28)+($M28:$HD28=$JG28))*($M$5:$HD$5="G")*($JJ28="consigne")),"")</f>
        <v/>
      </c>
      <c r="MA28" t="str" cm="1">
        <f t="array" ref="MA28">_xlfn._xlws.FILTER($M$3:$HD$3,((($M28:$HD28=$JP28)+($M28:$HD28=$JQ28))*($M$5:$HD$5="GL")*($JT28="consigne")),"")</f>
        <v/>
      </c>
      <c r="MG28" t="str" cm="1">
        <f t="array" ref="MG28:MI28">_xlfn._xlws.FILTER($M$3:$HD$3,((($M28:$HD28=$IL28)+($M28:$HD28=$IM28))*($M$5:$HD$5="M-E")*($IP28="consigne")),"")</f>
        <v>Gugger Niklaus-Samuel</v>
      </c>
      <c r="MH28" t="str">
        <v>Streiff-Feller Marianne</v>
      </c>
      <c r="MI28" t="str">
        <v>Studer Lilian</v>
      </c>
    </row>
    <row r="29" spans="1:347" ht="19.2" customHeight="1" x14ac:dyDescent="0.25">
      <c r="A29" s="1" t="s">
        <v>559</v>
      </c>
      <c r="B29" t="s">
        <v>204</v>
      </c>
      <c r="C29" t="s">
        <v>560</v>
      </c>
      <c r="D29" t="s">
        <v>540</v>
      </c>
      <c r="E29" s="1" t="s">
        <v>561</v>
      </c>
      <c r="F29" t="s">
        <v>562</v>
      </c>
      <c r="G29">
        <v>24469</v>
      </c>
      <c r="H29" t="s">
        <v>563</v>
      </c>
      <c r="I29" t="s">
        <v>564</v>
      </c>
      <c r="J29" s="2" t="s">
        <v>565</v>
      </c>
      <c r="K29" t="s">
        <v>566</v>
      </c>
      <c r="M29" t="s">
        <v>461</v>
      </c>
      <c r="N29" t="s">
        <v>461</v>
      </c>
      <c r="O29" t="s">
        <v>460</v>
      </c>
      <c r="P29" t="s">
        <v>461</v>
      </c>
      <c r="Q29" t="s">
        <v>461</v>
      </c>
      <c r="R29" t="s">
        <v>460</v>
      </c>
      <c r="S29" t="s">
        <v>460</v>
      </c>
      <c r="T29" t="s">
        <v>460</v>
      </c>
      <c r="U29" t="s">
        <v>460</v>
      </c>
      <c r="V29" t="s">
        <v>460</v>
      </c>
      <c r="W29" t="s">
        <v>463</v>
      </c>
      <c r="X29" t="s">
        <v>460</v>
      </c>
      <c r="Y29" t="s">
        <v>460</v>
      </c>
      <c r="Z29" t="s">
        <v>473</v>
      </c>
      <c r="AA29" t="s">
        <v>460</v>
      </c>
      <c r="AB29" t="s">
        <v>460</v>
      </c>
      <c r="AC29" t="s">
        <v>460</v>
      </c>
      <c r="AD29" t="s">
        <v>460</v>
      </c>
      <c r="AE29" t="s">
        <v>461</v>
      </c>
      <c r="AF29" t="s">
        <v>460</v>
      </c>
      <c r="AG29" t="s">
        <v>460</v>
      </c>
      <c r="AH29" t="s">
        <v>460</v>
      </c>
      <c r="AI29" t="s">
        <v>460</v>
      </c>
      <c r="AJ29" t="s">
        <v>463</v>
      </c>
      <c r="AK29" t="s">
        <v>460</v>
      </c>
      <c r="AL29" t="s">
        <v>461</v>
      </c>
      <c r="AM29" t="s">
        <v>461</v>
      </c>
      <c r="AN29" t="s">
        <v>460</v>
      </c>
      <c r="AO29" t="s">
        <v>461</v>
      </c>
      <c r="AP29" t="s">
        <v>460</v>
      </c>
      <c r="AQ29" t="s">
        <v>460</v>
      </c>
      <c r="AR29" t="s">
        <v>460</v>
      </c>
      <c r="AS29" t="s">
        <v>460</v>
      </c>
      <c r="AT29" t="s">
        <v>460</v>
      </c>
      <c r="AU29" t="s">
        <v>460</v>
      </c>
      <c r="AV29" t="s">
        <v>460</v>
      </c>
      <c r="AW29" t="s">
        <v>461</v>
      </c>
      <c r="AX29" t="s">
        <v>460</v>
      </c>
      <c r="AY29" t="s">
        <v>460</v>
      </c>
      <c r="AZ29" t="s">
        <v>460</v>
      </c>
      <c r="BA29" t="s">
        <v>461</v>
      </c>
      <c r="BB29" t="s">
        <v>460</v>
      </c>
      <c r="BC29" t="s">
        <v>460</v>
      </c>
      <c r="BD29" t="s">
        <v>461</v>
      </c>
      <c r="BE29" t="s">
        <v>461</v>
      </c>
      <c r="BF29" t="s">
        <v>460</v>
      </c>
      <c r="BG29" t="s">
        <v>460</v>
      </c>
      <c r="BH29" t="s">
        <v>460</v>
      </c>
      <c r="BI29" t="s">
        <v>460</v>
      </c>
      <c r="BJ29" t="s">
        <v>460</v>
      </c>
      <c r="BK29" t="s">
        <v>461</v>
      </c>
      <c r="BL29" t="s">
        <v>460</v>
      </c>
      <c r="BM29" t="s">
        <v>460</v>
      </c>
      <c r="BN29" t="s">
        <v>460</v>
      </c>
      <c r="BO29" t="s">
        <v>460</v>
      </c>
      <c r="BP29" t="s">
        <v>460</v>
      </c>
      <c r="BQ29" t="s">
        <v>460</v>
      </c>
      <c r="BR29" t="s">
        <v>461</v>
      </c>
      <c r="BS29" t="s">
        <v>460</v>
      </c>
      <c r="BT29" t="s">
        <v>461</v>
      </c>
      <c r="BU29" t="s">
        <v>461</v>
      </c>
      <c r="BV29" t="s">
        <v>460</v>
      </c>
      <c r="BW29" t="s">
        <v>461</v>
      </c>
      <c r="BX29" t="s">
        <v>460</v>
      </c>
      <c r="BY29" t="s">
        <v>460</v>
      </c>
      <c r="BZ29" t="s">
        <v>461</v>
      </c>
      <c r="CA29" t="s">
        <v>460</v>
      </c>
      <c r="CB29" t="s">
        <v>460</v>
      </c>
      <c r="CC29" t="s">
        <v>460</v>
      </c>
      <c r="CD29" t="s">
        <v>473</v>
      </c>
      <c r="CE29" t="s">
        <v>460</v>
      </c>
      <c r="CF29" t="s">
        <v>460</v>
      </c>
      <c r="CG29" t="s">
        <v>461</v>
      </c>
      <c r="CH29" t="s">
        <v>473</v>
      </c>
      <c r="CI29" t="s">
        <v>461</v>
      </c>
      <c r="CJ29" t="s">
        <v>460</v>
      </c>
      <c r="CK29" t="s">
        <v>460</v>
      </c>
      <c r="CL29" t="s">
        <v>461</v>
      </c>
      <c r="CM29" t="s">
        <v>463</v>
      </c>
      <c r="CN29" t="s">
        <v>460</v>
      </c>
      <c r="CO29" t="s">
        <v>460</v>
      </c>
      <c r="CP29" t="s">
        <v>461</v>
      </c>
      <c r="CQ29" t="s">
        <v>461</v>
      </c>
      <c r="CR29" t="s">
        <v>461</v>
      </c>
      <c r="CS29" t="s">
        <v>461</v>
      </c>
      <c r="CT29" t="s">
        <v>461</v>
      </c>
      <c r="CU29" t="s">
        <v>460</v>
      </c>
      <c r="CV29" t="s">
        <v>461</v>
      </c>
      <c r="CW29" t="s">
        <v>463</v>
      </c>
      <c r="CX29" t="s">
        <v>460</v>
      </c>
      <c r="CY29" t="s">
        <v>461</v>
      </c>
      <c r="CZ29" t="s">
        <v>461</v>
      </c>
      <c r="DA29" t="s">
        <v>460</v>
      </c>
      <c r="DB29" t="s">
        <v>474</v>
      </c>
      <c r="DC29" t="s">
        <v>460</v>
      </c>
      <c r="DD29" t="s">
        <v>461</v>
      </c>
      <c r="DE29" t="s">
        <v>460</v>
      </c>
      <c r="DF29" t="s">
        <v>461</v>
      </c>
      <c r="DG29" t="s">
        <v>460</v>
      </c>
      <c r="DH29" t="s">
        <v>460</v>
      </c>
      <c r="DI29" t="s">
        <v>460</v>
      </c>
      <c r="DJ29" t="s">
        <v>460</v>
      </c>
      <c r="DK29" t="s">
        <v>460</v>
      </c>
      <c r="DL29" t="s">
        <v>460</v>
      </c>
      <c r="DM29" t="s">
        <v>460</v>
      </c>
      <c r="DN29" t="s">
        <v>460</v>
      </c>
      <c r="DO29" t="s">
        <v>460</v>
      </c>
      <c r="DP29" t="s">
        <v>461</v>
      </c>
      <c r="DQ29" t="s">
        <v>460</v>
      </c>
      <c r="DR29" t="s">
        <v>460</v>
      </c>
      <c r="DS29" t="s">
        <v>460</v>
      </c>
      <c r="DT29" t="s">
        <v>460</v>
      </c>
      <c r="DU29" t="s">
        <v>461</v>
      </c>
      <c r="DV29" t="s">
        <v>460</v>
      </c>
      <c r="DW29" t="s">
        <v>460</v>
      </c>
      <c r="DX29" t="s">
        <v>461</v>
      </c>
      <c r="DY29" t="s">
        <v>460</v>
      </c>
      <c r="DZ29" t="s">
        <v>460</v>
      </c>
      <c r="EA29" t="s">
        <v>460</v>
      </c>
      <c r="EB29" t="s">
        <v>460</v>
      </c>
      <c r="EC29" t="s">
        <v>460</v>
      </c>
      <c r="ED29" t="s">
        <v>460</v>
      </c>
      <c r="EE29" t="s">
        <v>460</v>
      </c>
      <c r="EF29" t="s">
        <v>473</v>
      </c>
      <c r="EG29" t="s">
        <v>460</v>
      </c>
      <c r="EH29" t="s">
        <v>460</v>
      </c>
      <c r="EI29" t="s">
        <v>461</v>
      </c>
      <c r="EJ29" t="s">
        <v>461</v>
      </c>
      <c r="EK29" t="s">
        <v>460</v>
      </c>
      <c r="EL29" t="s">
        <v>460</v>
      </c>
      <c r="EM29" t="s">
        <v>460</v>
      </c>
      <c r="EN29" t="s">
        <v>461</v>
      </c>
      <c r="EO29" t="s">
        <v>460</v>
      </c>
      <c r="EP29" t="s">
        <v>460</v>
      </c>
      <c r="EQ29" t="s">
        <v>460</v>
      </c>
      <c r="ER29" t="s">
        <v>460</v>
      </c>
      <c r="ES29" t="s">
        <v>460</v>
      </c>
      <c r="ET29" t="s">
        <v>460</v>
      </c>
      <c r="EU29" t="s">
        <v>460</v>
      </c>
      <c r="EV29" t="s">
        <v>460</v>
      </c>
      <c r="EW29" t="s">
        <v>460</v>
      </c>
      <c r="EX29" t="s">
        <v>473</v>
      </c>
      <c r="EY29" t="s">
        <v>461</v>
      </c>
      <c r="EZ29" t="s">
        <v>460</v>
      </c>
      <c r="FA29" t="s">
        <v>460</v>
      </c>
      <c r="FB29" t="s">
        <v>461</v>
      </c>
      <c r="FC29" t="s">
        <v>460</v>
      </c>
      <c r="FD29" t="s">
        <v>460</v>
      </c>
      <c r="FE29" t="s">
        <v>460</v>
      </c>
      <c r="FF29" t="s">
        <v>460</v>
      </c>
      <c r="FG29" t="s">
        <v>461</v>
      </c>
      <c r="FH29" t="s">
        <v>460</v>
      </c>
      <c r="FI29" t="s">
        <v>460</v>
      </c>
      <c r="FJ29" t="s">
        <v>461</v>
      </c>
      <c r="FK29" t="s">
        <v>461</v>
      </c>
      <c r="FL29" t="s">
        <v>460</v>
      </c>
      <c r="FM29" t="s">
        <v>460</v>
      </c>
      <c r="FN29" t="s">
        <v>460</v>
      </c>
      <c r="FO29" t="s">
        <v>460</v>
      </c>
      <c r="FP29" t="s">
        <v>460</v>
      </c>
      <c r="FQ29" t="s">
        <v>461</v>
      </c>
      <c r="FR29" t="s">
        <v>460</v>
      </c>
      <c r="FS29" t="s">
        <v>460</v>
      </c>
      <c r="FT29" t="s">
        <v>460</v>
      </c>
      <c r="FU29" t="s">
        <v>460</v>
      </c>
      <c r="FV29" t="s">
        <v>460</v>
      </c>
      <c r="FW29" t="s">
        <v>461</v>
      </c>
      <c r="FX29" t="s">
        <v>460</v>
      </c>
      <c r="FY29" t="s">
        <v>460</v>
      </c>
      <c r="FZ29" t="s">
        <v>460</v>
      </c>
      <c r="GA29" t="s">
        <v>461</v>
      </c>
      <c r="GB29" t="s">
        <v>460</v>
      </c>
      <c r="GC29" t="s">
        <v>461</v>
      </c>
      <c r="GD29" t="s">
        <v>460</v>
      </c>
      <c r="GE29" t="s">
        <v>460</v>
      </c>
      <c r="GF29" t="s">
        <v>461</v>
      </c>
      <c r="GG29" t="s">
        <v>460</v>
      </c>
      <c r="GH29" t="s">
        <v>460</v>
      </c>
      <c r="GI29" t="s">
        <v>460</v>
      </c>
      <c r="GJ29" t="s">
        <v>460</v>
      </c>
      <c r="GK29" t="s">
        <v>461</v>
      </c>
      <c r="GL29" t="s">
        <v>461</v>
      </c>
      <c r="GM29" t="s">
        <v>460</v>
      </c>
      <c r="GN29" t="s">
        <v>460</v>
      </c>
      <c r="GO29" t="s">
        <v>461</v>
      </c>
      <c r="GP29" t="s">
        <v>460</v>
      </c>
      <c r="GQ29" t="s">
        <v>461</v>
      </c>
      <c r="GR29" t="s">
        <v>460</v>
      </c>
      <c r="GS29" t="s">
        <v>460</v>
      </c>
      <c r="GT29" t="s">
        <v>463</v>
      </c>
      <c r="GU29" t="s">
        <v>460</v>
      </c>
      <c r="GV29" t="s">
        <v>460</v>
      </c>
      <c r="GW29" t="s">
        <v>460</v>
      </c>
      <c r="GX29" t="s">
        <v>460</v>
      </c>
      <c r="GY29" t="s">
        <v>460</v>
      </c>
      <c r="GZ29" t="s">
        <v>460</v>
      </c>
      <c r="HA29" t="s">
        <v>460</v>
      </c>
      <c r="HB29" t="s">
        <v>461</v>
      </c>
      <c r="HC29" t="s">
        <v>460</v>
      </c>
      <c r="HD29" t="s">
        <v>461</v>
      </c>
      <c r="HE29" t="s">
        <v>481</v>
      </c>
      <c r="HF29">
        <v>136</v>
      </c>
      <c r="HG29">
        <v>53</v>
      </c>
      <c r="HH29">
        <v>0</v>
      </c>
      <c r="HI29">
        <v>5</v>
      </c>
      <c r="HJ29">
        <v>5</v>
      </c>
      <c r="HK29" t="s">
        <v>476</v>
      </c>
      <c r="HM29" s="3">
        <f t="shared" si="23"/>
        <v>0</v>
      </c>
      <c r="HN29" s="3">
        <f t="shared" si="40"/>
        <v>53</v>
      </c>
      <c r="HO29" s="3">
        <f t="shared" si="41"/>
        <v>0</v>
      </c>
      <c r="HP29" s="3">
        <f t="shared" si="0"/>
        <v>53</v>
      </c>
      <c r="HQ29" s="7" t="str" cm="1">
        <f t="array" ref="HQ29">_xlfn.SWITCH(HP29,HM29,"Oui",HN29,"Non",HO29,"Abstention")</f>
        <v>Non</v>
      </c>
      <c r="HR29" s="7" t="str" cm="1">
        <f t="array" ref="HR29">_xlfn.SWITCH(HQ29,"Oui","Non","Non","Oui","Abstention","Oui")</f>
        <v>Oui</v>
      </c>
      <c r="HS29" s="7" t="str" cm="1">
        <f t="array" ref="HS29">_xlfn.SWITCH(HQ29,"Oui","Abstention","Non","Abstention","Abstention","Non")</f>
        <v>Abstention</v>
      </c>
      <c r="HT29" s="3">
        <f t="shared" si="1"/>
        <v>53</v>
      </c>
      <c r="HU29" s="3">
        <f t="shared" si="2"/>
        <v>1</v>
      </c>
      <c r="HV29" t="str">
        <f t="shared" si="3"/>
        <v>consigne</v>
      </c>
      <c r="HW29" s="3">
        <f t="shared" si="24"/>
        <v>37</v>
      </c>
      <c r="HX29" s="3">
        <f t="shared" si="25"/>
        <v>0</v>
      </c>
      <c r="HY29" s="3">
        <f t="shared" si="26"/>
        <v>0</v>
      </c>
      <c r="HZ29" s="3">
        <f t="shared" si="27"/>
        <v>37</v>
      </c>
      <c r="IA29" s="7" t="str" cm="1">
        <f t="array" ref="IA29">_xlfn.SWITCH(HZ29,HW29,"Oui",HX29,"Non",HY29,"Abstention")</f>
        <v>Oui</v>
      </c>
      <c r="IB29" s="7" t="str" cm="1">
        <f t="array" ref="IB29">_xlfn.SWITCH(IA29,"Oui","Non","Non","Oui","Abstention","Oui")</f>
        <v>Non</v>
      </c>
      <c r="IC29" s="7" t="str" cm="1">
        <f t="array" ref="IC29">_xlfn.SWITCH(IA29,"Oui","Abstention","Non","Abstention","Abstention","Non")</f>
        <v>Abstention</v>
      </c>
      <c r="ID29" s="3">
        <f t="shared" si="4"/>
        <v>37</v>
      </c>
      <c r="IE29" s="3">
        <f t="shared" si="5"/>
        <v>1</v>
      </c>
      <c r="IF29" t="str">
        <f t="shared" si="6"/>
        <v>consigne</v>
      </c>
      <c r="IG29">
        <f t="shared" si="28"/>
        <v>29</v>
      </c>
      <c r="IH29">
        <f t="shared" si="29"/>
        <v>0</v>
      </c>
      <c r="II29">
        <f t="shared" si="30"/>
        <v>0</v>
      </c>
      <c r="IJ29" s="3">
        <f t="shared" si="7"/>
        <v>29</v>
      </c>
      <c r="IK29" s="7" t="str" cm="1">
        <f t="array" ref="IK29">_xlfn.SWITCH(IJ29,IG29,"Oui",IH29,"Non",II29,"Abstention")</f>
        <v>Oui</v>
      </c>
      <c r="IL29" s="7" t="str" cm="1">
        <f t="array" ref="IL29">_xlfn.SWITCH(IK29,"Oui","Non","Non","Oui","Abstention","Oui")</f>
        <v>Non</v>
      </c>
      <c r="IM29" s="7" t="str" cm="1">
        <f t="array" ref="IM29">_xlfn.SWITCH(IK29,"Oui","Abstention","Non","Abstention","Abstention","Non")</f>
        <v>Abstention</v>
      </c>
      <c r="IN29" s="3">
        <f t="shared" si="8"/>
        <v>29</v>
      </c>
      <c r="IO29" s="3">
        <f t="shared" si="9"/>
        <v>1</v>
      </c>
      <c r="IP29" t="str">
        <f t="shared" si="10"/>
        <v>consigne</v>
      </c>
      <c r="IQ29">
        <f t="shared" si="31"/>
        <v>29</v>
      </c>
      <c r="IR29">
        <f t="shared" si="32"/>
        <v>0</v>
      </c>
      <c r="IS29">
        <f t="shared" si="33"/>
        <v>0</v>
      </c>
      <c r="IT29" s="3">
        <f t="shared" si="11"/>
        <v>29</v>
      </c>
      <c r="IU29" s="7" t="str" cm="1">
        <f t="array" ref="IU29">_xlfn.SWITCH(IT29,IQ29,"Oui",IR29,"Non",IS29,"Abstention")</f>
        <v>Oui</v>
      </c>
      <c r="IV29" s="7" t="str" cm="1">
        <f t="array" ref="IV29">_xlfn.SWITCH(IU29,"Oui","Non","Non","Oui","Abstention","Oui")</f>
        <v>Non</v>
      </c>
      <c r="IW29" s="7" t="str" cm="1">
        <f t="array" ref="IW29">_xlfn.SWITCH(IU29,"Oui","Abstention","Non","Abstention","Abstention","Non")</f>
        <v>Abstention</v>
      </c>
      <c r="IX29" s="3">
        <f t="shared" si="12"/>
        <v>29</v>
      </c>
      <c r="IY29" s="3">
        <f t="shared" si="13"/>
        <v>1</v>
      </c>
      <c r="IZ29" t="str">
        <f t="shared" si="14"/>
        <v>consigne</v>
      </c>
      <c r="JA29">
        <f t="shared" si="34"/>
        <v>27</v>
      </c>
      <c r="JB29">
        <f t="shared" si="35"/>
        <v>0</v>
      </c>
      <c r="JC29">
        <f t="shared" si="36"/>
        <v>0</v>
      </c>
      <c r="JD29" s="3">
        <f t="shared" si="15"/>
        <v>27</v>
      </c>
      <c r="JE29" s="7" t="str" cm="1">
        <f t="array" ref="JE29">_xlfn.SWITCH(JD29,JA29,"Oui",JB29,"Non",JC29,"Abstention")</f>
        <v>Oui</v>
      </c>
      <c r="JF29" s="7" t="str" cm="1">
        <f t="array" ref="JF29">_xlfn.SWITCH(JE29,"Oui","Non","Non","Oui","Abstention","Oui")</f>
        <v>Non</v>
      </c>
      <c r="JG29" s="7" t="str" cm="1">
        <f t="array" ref="JG29">_xlfn.SWITCH(JE29,"Oui","Abstention","Non","Abstention","Abstention","Non")</f>
        <v>Abstention</v>
      </c>
      <c r="JH29" s="3">
        <f t="shared" si="16"/>
        <v>27</v>
      </c>
      <c r="JI29" s="3">
        <f t="shared" si="17"/>
        <v>1</v>
      </c>
      <c r="JJ29" t="str">
        <f t="shared" si="18"/>
        <v>consigne</v>
      </c>
      <c r="JK29">
        <f t="shared" si="37"/>
        <v>14</v>
      </c>
      <c r="JL29">
        <f t="shared" si="38"/>
        <v>0</v>
      </c>
      <c r="JM29">
        <f t="shared" si="39"/>
        <v>0</v>
      </c>
      <c r="JN29" s="3">
        <f t="shared" si="19"/>
        <v>14</v>
      </c>
      <c r="JO29" s="7" t="str" cm="1">
        <f t="array" ref="JO29">_xlfn.SWITCH(JN29,JK29,"Oui",JL29,"Non",JM29,"Abstention")</f>
        <v>Oui</v>
      </c>
      <c r="JP29" s="7" t="str" cm="1">
        <f t="array" ref="JP29">_xlfn.SWITCH(JO29,"Oui","Non","Non","Oui","Abstention","Oui")</f>
        <v>Non</v>
      </c>
      <c r="JQ29" s="7" t="str" cm="1">
        <f t="array" ref="JQ29">_xlfn.SWITCH(JO29,"Oui","Abstention","Non","Abstention","Abstention","Non")</f>
        <v>Abstention</v>
      </c>
      <c r="JR29" s="3">
        <f t="shared" si="20"/>
        <v>14</v>
      </c>
      <c r="JS29" s="3">
        <f t="shared" si="21"/>
        <v>1</v>
      </c>
      <c r="JT29" t="str">
        <f t="shared" si="22"/>
        <v>consigne</v>
      </c>
      <c r="JU29" s="3"/>
      <c r="JV29" t="str" cm="1">
        <f t="array" ref="JV29">_xlfn._xlws.FILTER($M$3:$HD$3,((($M29:$HD29=$HR29)+($M29:$HD29=$HS29))*($M$5:$HD$5="V")*($HV29="consigne")),"")</f>
        <v/>
      </c>
      <c r="KP29" t="str" cm="1">
        <f t="array" ref="KP29">_xlfn._xlws.FILTER($M$3:$HD$3,((($M29:$HD29=$IB29)+($M29:$HD29=$IC29))*($M$5:$HD$5="S")*($IF29="consigne")),"")</f>
        <v/>
      </c>
      <c r="LD29" t="str" cm="1">
        <f t="array" ref="LD29">_xlfn._xlws.FILTER($M$3:$HD$3,((($M29:$HD29=$IV29)+($M29:$HD29=$IW29))*($M$5:$HD$5="RL")*($IZ29="consigne")),"")</f>
        <v/>
      </c>
      <c r="LP29" t="str" cm="1">
        <f t="array" ref="LP29">_xlfn._xlws.FILTER($M$3:$HD$3,((($M29:$HD29=$JF29)+($M29:$HD29=$JG29))*($M$5:$HD$5="G")*($JJ29="consigne")),"")</f>
        <v/>
      </c>
      <c r="MA29" t="str" cm="1">
        <f t="array" ref="MA29">_xlfn._xlws.FILTER($M$3:$HD$3,((($M29:$HD29=$JP29)+($M29:$HD29=$JQ29))*($M$5:$HD$5="GL")*($JT29="consigne")),"")</f>
        <v/>
      </c>
      <c r="MG29" t="str" cm="1">
        <f t="array" ref="MG29">_xlfn._xlws.FILTER($M$3:$HD$3,((($M29:$HD29=$IL29)+($M29:$HD29=$IM29))*($M$5:$HD$5="M-E")*($IP29="consigne")),"")</f>
        <v/>
      </c>
    </row>
    <row r="30" spans="1:347" ht="19.8" customHeight="1" x14ac:dyDescent="0.25">
      <c r="A30" s="1" t="s">
        <v>567</v>
      </c>
      <c r="B30" t="s">
        <v>204</v>
      </c>
      <c r="C30" t="s">
        <v>560</v>
      </c>
      <c r="D30" t="s">
        <v>540</v>
      </c>
      <c r="E30" s="1" t="s">
        <v>561</v>
      </c>
      <c r="F30" t="s">
        <v>562</v>
      </c>
      <c r="G30">
        <v>24470</v>
      </c>
      <c r="H30" t="s">
        <v>563</v>
      </c>
      <c r="I30" t="s">
        <v>564</v>
      </c>
      <c r="J30" s="2" t="s">
        <v>568</v>
      </c>
      <c r="K30" t="s">
        <v>566</v>
      </c>
      <c r="M30" t="s">
        <v>461</v>
      </c>
      <c r="N30" t="s">
        <v>461</v>
      </c>
      <c r="O30" t="s">
        <v>460</v>
      </c>
      <c r="P30" t="s">
        <v>461</v>
      </c>
      <c r="Q30" t="s">
        <v>461</v>
      </c>
      <c r="R30" t="s">
        <v>460</v>
      </c>
      <c r="S30" t="s">
        <v>460</v>
      </c>
      <c r="T30" t="s">
        <v>460</v>
      </c>
      <c r="U30" t="s">
        <v>460</v>
      </c>
      <c r="V30" t="s">
        <v>460</v>
      </c>
      <c r="W30" t="s">
        <v>463</v>
      </c>
      <c r="X30" t="s">
        <v>460</v>
      </c>
      <c r="Y30" t="s">
        <v>460</v>
      </c>
      <c r="Z30" t="s">
        <v>473</v>
      </c>
      <c r="AA30" t="s">
        <v>460</v>
      </c>
      <c r="AB30" t="s">
        <v>460</v>
      </c>
      <c r="AC30" t="s">
        <v>460</v>
      </c>
      <c r="AD30" t="s">
        <v>460</v>
      </c>
      <c r="AE30" t="s">
        <v>461</v>
      </c>
      <c r="AF30" t="s">
        <v>460</v>
      </c>
      <c r="AG30" t="s">
        <v>460</v>
      </c>
      <c r="AH30" t="s">
        <v>460</v>
      </c>
      <c r="AI30" t="s">
        <v>460</v>
      </c>
      <c r="AJ30" t="s">
        <v>463</v>
      </c>
      <c r="AK30" t="s">
        <v>460</v>
      </c>
      <c r="AL30" t="s">
        <v>461</v>
      </c>
      <c r="AM30" t="s">
        <v>461</v>
      </c>
      <c r="AN30" t="s">
        <v>460</v>
      </c>
      <c r="AO30" t="s">
        <v>461</v>
      </c>
      <c r="AP30" t="s">
        <v>460</v>
      </c>
      <c r="AQ30" t="s">
        <v>460</v>
      </c>
      <c r="AR30" t="s">
        <v>460</v>
      </c>
      <c r="AS30" t="s">
        <v>460</v>
      </c>
      <c r="AT30" t="s">
        <v>460</v>
      </c>
      <c r="AU30" t="s">
        <v>460</v>
      </c>
      <c r="AV30" t="s">
        <v>460</v>
      </c>
      <c r="AW30" t="s">
        <v>461</v>
      </c>
      <c r="AX30" t="s">
        <v>460</v>
      </c>
      <c r="AY30" t="s">
        <v>460</v>
      </c>
      <c r="AZ30" t="s">
        <v>460</v>
      </c>
      <c r="BA30" t="s">
        <v>461</v>
      </c>
      <c r="BB30" t="s">
        <v>460</v>
      </c>
      <c r="BC30" t="s">
        <v>460</v>
      </c>
      <c r="BD30" t="s">
        <v>461</v>
      </c>
      <c r="BE30" t="s">
        <v>461</v>
      </c>
      <c r="BF30" t="s">
        <v>460</v>
      </c>
      <c r="BG30" t="s">
        <v>460</v>
      </c>
      <c r="BH30" t="s">
        <v>460</v>
      </c>
      <c r="BI30" t="s">
        <v>460</v>
      </c>
      <c r="BJ30" t="s">
        <v>460</v>
      </c>
      <c r="BK30" t="s">
        <v>461</v>
      </c>
      <c r="BL30" t="s">
        <v>460</v>
      </c>
      <c r="BM30" t="s">
        <v>460</v>
      </c>
      <c r="BN30" t="s">
        <v>460</v>
      </c>
      <c r="BO30" t="s">
        <v>460</v>
      </c>
      <c r="BP30" t="s">
        <v>460</v>
      </c>
      <c r="BQ30" t="s">
        <v>460</v>
      </c>
      <c r="BR30" t="s">
        <v>461</v>
      </c>
      <c r="BS30" t="s">
        <v>460</v>
      </c>
      <c r="BT30" t="s">
        <v>461</v>
      </c>
      <c r="BU30" t="s">
        <v>461</v>
      </c>
      <c r="BV30" t="s">
        <v>460</v>
      </c>
      <c r="BW30" t="s">
        <v>461</v>
      </c>
      <c r="BX30" t="s">
        <v>460</v>
      </c>
      <c r="BY30" t="s">
        <v>460</v>
      </c>
      <c r="BZ30" t="s">
        <v>461</v>
      </c>
      <c r="CA30" t="s">
        <v>460</v>
      </c>
      <c r="CB30" t="s">
        <v>460</v>
      </c>
      <c r="CC30" t="s">
        <v>460</v>
      </c>
      <c r="CD30" t="s">
        <v>473</v>
      </c>
      <c r="CE30" t="s">
        <v>460</v>
      </c>
      <c r="CF30" t="s">
        <v>460</v>
      </c>
      <c r="CG30" t="s">
        <v>461</v>
      </c>
      <c r="CH30" t="s">
        <v>473</v>
      </c>
      <c r="CI30" t="s">
        <v>461</v>
      </c>
      <c r="CJ30" t="s">
        <v>460</v>
      </c>
      <c r="CK30" t="s">
        <v>460</v>
      </c>
      <c r="CL30" t="s">
        <v>461</v>
      </c>
      <c r="CM30" t="s">
        <v>463</v>
      </c>
      <c r="CN30" t="s">
        <v>460</v>
      </c>
      <c r="CO30" t="s">
        <v>460</v>
      </c>
      <c r="CP30" t="s">
        <v>461</v>
      </c>
      <c r="CQ30" t="s">
        <v>461</v>
      </c>
      <c r="CR30" t="s">
        <v>461</v>
      </c>
      <c r="CS30" t="s">
        <v>461</v>
      </c>
      <c r="CT30" t="s">
        <v>461</v>
      </c>
      <c r="CU30" t="s">
        <v>460</v>
      </c>
      <c r="CV30" t="s">
        <v>461</v>
      </c>
      <c r="CW30" t="s">
        <v>463</v>
      </c>
      <c r="CX30" t="s">
        <v>460</v>
      </c>
      <c r="CY30" t="s">
        <v>480</v>
      </c>
      <c r="CZ30" t="s">
        <v>461</v>
      </c>
      <c r="DA30" t="s">
        <v>460</v>
      </c>
      <c r="DB30" t="s">
        <v>474</v>
      </c>
      <c r="DC30" t="s">
        <v>460</v>
      </c>
      <c r="DD30" t="s">
        <v>461</v>
      </c>
      <c r="DE30" t="s">
        <v>460</v>
      </c>
      <c r="DF30" t="s">
        <v>461</v>
      </c>
      <c r="DG30" t="s">
        <v>460</v>
      </c>
      <c r="DH30" t="s">
        <v>460</v>
      </c>
      <c r="DI30" t="s">
        <v>460</v>
      </c>
      <c r="DJ30" t="s">
        <v>460</v>
      </c>
      <c r="DK30" t="s">
        <v>460</v>
      </c>
      <c r="DL30" t="s">
        <v>460</v>
      </c>
      <c r="DM30" t="s">
        <v>460</v>
      </c>
      <c r="DN30" t="s">
        <v>460</v>
      </c>
      <c r="DO30" t="s">
        <v>460</v>
      </c>
      <c r="DP30" t="s">
        <v>461</v>
      </c>
      <c r="DQ30" t="s">
        <v>460</v>
      </c>
      <c r="DR30" t="s">
        <v>460</v>
      </c>
      <c r="DS30" t="s">
        <v>460</v>
      </c>
      <c r="DT30" t="s">
        <v>460</v>
      </c>
      <c r="DU30" t="s">
        <v>461</v>
      </c>
      <c r="DV30" t="s">
        <v>460</v>
      </c>
      <c r="DW30" t="s">
        <v>460</v>
      </c>
      <c r="DX30" t="s">
        <v>461</v>
      </c>
      <c r="DY30" t="s">
        <v>460</v>
      </c>
      <c r="DZ30" t="s">
        <v>460</v>
      </c>
      <c r="EA30" t="s">
        <v>460</v>
      </c>
      <c r="EB30" t="s">
        <v>460</v>
      </c>
      <c r="EC30" t="s">
        <v>460</v>
      </c>
      <c r="ED30" t="s">
        <v>460</v>
      </c>
      <c r="EE30" t="s">
        <v>460</v>
      </c>
      <c r="EF30" t="s">
        <v>473</v>
      </c>
      <c r="EG30" t="s">
        <v>460</v>
      </c>
      <c r="EH30" t="s">
        <v>460</v>
      </c>
      <c r="EI30" t="s">
        <v>461</v>
      </c>
      <c r="EJ30" t="s">
        <v>461</v>
      </c>
      <c r="EK30" t="s">
        <v>460</v>
      </c>
      <c r="EL30" t="s">
        <v>460</v>
      </c>
      <c r="EM30" t="s">
        <v>460</v>
      </c>
      <c r="EN30" t="s">
        <v>461</v>
      </c>
      <c r="EO30" t="s">
        <v>460</v>
      </c>
      <c r="EP30" t="s">
        <v>460</v>
      </c>
      <c r="EQ30" t="s">
        <v>460</v>
      </c>
      <c r="ER30" t="s">
        <v>460</v>
      </c>
      <c r="ES30" t="s">
        <v>460</v>
      </c>
      <c r="ET30" t="s">
        <v>460</v>
      </c>
      <c r="EU30" t="s">
        <v>460</v>
      </c>
      <c r="EV30" t="s">
        <v>460</v>
      </c>
      <c r="EW30" t="s">
        <v>460</v>
      </c>
      <c r="EX30" t="s">
        <v>460</v>
      </c>
      <c r="EY30" t="s">
        <v>461</v>
      </c>
      <c r="EZ30" t="s">
        <v>460</v>
      </c>
      <c r="FA30" t="s">
        <v>460</v>
      </c>
      <c r="FB30" t="s">
        <v>461</v>
      </c>
      <c r="FC30" t="s">
        <v>460</v>
      </c>
      <c r="FD30" t="s">
        <v>460</v>
      </c>
      <c r="FE30" t="s">
        <v>460</v>
      </c>
      <c r="FF30" t="s">
        <v>460</v>
      </c>
      <c r="FG30" t="s">
        <v>461</v>
      </c>
      <c r="FH30" t="s">
        <v>460</v>
      </c>
      <c r="FI30" t="s">
        <v>460</v>
      </c>
      <c r="FJ30" t="s">
        <v>461</v>
      </c>
      <c r="FK30" t="s">
        <v>461</v>
      </c>
      <c r="FL30" t="s">
        <v>460</v>
      </c>
      <c r="FM30" t="s">
        <v>460</v>
      </c>
      <c r="FN30" t="s">
        <v>460</v>
      </c>
      <c r="FO30" t="s">
        <v>460</v>
      </c>
      <c r="FP30" t="s">
        <v>460</v>
      </c>
      <c r="FQ30" t="s">
        <v>461</v>
      </c>
      <c r="FR30" t="s">
        <v>460</v>
      </c>
      <c r="FS30" t="s">
        <v>460</v>
      </c>
      <c r="FT30" t="s">
        <v>460</v>
      </c>
      <c r="FU30" t="s">
        <v>460</v>
      </c>
      <c r="FV30" t="s">
        <v>460</v>
      </c>
      <c r="FW30" t="s">
        <v>461</v>
      </c>
      <c r="FX30" t="s">
        <v>460</v>
      </c>
      <c r="FY30" t="s">
        <v>460</v>
      </c>
      <c r="FZ30" t="s">
        <v>460</v>
      </c>
      <c r="GA30" t="s">
        <v>461</v>
      </c>
      <c r="GB30" t="s">
        <v>460</v>
      </c>
      <c r="GC30" t="s">
        <v>461</v>
      </c>
      <c r="GD30" t="s">
        <v>460</v>
      </c>
      <c r="GE30" t="s">
        <v>460</v>
      </c>
      <c r="GF30" t="s">
        <v>461</v>
      </c>
      <c r="GG30" t="s">
        <v>460</v>
      </c>
      <c r="GH30" t="s">
        <v>460</v>
      </c>
      <c r="GI30" t="s">
        <v>460</v>
      </c>
      <c r="GJ30" t="s">
        <v>460</v>
      </c>
      <c r="GK30" t="s">
        <v>461</v>
      </c>
      <c r="GL30" t="s">
        <v>461</v>
      </c>
      <c r="GM30" t="s">
        <v>460</v>
      </c>
      <c r="GN30" t="s">
        <v>460</v>
      </c>
      <c r="GO30" t="s">
        <v>461</v>
      </c>
      <c r="GP30" t="s">
        <v>460</v>
      </c>
      <c r="GQ30" t="s">
        <v>461</v>
      </c>
      <c r="GR30" t="s">
        <v>460</v>
      </c>
      <c r="GS30" t="s">
        <v>460</v>
      </c>
      <c r="GT30" t="s">
        <v>463</v>
      </c>
      <c r="GU30" t="s">
        <v>460</v>
      </c>
      <c r="GV30" t="s">
        <v>460</v>
      </c>
      <c r="GW30" t="s">
        <v>460</v>
      </c>
      <c r="GX30" t="s">
        <v>460</v>
      </c>
      <c r="GY30" t="s">
        <v>460</v>
      </c>
      <c r="GZ30" t="s">
        <v>460</v>
      </c>
      <c r="HA30" t="s">
        <v>460</v>
      </c>
      <c r="HB30" t="s">
        <v>461</v>
      </c>
      <c r="HC30" t="s">
        <v>460</v>
      </c>
      <c r="HD30" t="s">
        <v>461</v>
      </c>
      <c r="HE30" t="s">
        <v>481</v>
      </c>
      <c r="HF30">
        <v>137</v>
      </c>
      <c r="HG30">
        <v>52</v>
      </c>
      <c r="HH30">
        <v>1</v>
      </c>
      <c r="HI30">
        <v>5</v>
      </c>
      <c r="HJ30">
        <v>4</v>
      </c>
      <c r="HK30" t="s">
        <v>476</v>
      </c>
      <c r="HM30" s="3">
        <f t="shared" si="23"/>
        <v>0</v>
      </c>
      <c r="HN30" s="3">
        <f t="shared" si="40"/>
        <v>52</v>
      </c>
      <c r="HO30" s="3">
        <f t="shared" si="41"/>
        <v>1</v>
      </c>
      <c r="HP30" s="3">
        <f t="shared" si="0"/>
        <v>52</v>
      </c>
      <c r="HQ30" s="7" t="str" cm="1">
        <f t="array" ref="HQ30">_xlfn.SWITCH(HP30,HM30,"Oui",HN30,"Non",HO30,"Abstention")</f>
        <v>Non</v>
      </c>
      <c r="HR30" s="7" t="str" cm="1">
        <f t="array" ref="HR30">_xlfn.SWITCH(HQ30,"Oui","Non","Non","Oui","Abstention","Oui")</f>
        <v>Oui</v>
      </c>
      <c r="HS30" s="7" t="str" cm="1">
        <f t="array" ref="HS30">_xlfn.SWITCH(HQ30,"Oui","Abstention","Non","Abstention","Abstention","Non")</f>
        <v>Abstention</v>
      </c>
      <c r="HT30" s="3">
        <f t="shared" si="1"/>
        <v>53</v>
      </c>
      <c r="HU30" s="3">
        <f t="shared" si="2"/>
        <v>0.98113207547169812</v>
      </c>
      <c r="HV30" t="str">
        <f t="shared" si="3"/>
        <v>consigne</v>
      </c>
      <c r="HW30" s="3">
        <f t="shared" si="24"/>
        <v>37</v>
      </c>
      <c r="HX30" s="3">
        <f t="shared" si="25"/>
        <v>0</v>
      </c>
      <c r="HY30" s="3">
        <f t="shared" si="26"/>
        <v>0</v>
      </c>
      <c r="HZ30" s="3">
        <f t="shared" si="27"/>
        <v>37</v>
      </c>
      <c r="IA30" s="7" t="str" cm="1">
        <f t="array" ref="IA30">_xlfn.SWITCH(HZ30,HW30,"Oui",HX30,"Non",HY30,"Abstention")</f>
        <v>Oui</v>
      </c>
      <c r="IB30" s="7" t="str" cm="1">
        <f t="array" ref="IB30">_xlfn.SWITCH(IA30,"Oui","Non","Non","Oui","Abstention","Oui")</f>
        <v>Non</v>
      </c>
      <c r="IC30" s="7" t="str" cm="1">
        <f t="array" ref="IC30">_xlfn.SWITCH(IA30,"Oui","Abstention","Non","Abstention","Abstention","Non")</f>
        <v>Abstention</v>
      </c>
      <c r="ID30" s="3">
        <f t="shared" si="4"/>
        <v>37</v>
      </c>
      <c r="IE30" s="3">
        <f t="shared" si="5"/>
        <v>1</v>
      </c>
      <c r="IF30" t="str">
        <f t="shared" si="6"/>
        <v>consigne</v>
      </c>
      <c r="IG30">
        <f t="shared" si="28"/>
        <v>29</v>
      </c>
      <c r="IH30">
        <f t="shared" si="29"/>
        <v>0</v>
      </c>
      <c r="II30">
        <f t="shared" si="30"/>
        <v>0</v>
      </c>
      <c r="IJ30" s="3">
        <f t="shared" si="7"/>
        <v>29</v>
      </c>
      <c r="IK30" s="7" t="str" cm="1">
        <f t="array" ref="IK30">_xlfn.SWITCH(IJ30,IG30,"Oui",IH30,"Non",II30,"Abstention")</f>
        <v>Oui</v>
      </c>
      <c r="IL30" s="7" t="str" cm="1">
        <f t="array" ref="IL30">_xlfn.SWITCH(IK30,"Oui","Non","Non","Oui","Abstention","Oui")</f>
        <v>Non</v>
      </c>
      <c r="IM30" s="7" t="str" cm="1">
        <f t="array" ref="IM30">_xlfn.SWITCH(IK30,"Oui","Abstention","Non","Abstention","Abstention","Non")</f>
        <v>Abstention</v>
      </c>
      <c r="IN30" s="3">
        <f t="shared" si="8"/>
        <v>29</v>
      </c>
      <c r="IO30" s="3">
        <f t="shared" si="9"/>
        <v>1</v>
      </c>
      <c r="IP30" t="str">
        <f t="shared" si="10"/>
        <v>consigne</v>
      </c>
      <c r="IQ30">
        <f t="shared" si="31"/>
        <v>29</v>
      </c>
      <c r="IR30">
        <f t="shared" si="32"/>
        <v>0</v>
      </c>
      <c r="IS30">
        <f t="shared" si="33"/>
        <v>0</v>
      </c>
      <c r="IT30" s="3">
        <f t="shared" si="11"/>
        <v>29</v>
      </c>
      <c r="IU30" s="7" t="str" cm="1">
        <f t="array" ref="IU30">_xlfn.SWITCH(IT30,IQ30,"Oui",IR30,"Non",IS30,"Abstention")</f>
        <v>Oui</v>
      </c>
      <c r="IV30" s="7" t="str" cm="1">
        <f t="array" ref="IV30">_xlfn.SWITCH(IU30,"Oui","Non","Non","Oui","Abstention","Oui")</f>
        <v>Non</v>
      </c>
      <c r="IW30" s="7" t="str" cm="1">
        <f t="array" ref="IW30">_xlfn.SWITCH(IU30,"Oui","Abstention","Non","Abstention","Abstention","Non")</f>
        <v>Abstention</v>
      </c>
      <c r="IX30" s="3">
        <f t="shared" si="12"/>
        <v>29</v>
      </c>
      <c r="IY30" s="3">
        <f t="shared" si="13"/>
        <v>1</v>
      </c>
      <c r="IZ30" t="str">
        <f t="shared" si="14"/>
        <v>consigne</v>
      </c>
      <c r="JA30">
        <f t="shared" si="34"/>
        <v>28</v>
      </c>
      <c r="JB30">
        <f t="shared" si="35"/>
        <v>0</v>
      </c>
      <c r="JC30">
        <f t="shared" si="36"/>
        <v>0</v>
      </c>
      <c r="JD30" s="3">
        <f t="shared" si="15"/>
        <v>28</v>
      </c>
      <c r="JE30" s="7" t="str" cm="1">
        <f t="array" ref="JE30">_xlfn.SWITCH(JD30,JA30,"Oui",JB30,"Non",JC30,"Abstention")</f>
        <v>Oui</v>
      </c>
      <c r="JF30" s="7" t="str" cm="1">
        <f t="array" ref="JF30">_xlfn.SWITCH(JE30,"Oui","Non","Non","Oui","Abstention","Oui")</f>
        <v>Non</v>
      </c>
      <c r="JG30" s="7" t="str" cm="1">
        <f t="array" ref="JG30">_xlfn.SWITCH(JE30,"Oui","Abstention","Non","Abstention","Abstention","Non")</f>
        <v>Abstention</v>
      </c>
      <c r="JH30" s="3">
        <f t="shared" si="16"/>
        <v>28</v>
      </c>
      <c r="JI30" s="3">
        <f t="shared" si="17"/>
        <v>1</v>
      </c>
      <c r="JJ30" t="str">
        <f t="shared" si="18"/>
        <v>consigne</v>
      </c>
      <c r="JK30">
        <f t="shared" si="37"/>
        <v>14</v>
      </c>
      <c r="JL30">
        <f t="shared" si="38"/>
        <v>0</v>
      </c>
      <c r="JM30">
        <f t="shared" si="39"/>
        <v>0</v>
      </c>
      <c r="JN30" s="3">
        <f t="shared" si="19"/>
        <v>14</v>
      </c>
      <c r="JO30" s="7" t="str" cm="1">
        <f t="array" ref="JO30">_xlfn.SWITCH(JN30,JK30,"Oui",JL30,"Non",JM30,"Abstention")</f>
        <v>Oui</v>
      </c>
      <c r="JP30" s="7" t="str" cm="1">
        <f t="array" ref="JP30">_xlfn.SWITCH(JO30,"Oui","Non","Non","Oui","Abstention","Oui")</f>
        <v>Non</v>
      </c>
      <c r="JQ30" s="7" t="str" cm="1">
        <f t="array" ref="JQ30">_xlfn.SWITCH(JO30,"Oui","Abstention","Non","Abstention","Abstention","Non")</f>
        <v>Abstention</v>
      </c>
      <c r="JR30" s="3">
        <f t="shared" si="20"/>
        <v>14</v>
      </c>
      <c r="JS30" s="3">
        <f t="shared" si="21"/>
        <v>1</v>
      </c>
      <c r="JT30" t="str">
        <f t="shared" si="22"/>
        <v>consigne</v>
      </c>
      <c r="JU30" s="3"/>
      <c r="JV30" t="str" cm="1">
        <f t="array" ref="JV30">_xlfn._xlws.FILTER($M$3:$HD$3,((($M30:$HD30=$HR30)+($M30:$HD30=$HS30))*($M$5:$HD$5="V")*($HV30="consigne")),"")</f>
        <v>Hurter Thomas</v>
      </c>
      <c r="KP30" t="str" cm="1">
        <f t="array" ref="KP30">_xlfn._xlws.FILTER($M$3:$HD$3,((($M30:$HD30=$IB30)+($M30:$HD30=$IC30))*($M$5:$HD$5="S")*($IF30="consigne")),"")</f>
        <v/>
      </c>
      <c r="LD30" t="str" cm="1">
        <f t="array" ref="LD30">_xlfn._xlws.FILTER($M$3:$HD$3,((($M30:$HD30=$IV30)+($M30:$HD30=$IW30))*($M$5:$HD$5="RL")*($IZ30="consigne")),"")</f>
        <v/>
      </c>
      <c r="LP30" t="str" cm="1">
        <f t="array" ref="LP30">_xlfn._xlws.FILTER($M$3:$HD$3,((($M30:$HD30=$JF30)+($M30:$HD30=$JG30))*($M$5:$HD$5="G")*($JJ30="consigne")),"")</f>
        <v/>
      </c>
      <c r="MA30" t="str" cm="1">
        <f t="array" ref="MA30">_xlfn._xlws.FILTER($M$3:$HD$3,((($M30:$HD30=$JP30)+($M30:$HD30=$JQ30))*($M$5:$HD$5="GL")*($JT30="consigne")),"")</f>
        <v/>
      </c>
      <c r="MG30" t="str" cm="1">
        <f t="array" ref="MG30">_xlfn._xlws.FILTER($M$3:$HD$3,((($M30:$HD30=$IL30)+($M30:$HD30=$IM30))*($M$5:$HD$5="M-E")*($IP30="consigne")),"")</f>
        <v/>
      </c>
    </row>
    <row r="31" spans="1:347" ht="22.8" customHeight="1" x14ac:dyDescent="0.25">
      <c r="A31" s="1" t="s">
        <v>569</v>
      </c>
      <c r="B31" t="s">
        <v>204</v>
      </c>
      <c r="C31" t="s">
        <v>560</v>
      </c>
      <c r="D31" t="s">
        <v>540</v>
      </c>
      <c r="E31" s="1" t="s">
        <v>561</v>
      </c>
      <c r="F31" t="s">
        <v>562</v>
      </c>
      <c r="G31">
        <v>24471</v>
      </c>
      <c r="H31" t="s">
        <v>506</v>
      </c>
      <c r="I31" t="s">
        <v>570</v>
      </c>
      <c r="J31" s="2" t="s">
        <v>571</v>
      </c>
      <c r="K31" t="s">
        <v>566</v>
      </c>
      <c r="M31" t="s">
        <v>461</v>
      </c>
      <c r="N31" t="s">
        <v>461</v>
      </c>
      <c r="O31" t="s">
        <v>460</v>
      </c>
      <c r="P31" t="s">
        <v>461</v>
      </c>
      <c r="Q31" t="s">
        <v>461</v>
      </c>
      <c r="R31" t="s">
        <v>461</v>
      </c>
      <c r="S31" t="s">
        <v>480</v>
      </c>
      <c r="T31" t="s">
        <v>480</v>
      </c>
      <c r="U31" t="s">
        <v>460</v>
      </c>
      <c r="V31" t="s">
        <v>461</v>
      </c>
      <c r="W31" t="s">
        <v>463</v>
      </c>
      <c r="X31" t="s">
        <v>460</v>
      </c>
      <c r="Y31" t="s">
        <v>480</v>
      </c>
      <c r="Z31" t="s">
        <v>473</v>
      </c>
      <c r="AA31" t="s">
        <v>460</v>
      </c>
      <c r="AB31" t="s">
        <v>460</v>
      </c>
      <c r="AC31" t="s">
        <v>460</v>
      </c>
      <c r="AD31" t="s">
        <v>461</v>
      </c>
      <c r="AE31" t="s">
        <v>461</v>
      </c>
      <c r="AF31" t="s">
        <v>460</v>
      </c>
      <c r="AG31" t="s">
        <v>461</v>
      </c>
      <c r="AH31" t="s">
        <v>460</v>
      </c>
      <c r="AI31" t="s">
        <v>461</v>
      </c>
      <c r="AJ31" t="s">
        <v>463</v>
      </c>
      <c r="AK31" t="s">
        <v>460</v>
      </c>
      <c r="AL31" t="s">
        <v>461</v>
      </c>
      <c r="AM31" t="s">
        <v>461</v>
      </c>
      <c r="AN31" t="s">
        <v>461</v>
      </c>
      <c r="AO31" t="s">
        <v>461</v>
      </c>
      <c r="AP31" t="s">
        <v>461</v>
      </c>
      <c r="AQ31" t="s">
        <v>461</v>
      </c>
      <c r="AR31" t="s">
        <v>460</v>
      </c>
      <c r="AS31" t="s">
        <v>461</v>
      </c>
      <c r="AT31" t="s">
        <v>460</v>
      </c>
      <c r="AU31" t="s">
        <v>460</v>
      </c>
      <c r="AV31" t="s">
        <v>460</v>
      </c>
      <c r="AW31" t="s">
        <v>461</v>
      </c>
      <c r="AX31" t="s">
        <v>480</v>
      </c>
      <c r="AY31" t="s">
        <v>460</v>
      </c>
      <c r="AZ31" t="s">
        <v>461</v>
      </c>
      <c r="BA31" t="s">
        <v>461</v>
      </c>
      <c r="BB31" t="s">
        <v>461</v>
      </c>
      <c r="BC31" t="s">
        <v>480</v>
      </c>
      <c r="BD31" t="s">
        <v>461</v>
      </c>
      <c r="BE31" t="s">
        <v>461</v>
      </c>
      <c r="BF31" t="s">
        <v>460</v>
      </c>
      <c r="BG31" t="s">
        <v>460</v>
      </c>
      <c r="BH31" t="s">
        <v>461</v>
      </c>
      <c r="BI31" t="s">
        <v>460</v>
      </c>
      <c r="BJ31" t="s">
        <v>460</v>
      </c>
      <c r="BK31" t="s">
        <v>461</v>
      </c>
      <c r="BL31" t="s">
        <v>460</v>
      </c>
      <c r="BM31" t="s">
        <v>480</v>
      </c>
      <c r="BN31" t="s">
        <v>460</v>
      </c>
      <c r="BO31" t="s">
        <v>460</v>
      </c>
      <c r="BP31" t="s">
        <v>460</v>
      </c>
      <c r="BQ31" t="s">
        <v>460</v>
      </c>
      <c r="BR31" t="s">
        <v>461</v>
      </c>
      <c r="BS31" t="s">
        <v>460</v>
      </c>
      <c r="BT31" t="s">
        <v>461</v>
      </c>
      <c r="BU31" t="s">
        <v>461</v>
      </c>
      <c r="BV31" t="s">
        <v>460</v>
      </c>
      <c r="BW31" t="s">
        <v>461</v>
      </c>
      <c r="BX31" t="s">
        <v>480</v>
      </c>
      <c r="BY31" t="s">
        <v>461</v>
      </c>
      <c r="BZ31" t="s">
        <v>461</v>
      </c>
      <c r="CA31" t="s">
        <v>460</v>
      </c>
      <c r="CB31" t="s">
        <v>461</v>
      </c>
      <c r="CC31" t="s">
        <v>480</v>
      </c>
      <c r="CD31" t="s">
        <v>473</v>
      </c>
      <c r="CE31" t="s">
        <v>460</v>
      </c>
      <c r="CF31" t="s">
        <v>460</v>
      </c>
      <c r="CG31" t="s">
        <v>461</v>
      </c>
      <c r="CH31" t="s">
        <v>473</v>
      </c>
      <c r="CI31" t="s">
        <v>461</v>
      </c>
      <c r="CJ31" t="s">
        <v>461</v>
      </c>
      <c r="CK31" t="s">
        <v>460</v>
      </c>
      <c r="CL31" t="s">
        <v>461</v>
      </c>
      <c r="CM31" t="s">
        <v>463</v>
      </c>
      <c r="CN31" t="s">
        <v>460</v>
      </c>
      <c r="CO31" t="s">
        <v>480</v>
      </c>
      <c r="CP31" t="s">
        <v>461</v>
      </c>
      <c r="CQ31" t="s">
        <v>461</v>
      </c>
      <c r="CR31" t="s">
        <v>461</v>
      </c>
      <c r="CS31" t="s">
        <v>461</v>
      </c>
      <c r="CT31" t="s">
        <v>461</v>
      </c>
      <c r="CU31" t="s">
        <v>461</v>
      </c>
      <c r="CV31" t="s">
        <v>461</v>
      </c>
      <c r="CW31" t="s">
        <v>463</v>
      </c>
      <c r="CX31" t="s">
        <v>460</v>
      </c>
      <c r="CY31" t="s">
        <v>480</v>
      </c>
      <c r="CZ31" t="s">
        <v>461</v>
      </c>
      <c r="DA31" t="s">
        <v>460</v>
      </c>
      <c r="DB31" t="s">
        <v>474</v>
      </c>
      <c r="DC31" t="s">
        <v>461</v>
      </c>
      <c r="DD31" t="s">
        <v>461</v>
      </c>
      <c r="DE31" t="s">
        <v>461</v>
      </c>
      <c r="DF31" t="s">
        <v>461</v>
      </c>
      <c r="DG31" t="s">
        <v>461</v>
      </c>
      <c r="DH31" t="s">
        <v>461</v>
      </c>
      <c r="DI31" t="s">
        <v>461</v>
      </c>
      <c r="DJ31" t="s">
        <v>461</v>
      </c>
      <c r="DK31" t="s">
        <v>461</v>
      </c>
      <c r="DL31" t="s">
        <v>460</v>
      </c>
      <c r="DM31" t="s">
        <v>461</v>
      </c>
      <c r="DN31" t="s">
        <v>460</v>
      </c>
      <c r="DO31" t="s">
        <v>461</v>
      </c>
      <c r="DP31" t="s">
        <v>461</v>
      </c>
      <c r="DQ31" t="s">
        <v>460</v>
      </c>
      <c r="DR31" t="s">
        <v>460</v>
      </c>
      <c r="DS31" t="s">
        <v>460</v>
      </c>
      <c r="DT31" t="s">
        <v>460</v>
      </c>
      <c r="DU31" t="s">
        <v>461</v>
      </c>
      <c r="DV31" t="s">
        <v>460</v>
      </c>
      <c r="DW31" t="s">
        <v>460</v>
      </c>
      <c r="DX31" t="s">
        <v>461</v>
      </c>
      <c r="DY31" t="s">
        <v>460</v>
      </c>
      <c r="DZ31" t="s">
        <v>460</v>
      </c>
      <c r="EA31" t="s">
        <v>480</v>
      </c>
      <c r="EB31" t="s">
        <v>460</v>
      </c>
      <c r="EC31" t="s">
        <v>461</v>
      </c>
      <c r="ED31" t="s">
        <v>460</v>
      </c>
      <c r="EE31" t="s">
        <v>461</v>
      </c>
      <c r="EF31" t="s">
        <v>473</v>
      </c>
      <c r="EG31" t="s">
        <v>460</v>
      </c>
      <c r="EH31" t="s">
        <v>461</v>
      </c>
      <c r="EI31" t="s">
        <v>461</v>
      </c>
      <c r="EJ31" t="s">
        <v>461</v>
      </c>
      <c r="EK31" t="s">
        <v>460</v>
      </c>
      <c r="EL31" t="s">
        <v>460</v>
      </c>
      <c r="EM31" t="s">
        <v>461</v>
      </c>
      <c r="EN31" t="s">
        <v>461</v>
      </c>
      <c r="EO31" t="s">
        <v>480</v>
      </c>
      <c r="EP31" t="s">
        <v>461</v>
      </c>
      <c r="EQ31" t="s">
        <v>460</v>
      </c>
      <c r="ER31" t="s">
        <v>460</v>
      </c>
      <c r="ES31" t="s">
        <v>461</v>
      </c>
      <c r="ET31" t="s">
        <v>460</v>
      </c>
      <c r="EU31" t="s">
        <v>480</v>
      </c>
      <c r="EV31" t="s">
        <v>460</v>
      </c>
      <c r="EW31" t="s">
        <v>461</v>
      </c>
      <c r="EX31" t="s">
        <v>480</v>
      </c>
      <c r="EY31" t="s">
        <v>461</v>
      </c>
      <c r="EZ31" t="s">
        <v>461</v>
      </c>
      <c r="FA31" t="s">
        <v>461</v>
      </c>
      <c r="FB31" t="s">
        <v>461</v>
      </c>
      <c r="FC31" t="s">
        <v>460</v>
      </c>
      <c r="FD31" t="s">
        <v>461</v>
      </c>
      <c r="FE31" t="s">
        <v>461</v>
      </c>
      <c r="FF31" t="s">
        <v>461</v>
      </c>
      <c r="FG31" t="s">
        <v>461</v>
      </c>
      <c r="FH31" t="s">
        <v>460</v>
      </c>
      <c r="FI31" t="s">
        <v>461</v>
      </c>
      <c r="FJ31" t="s">
        <v>461</v>
      </c>
      <c r="FK31" t="s">
        <v>461</v>
      </c>
      <c r="FL31" t="s">
        <v>461</v>
      </c>
      <c r="FM31" t="s">
        <v>460</v>
      </c>
      <c r="FN31" t="s">
        <v>460</v>
      </c>
      <c r="FO31" t="s">
        <v>460</v>
      </c>
      <c r="FP31" t="s">
        <v>460</v>
      </c>
      <c r="FQ31" t="s">
        <v>461</v>
      </c>
      <c r="FR31" t="s">
        <v>480</v>
      </c>
      <c r="FS31" t="s">
        <v>460</v>
      </c>
      <c r="FT31" t="s">
        <v>461</v>
      </c>
      <c r="FU31" t="s">
        <v>460</v>
      </c>
      <c r="FV31" t="s">
        <v>461</v>
      </c>
      <c r="FW31" t="s">
        <v>461</v>
      </c>
      <c r="FX31" t="s">
        <v>460</v>
      </c>
      <c r="FY31" t="s">
        <v>460</v>
      </c>
      <c r="FZ31" t="s">
        <v>460</v>
      </c>
      <c r="GA31" t="s">
        <v>461</v>
      </c>
      <c r="GB31" t="s">
        <v>461</v>
      </c>
      <c r="GC31" t="s">
        <v>461</v>
      </c>
      <c r="GD31" t="s">
        <v>460</v>
      </c>
      <c r="GE31" t="s">
        <v>461</v>
      </c>
      <c r="GF31" t="s">
        <v>461</v>
      </c>
      <c r="GG31" t="s">
        <v>480</v>
      </c>
      <c r="GH31" t="s">
        <v>460</v>
      </c>
      <c r="GI31" t="s">
        <v>461</v>
      </c>
      <c r="GJ31" t="s">
        <v>461</v>
      </c>
      <c r="GK31" t="s">
        <v>461</v>
      </c>
      <c r="GL31" t="s">
        <v>461</v>
      </c>
      <c r="GM31" t="s">
        <v>461</v>
      </c>
      <c r="GN31" t="s">
        <v>460</v>
      </c>
      <c r="GO31" t="s">
        <v>461</v>
      </c>
      <c r="GP31" t="s">
        <v>461</v>
      </c>
      <c r="GQ31" t="s">
        <v>461</v>
      </c>
      <c r="GR31" t="s">
        <v>460</v>
      </c>
      <c r="GS31" t="s">
        <v>460</v>
      </c>
      <c r="GT31" t="s">
        <v>463</v>
      </c>
      <c r="GU31" t="s">
        <v>460</v>
      </c>
      <c r="GV31" t="s">
        <v>461</v>
      </c>
      <c r="GW31" t="s">
        <v>460</v>
      </c>
      <c r="GX31" t="s">
        <v>460</v>
      </c>
      <c r="GY31" t="s">
        <v>480</v>
      </c>
      <c r="GZ31" t="s">
        <v>460</v>
      </c>
      <c r="HA31" t="s">
        <v>461</v>
      </c>
      <c r="HB31" t="s">
        <v>461</v>
      </c>
      <c r="HC31" t="s">
        <v>460</v>
      </c>
      <c r="HD31" t="s">
        <v>461</v>
      </c>
      <c r="HE31" t="s">
        <v>475</v>
      </c>
      <c r="HF31">
        <v>72</v>
      </c>
      <c r="HG31">
        <v>101</v>
      </c>
      <c r="HH31">
        <v>17</v>
      </c>
      <c r="HI31">
        <v>5</v>
      </c>
      <c r="HJ31">
        <v>4</v>
      </c>
      <c r="HK31" t="s">
        <v>476</v>
      </c>
      <c r="HM31" s="3">
        <f t="shared" si="23"/>
        <v>0</v>
      </c>
      <c r="HN31" s="3">
        <f t="shared" si="40"/>
        <v>52</v>
      </c>
      <c r="HO31" s="3">
        <f t="shared" si="41"/>
        <v>1</v>
      </c>
      <c r="HP31" s="3">
        <f t="shared" si="0"/>
        <v>52</v>
      </c>
      <c r="HQ31" s="7" t="str" cm="1">
        <f t="array" ref="HQ31">_xlfn.SWITCH(HP31,HM31,"Oui",HN31,"Non",HO31,"Abstention")</f>
        <v>Non</v>
      </c>
      <c r="HR31" s="7" t="str" cm="1">
        <f t="array" ref="HR31">_xlfn.SWITCH(HQ31,"Oui","Non","Non","Oui","Abstention","Oui")</f>
        <v>Oui</v>
      </c>
      <c r="HS31" s="7" t="str" cm="1">
        <f t="array" ref="HS31">_xlfn.SWITCH(HQ31,"Oui","Abstention","Non","Abstention","Abstention","Non")</f>
        <v>Abstention</v>
      </c>
      <c r="HT31" s="3">
        <f t="shared" si="1"/>
        <v>53</v>
      </c>
      <c r="HU31" s="3">
        <f t="shared" si="2"/>
        <v>0.98113207547169812</v>
      </c>
      <c r="HV31" t="str">
        <f t="shared" si="3"/>
        <v>consigne</v>
      </c>
      <c r="HW31" s="3">
        <f t="shared" si="24"/>
        <v>34</v>
      </c>
      <c r="HX31" s="3">
        <f t="shared" si="25"/>
        <v>3</v>
      </c>
      <c r="HY31" s="3">
        <f t="shared" si="26"/>
        <v>0</v>
      </c>
      <c r="HZ31" s="3">
        <f t="shared" si="27"/>
        <v>34</v>
      </c>
      <c r="IA31" s="7" t="str" cm="1">
        <f t="array" ref="IA31">_xlfn.SWITCH(HZ31,HW31,"Oui",HX31,"Non",HY31,"Abstention")</f>
        <v>Oui</v>
      </c>
      <c r="IB31" s="7" t="str" cm="1">
        <f t="array" ref="IB31">_xlfn.SWITCH(IA31,"Oui","Non","Non","Oui","Abstention","Oui")</f>
        <v>Non</v>
      </c>
      <c r="IC31" s="7" t="str" cm="1">
        <f t="array" ref="IC31">_xlfn.SWITCH(IA31,"Oui","Abstention","Non","Abstention","Abstention","Non")</f>
        <v>Abstention</v>
      </c>
      <c r="ID31" s="3">
        <f t="shared" si="4"/>
        <v>37</v>
      </c>
      <c r="IE31" s="3">
        <f t="shared" si="5"/>
        <v>0.91891891891891897</v>
      </c>
      <c r="IF31" t="str">
        <f t="shared" si="6"/>
        <v>consigne</v>
      </c>
      <c r="IG31">
        <f t="shared" si="28"/>
        <v>2</v>
      </c>
      <c r="IH31">
        <f t="shared" si="29"/>
        <v>26</v>
      </c>
      <c r="II31">
        <f t="shared" si="30"/>
        <v>1</v>
      </c>
      <c r="IJ31" s="3">
        <f t="shared" si="7"/>
        <v>26</v>
      </c>
      <c r="IK31" s="7" t="str" cm="1">
        <f t="array" ref="IK31">_xlfn.SWITCH(IJ31,IG31,"Oui",IH31,"Non",II31,"Abstention")</f>
        <v>Non</v>
      </c>
      <c r="IL31" s="7" t="str" cm="1">
        <f t="array" ref="IL31">_xlfn.SWITCH(IK31,"Oui","Non","Non","Oui","Abstention","Oui")</f>
        <v>Oui</v>
      </c>
      <c r="IM31" s="7" t="str" cm="1">
        <f t="array" ref="IM31">_xlfn.SWITCH(IK31,"Oui","Abstention","Non","Abstention","Abstention","Non")</f>
        <v>Abstention</v>
      </c>
      <c r="IN31" s="3">
        <f t="shared" si="8"/>
        <v>29</v>
      </c>
      <c r="IO31" s="3">
        <f t="shared" si="9"/>
        <v>0.89655172413793105</v>
      </c>
      <c r="IP31" t="str">
        <f t="shared" si="10"/>
        <v>consigne</v>
      </c>
      <c r="IQ31">
        <f t="shared" si="31"/>
        <v>18</v>
      </c>
      <c r="IR31">
        <f t="shared" si="32"/>
        <v>10</v>
      </c>
      <c r="IS31">
        <f t="shared" si="33"/>
        <v>1</v>
      </c>
      <c r="IT31" s="3">
        <f t="shared" si="11"/>
        <v>18</v>
      </c>
      <c r="IU31" s="7" t="str" cm="1">
        <f t="array" ref="IU31">_xlfn.SWITCH(IT31,IQ31,"Oui",IR31,"Non",IS31,"Abstention")</f>
        <v>Oui</v>
      </c>
      <c r="IV31" s="7" t="str" cm="1">
        <f t="array" ref="IV31">_xlfn.SWITCH(IU31,"Oui","Non","Non","Oui","Abstention","Oui")</f>
        <v>Non</v>
      </c>
      <c r="IW31" s="7" t="str" cm="1">
        <f t="array" ref="IW31">_xlfn.SWITCH(IU31,"Oui","Abstention","Non","Abstention","Abstention","Non")</f>
        <v>Abstention</v>
      </c>
      <c r="IX31" s="3">
        <f t="shared" si="12"/>
        <v>29</v>
      </c>
      <c r="IY31" s="3">
        <f t="shared" si="13"/>
        <v>0.62068965517241381</v>
      </c>
      <c r="IZ31" t="str">
        <f t="shared" si="14"/>
        <v>pas de consigne</v>
      </c>
      <c r="JA31">
        <f t="shared" si="34"/>
        <v>4</v>
      </c>
      <c r="JB31">
        <f t="shared" si="35"/>
        <v>10</v>
      </c>
      <c r="JC31">
        <f t="shared" si="36"/>
        <v>14</v>
      </c>
      <c r="JD31" s="3">
        <f t="shared" si="15"/>
        <v>14</v>
      </c>
      <c r="JE31" s="7" t="str" cm="1">
        <f t="array" ref="JE31">_xlfn.SWITCH(JD31,JA31,"Oui",JB31,"Non",JC31,"Abstention")</f>
        <v>Abstention</v>
      </c>
      <c r="JF31" s="7" t="str" cm="1">
        <f t="array" ref="JF31">_xlfn.SWITCH(JE31,"Oui","Non","Non","Oui","Abstention","Oui")</f>
        <v>Oui</v>
      </c>
      <c r="JG31" s="7" t="str" cm="1">
        <f t="array" ref="JG31">_xlfn.SWITCH(JE31,"Oui","Abstention","Non","Abstention","Abstention","Non")</f>
        <v>Non</v>
      </c>
      <c r="JH31" s="3">
        <f t="shared" si="16"/>
        <v>28</v>
      </c>
      <c r="JI31" s="3">
        <f t="shared" si="17"/>
        <v>0.5</v>
      </c>
      <c r="JJ31" t="str">
        <f t="shared" si="18"/>
        <v>pas de consigne</v>
      </c>
      <c r="JK31">
        <f t="shared" si="37"/>
        <v>14</v>
      </c>
      <c r="JL31">
        <f t="shared" si="38"/>
        <v>0</v>
      </c>
      <c r="JM31">
        <f t="shared" si="39"/>
        <v>0</v>
      </c>
      <c r="JN31" s="3">
        <f t="shared" si="19"/>
        <v>14</v>
      </c>
      <c r="JO31" s="7" t="str" cm="1">
        <f t="array" ref="JO31">_xlfn.SWITCH(JN31,JK31,"Oui",JL31,"Non",JM31,"Abstention")</f>
        <v>Oui</v>
      </c>
      <c r="JP31" s="7" t="str" cm="1">
        <f t="array" ref="JP31">_xlfn.SWITCH(JO31,"Oui","Non","Non","Oui","Abstention","Oui")</f>
        <v>Non</v>
      </c>
      <c r="JQ31" s="7" t="str" cm="1">
        <f t="array" ref="JQ31">_xlfn.SWITCH(JO31,"Oui","Abstention","Non","Abstention","Abstention","Non")</f>
        <v>Abstention</v>
      </c>
      <c r="JR31" s="3">
        <f t="shared" si="20"/>
        <v>14</v>
      </c>
      <c r="JS31" s="3">
        <f t="shared" si="21"/>
        <v>1</v>
      </c>
      <c r="JT31" t="str">
        <f t="shared" si="22"/>
        <v>consigne</v>
      </c>
      <c r="JU31" s="3"/>
      <c r="JV31" t="str" cm="1">
        <f t="array" ref="JV31">_xlfn._xlws.FILTER($M$3:$HD$3,((($M31:$HD31=$HR31)+($M31:$HD31=$HS31))*($M$5:$HD$5="V")*($HV31="consigne")),"")</f>
        <v>Hurter Thomas</v>
      </c>
      <c r="KP31" t="str" cm="1">
        <f t="array" ref="KP31:KR31">_xlfn._xlws.FILTER($M$3:$HD$3,((($M31:$HD31=$IB31)+($M31:$HD31=$IC31))*($M$5:$HD$5="S")*($IF31="consigne")),"")</f>
        <v>Amoos Emmanuel</v>
      </c>
      <c r="KQ31" t="str">
        <v>Locher Benguerel Sandra</v>
      </c>
      <c r="KR31" t="str">
        <v>Pult Jon</v>
      </c>
      <c r="LD31" t="str" cm="1">
        <f t="array" ref="LD31">_xlfn._xlws.FILTER($M$3:$HD$3,((($M31:$HD31=$IV31)+($M31:$HD31=$IW31))*($M$5:$HD$5="RL")*($IZ31="consigne")),"")</f>
        <v/>
      </c>
      <c r="LP31" t="str" cm="1">
        <f t="array" ref="LP31">_xlfn._xlws.FILTER($M$3:$HD$3,((($M31:$HD31=$JF31)+($M31:$HD31=$JG31))*($M$5:$HD$5="G")*($JJ31="consigne")),"")</f>
        <v/>
      </c>
      <c r="MA31" t="str" cm="1">
        <f t="array" ref="MA31">_xlfn._xlws.FILTER($M$3:$HD$3,((($M31:$HD31=$JP31)+($M31:$HD31=$JQ31))*($M$5:$HD$5="GL")*($JT31="consigne")),"")</f>
        <v/>
      </c>
      <c r="MG31" t="str" cm="1">
        <f t="array" ref="MG31:MI31">_xlfn._xlws.FILTER($M$3:$HD$3,((($M31:$HD31=$IL31)+($M31:$HD31=$IM31))*($M$5:$HD$5="M-E")*($IP31="consigne")),"")</f>
        <v>Gugger Niklaus-Samuel</v>
      </c>
      <c r="MH31" t="str">
        <v>Siegenthaler Heinz</v>
      </c>
      <c r="MI31" t="str">
        <v>Studer Lilian</v>
      </c>
    </row>
    <row r="32" spans="1:347" x14ac:dyDescent="0.25">
      <c r="A32" s="1" t="s">
        <v>572</v>
      </c>
      <c r="B32" t="s">
        <v>204</v>
      </c>
      <c r="C32" t="s">
        <v>560</v>
      </c>
      <c r="D32" t="s">
        <v>540</v>
      </c>
      <c r="E32" s="1" t="s">
        <v>561</v>
      </c>
      <c r="F32" t="s">
        <v>562</v>
      </c>
      <c r="G32">
        <v>24472</v>
      </c>
      <c r="H32" t="s">
        <v>573</v>
      </c>
      <c r="I32" t="s">
        <v>574</v>
      </c>
      <c r="J32" t="s">
        <v>575</v>
      </c>
      <c r="K32" t="s">
        <v>566</v>
      </c>
      <c r="M32" t="s">
        <v>460</v>
      </c>
      <c r="N32" t="s">
        <v>460</v>
      </c>
      <c r="O32" t="s">
        <v>460</v>
      </c>
      <c r="P32" t="s">
        <v>461</v>
      </c>
      <c r="Q32" t="s">
        <v>460</v>
      </c>
      <c r="R32" t="s">
        <v>460</v>
      </c>
      <c r="S32" t="s">
        <v>460</v>
      </c>
      <c r="T32" t="s">
        <v>460</v>
      </c>
      <c r="U32" t="s">
        <v>460</v>
      </c>
      <c r="V32" t="s">
        <v>460</v>
      </c>
      <c r="W32" t="s">
        <v>463</v>
      </c>
      <c r="X32" t="s">
        <v>460</v>
      </c>
      <c r="Y32" t="s">
        <v>460</v>
      </c>
      <c r="Z32" t="s">
        <v>460</v>
      </c>
      <c r="AA32" t="s">
        <v>460</v>
      </c>
      <c r="AB32" t="s">
        <v>460</v>
      </c>
      <c r="AC32" t="s">
        <v>460</v>
      </c>
      <c r="AD32" t="s">
        <v>460</v>
      </c>
      <c r="AE32" t="s">
        <v>460</v>
      </c>
      <c r="AF32" t="s">
        <v>460</v>
      </c>
      <c r="AG32" t="s">
        <v>460</v>
      </c>
      <c r="AH32" t="s">
        <v>460</v>
      </c>
      <c r="AI32" t="s">
        <v>460</v>
      </c>
      <c r="AJ32" t="s">
        <v>463</v>
      </c>
      <c r="AK32" t="s">
        <v>460</v>
      </c>
      <c r="AL32" t="s">
        <v>480</v>
      </c>
      <c r="AM32" t="s">
        <v>460</v>
      </c>
      <c r="AN32" t="s">
        <v>460</v>
      </c>
      <c r="AO32" t="s">
        <v>460</v>
      </c>
      <c r="AP32" t="s">
        <v>460</v>
      </c>
      <c r="AQ32" t="s">
        <v>460</v>
      </c>
      <c r="AR32" t="s">
        <v>460</v>
      </c>
      <c r="AS32" t="s">
        <v>460</v>
      </c>
      <c r="AT32" t="s">
        <v>460</v>
      </c>
      <c r="AU32" t="s">
        <v>460</v>
      </c>
      <c r="AV32" t="s">
        <v>460</v>
      </c>
      <c r="AW32" t="s">
        <v>461</v>
      </c>
      <c r="AX32" t="s">
        <v>460</v>
      </c>
      <c r="AY32" t="s">
        <v>460</v>
      </c>
      <c r="AZ32" t="s">
        <v>460</v>
      </c>
      <c r="BA32" t="s">
        <v>460</v>
      </c>
      <c r="BB32" t="s">
        <v>460</v>
      </c>
      <c r="BC32" t="s">
        <v>460</v>
      </c>
      <c r="BD32" t="s">
        <v>460</v>
      </c>
      <c r="BE32" t="s">
        <v>461</v>
      </c>
      <c r="BF32" t="s">
        <v>460</v>
      </c>
      <c r="BG32" t="s">
        <v>460</v>
      </c>
      <c r="BH32" t="s">
        <v>460</v>
      </c>
      <c r="BI32" t="s">
        <v>460</v>
      </c>
      <c r="BJ32" t="s">
        <v>460</v>
      </c>
      <c r="BK32" t="s">
        <v>460</v>
      </c>
      <c r="BL32" t="s">
        <v>460</v>
      </c>
      <c r="BM32" t="s">
        <v>460</v>
      </c>
      <c r="BN32" t="s">
        <v>460</v>
      </c>
      <c r="BO32" t="s">
        <v>460</v>
      </c>
      <c r="BP32" t="s">
        <v>460</v>
      </c>
      <c r="BQ32" t="s">
        <v>460</v>
      </c>
      <c r="BR32" t="s">
        <v>460</v>
      </c>
      <c r="BS32" t="s">
        <v>460</v>
      </c>
      <c r="BT32" t="s">
        <v>460</v>
      </c>
      <c r="BU32" t="s">
        <v>460</v>
      </c>
      <c r="BV32" t="s">
        <v>460</v>
      </c>
      <c r="BW32" t="s">
        <v>460</v>
      </c>
      <c r="BX32" t="s">
        <v>460</v>
      </c>
      <c r="BY32" t="s">
        <v>460</v>
      </c>
      <c r="BZ32" t="s">
        <v>460</v>
      </c>
      <c r="CA32" t="s">
        <v>460</v>
      </c>
      <c r="CB32" t="s">
        <v>460</v>
      </c>
      <c r="CC32" t="s">
        <v>460</v>
      </c>
      <c r="CD32" t="s">
        <v>473</v>
      </c>
      <c r="CE32" t="s">
        <v>460</v>
      </c>
      <c r="CF32" t="s">
        <v>460</v>
      </c>
      <c r="CG32" t="s">
        <v>460</v>
      </c>
      <c r="CH32" t="s">
        <v>473</v>
      </c>
      <c r="CI32" t="s">
        <v>460</v>
      </c>
      <c r="CJ32" t="s">
        <v>460</v>
      </c>
      <c r="CK32" t="s">
        <v>460</v>
      </c>
      <c r="CL32" t="s">
        <v>460</v>
      </c>
      <c r="CM32" t="s">
        <v>463</v>
      </c>
      <c r="CN32" t="s">
        <v>460</v>
      </c>
      <c r="CO32" t="s">
        <v>460</v>
      </c>
      <c r="CP32" t="s">
        <v>460</v>
      </c>
      <c r="CQ32" t="s">
        <v>461</v>
      </c>
      <c r="CR32" t="s">
        <v>460</v>
      </c>
      <c r="CS32" t="s">
        <v>460</v>
      </c>
      <c r="CT32" t="s">
        <v>461</v>
      </c>
      <c r="CU32" t="s">
        <v>460</v>
      </c>
      <c r="CV32" t="s">
        <v>460</v>
      </c>
      <c r="CW32" t="s">
        <v>463</v>
      </c>
      <c r="CX32" t="s">
        <v>460</v>
      </c>
      <c r="CY32" t="s">
        <v>460</v>
      </c>
      <c r="CZ32" t="s">
        <v>460</v>
      </c>
      <c r="DA32" t="s">
        <v>460</v>
      </c>
      <c r="DB32" t="s">
        <v>460</v>
      </c>
      <c r="DC32" t="s">
        <v>460</v>
      </c>
      <c r="DD32" t="s">
        <v>460</v>
      </c>
      <c r="DE32" t="s">
        <v>460</v>
      </c>
      <c r="DF32" t="s">
        <v>460</v>
      </c>
      <c r="DG32" t="s">
        <v>460</v>
      </c>
      <c r="DH32" t="s">
        <v>460</v>
      </c>
      <c r="DI32" t="s">
        <v>460</v>
      </c>
      <c r="DJ32" t="s">
        <v>460</v>
      </c>
      <c r="DK32" t="s">
        <v>460</v>
      </c>
      <c r="DL32" t="s">
        <v>460</v>
      </c>
      <c r="DM32" t="s">
        <v>473</v>
      </c>
      <c r="DN32" t="s">
        <v>460</v>
      </c>
      <c r="DO32" t="s">
        <v>460</v>
      </c>
      <c r="DP32" t="s">
        <v>460</v>
      </c>
      <c r="DQ32" t="s">
        <v>460</v>
      </c>
      <c r="DR32" t="s">
        <v>460</v>
      </c>
      <c r="DS32" t="s">
        <v>460</v>
      </c>
      <c r="DT32" t="s">
        <v>460</v>
      </c>
      <c r="DU32" t="s">
        <v>460</v>
      </c>
      <c r="DV32" t="s">
        <v>460</v>
      </c>
      <c r="DW32" t="s">
        <v>460</v>
      </c>
      <c r="DX32" t="s">
        <v>461</v>
      </c>
      <c r="DY32" t="s">
        <v>460</v>
      </c>
      <c r="DZ32" t="s">
        <v>460</v>
      </c>
      <c r="EA32" t="s">
        <v>460</v>
      </c>
      <c r="EB32" t="s">
        <v>460</v>
      </c>
      <c r="EC32" t="s">
        <v>460</v>
      </c>
      <c r="ED32" t="s">
        <v>460</v>
      </c>
      <c r="EE32" t="s">
        <v>460</v>
      </c>
      <c r="EF32" t="s">
        <v>473</v>
      </c>
      <c r="EG32" t="s">
        <v>460</v>
      </c>
      <c r="EH32" t="s">
        <v>460</v>
      </c>
      <c r="EI32" t="s">
        <v>460</v>
      </c>
      <c r="EJ32" t="s">
        <v>460</v>
      </c>
      <c r="EK32" t="s">
        <v>460</v>
      </c>
      <c r="EL32" t="s">
        <v>460</v>
      </c>
      <c r="EM32" t="s">
        <v>460</v>
      </c>
      <c r="EN32" t="s">
        <v>460</v>
      </c>
      <c r="EO32" t="s">
        <v>460</v>
      </c>
      <c r="EP32" t="s">
        <v>460</v>
      </c>
      <c r="EQ32" t="s">
        <v>460</v>
      </c>
      <c r="ER32" t="s">
        <v>460</v>
      </c>
      <c r="ES32" t="s">
        <v>460</v>
      </c>
      <c r="ET32" t="s">
        <v>460</v>
      </c>
      <c r="EU32" t="s">
        <v>460</v>
      </c>
      <c r="EV32" t="s">
        <v>460</v>
      </c>
      <c r="EW32" t="s">
        <v>460</v>
      </c>
      <c r="EX32" t="s">
        <v>460</v>
      </c>
      <c r="EY32" t="s">
        <v>460</v>
      </c>
      <c r="EZ32" t="s">
        <v>460</v>
      </c>
      <c r="FA32" t="s">
        <v>460</v>
      </c>
      <c r="FB32" t="s">
        <v>461</v>
      </c>
      <c r="FC32" t="s">
        <v>460</v>
      </c>
      <c r="FD32" t="s">
        <v>460</v>
      </c>
      <c r="FE32" t="s">
        <v>460</v>
      </c>
      <c r="FF32" t="s">
        <v>460</v>
      </c>
      <c r="FG32" t="s">
        <v>460</v>
      </c>
      <c r="FH32" t="s">
        <v>460</v>
      </c>
      <c r="FI32" t="s">
        <v>460</v>
      </c>
      <c r="FJ32" t="s">
        <v>460</v>
      </c>
      <c r="FK32" t="s">
        <v>480</v>
      </c>
      <c r="FL32" t="s">
        <v>460</v>
      </c>
      <c r="FM32" t="s">
        <v>460</v>
      </c>
      <c r="FN32" t="s">
        <v>460</v>
      </c>
      <c r="FO32" t="s">
        <v>460</v>
      </c>
      <c r="FP32" t="s">
        <v>460</v>
      </c>
      <c r="FQ32" t="s">
        <v>460</v>
      </c>
      <c r="FR32" t="s">
        <v>460</v>
      </c>
      <c r="FS32" t="s">
        <v>460</v>
      </c>
      <c r="FT32" t="s">
        <v>460</v>
      </c>
      <c r="FU32" t="s">
        <v>460</v>
      </c>
      <c r="FV32" t="s">
        <v>460</v>
      </c>
      <c r="FW32" t="s">
        <v>461</v>
      </c>
      <c r="FX32" t="s">
        <v>460</v>
      </c>
      <c r="FY32" t="s">
        <v>460</v>
      </c>
      <c r="FZ32" t="s">
        <v>460</v>
      </c>
      <c r="GA32" t="s">
        <v>460</v>
      </c>
      <c r="GB32" t="s">
        <v>460</v>
      </c>
      <c r="GC32" t="s">
        <v>460</v>
      </c>
      <c r="GD32" t="s">
        <v>460</v>
      </c>
      <c r="GE32" t="s">
        <v>460</v>
      </c>
      <c r="GF32" t="s">
        <v>460</v>
      </c>
      <c r="GG32" t="s">
        <v>460</v>
      </c>
      <c r="GH32" t="s">
        <v>460</v>
      </c>
      <c r="GI32" t="s">
        <v>460</v>
      </c>
      <c r="GJ32" t="s">
        <v>460</v>
      </c>
      <c r="GK32" t="s">
        <v>460</v>
      </c>
      <c r="GL32" t="s">
        <v>460</v>
      </c>
      <c r="GM32" t="s">
        <v>460</v>
      </c>
      <c r="GN32" t="s">
        <v>460</v>
      </c>
      <c r="GO32" t="s">
        <v>460</v>
      </c>
      <c r="GP32" t="s">
        <v>460</v>
      </c>
      <c r="GQ32" t="s">
        <v>460</v>
      </c>
      <c r="GR32" t="s">
        <v>460</v>
      </c>
      <c r="GS32" t="s">
        <v>460</v>
      </c>
      <c r="GT32" t="s">
        <v>463</v>
      </c>
      <c r="GU32" t="s">
        <v>460</v>
      </c>
      <c r="GV32" t="s">
        <v>460</v>
      </c>
      <c r="GW32" t="s">
        <v>460</v>
      </c>
      <c r="GX32" t="s">
        <v>460</v>
      </c>
      <c r="GY32" t="s">
        <v>460</v>
      </c>
      <c r="GZ32" t="s">
        <v>460</v>
      </c>
      <c r="HA32" t="s">
        <v>460</v>
      </c>
      <c r="HB32" t="s">
        <v>460</v>
      </c>
      <c r="HC32" t="s">
        <v>460</v>
      </c>
      <c r="HD32" t="s">
        <v>460</v>
      </c>
      <c r="HE32" t="s">
        <v>481</v>
      </c>
      <c r="HF32">
        <v>181</v>
      </c>
      <c r="HG32">
        <v>8</v>
      </c>
      <c r="HH32">
        <v>2</v>
      </c>
      <c r="HI32">
        <v>5</v>
      </c>
      <c r="HJ32">
        <v>4</v>
      </c>
      <c r="HK32" t="s">
        <v>509</v>
      </c>
      <c r="HM32" s="3">
        <f t="shared" si="23"/>
        <v>43</v>
      </c>
      <c r="HN32" s="3">
        <f t="shared" si="40"/>
        <v>8</v>
      </c>
      <c r="HO32" s="3">
        <f t="shared" si="41"/>
        <v>2</v>
      </c>
      <c r="HP32" s="3">
        <f t="shared" si="0"/>
        <v>43</v>
      </c>
      <c r="HQ32" s="7" t="str" cm="1">
        <f t="array" ref="HQ32">_xlfn.SWITCH(HP32,HM32,"Oui",HN32,"Non",HO32,"Abstention")</f>
        <v>Oui</v>
      </c>
      <c r="HR32" s="7" t="str" cm="1">
        <f t="array" ref="HR32">_xlfn.SWITCH(HQ32,"Oui","Non","Non","Oui","Abstention","Oui")</f>
        <v>Non</v>
      </c>
      <c r="HS32" s="7" t="str" cm="1">
        <f t="array" ref="HS32">_xlfn.SWITCH(HQ32,"Oui","Abstention","Non","Abstention","Abstention","Non")</f>
        <v>Abstention</v>
      </c>
      <c r="HT32" s="3">
        <f t="shared" si="1"/>
        <v>53</v>
      </c>
      <c r="HU32" s="3">
        <f t="shared" si="2"/>
        <v>0.81132075471698117</v>
      </c>
      <c r="HV32" t="str">
        <f t="shared" si="3"/>
        <v>consigne</v>
      </c>
      <c r="HW32" s="3">
        <f t="shared" si="24"/>
        <v>37</v>
      </c>
      <c r="HX32" s="3">
        <f t="shared" si="25"/>
        <v>0</v>
      </c>
      <c r="HY32" s="3">
        <f t="shared" si="26"/>
        <v>0</v>
      </c>
      <c r="HZ32" s="3">
        <f t="shared" si="27"/>
        <v>37</v>
      </c>
      <c r="IA32" s="7" t="str" cm="1">
        <f t="array" ref="IA32">_xlfn.SWITCH(HZ32,HW32,"Oui",HX32,"Non",HY32,"Abstention")</f>
        <v>Oui</v>
      </c>
      <c r="IB32" s="7" t="str" cm="1">
        <f t="array" ref="IB32">_xlfn.SWITCH(IA32,"Oui","Non","Non","Oui","Abstention","Oui")</f>
        <v>Non</v>
      </c>
      <c r="IC32" s="7" t="str" cm="1">
        <f t="array" ref="IC32">_xlfn.SWITCH(IA32,"Oui","Abstention","Non","Abstention","Abstention","Non")</f>
        <v>Abstention</v>
      </c>
      <c r="ID32" s="3">
        <f t="shared" si="4"/>
        <v>37</v>
      </c>
      <c r="IE32" s="3">
        <f t="shared" si="5"/>
        <v>1</v>
      </c>
      <c r="IF32" t="str">
        <f t="shared" si="6"/>
        <v>consigne</v>
      </c>
      <c r="IG32">
        <f t="shared" si="28"/>
        <v>29</v>
      </c>
      <c r="IH32">
        <f t="shared" si="29"/>
        <v>0</v>
      </c>
      <c r="II32">
        <f t="shared" si="30"/>
        <v>0</v>
      </c>
      <c r="IJ32" s="3">
        <f t="shared" si="7"/>
        <v>29</v>
      </c>
      <c r="IK32" s="7" t="str" cm="1">
        <f t="array" ref="IK32">_xlfn.SWITCH(IJ32,IG32,"Oui",IH32,"Non",II32,"Abstention")</f>
        <v>Oui</v>
      </c>
      <c r="IL32" s="7" t="str" cm="1">
        <f t="array" ref="IL32">_xlfn.SWITCH(IK32,"Oui","Non","Non","Oui","Abstention","Oui")</f>
        <v>Non</v>
      </c>
      <c r="IM32" s="7" t="str" cm="1">
        <f t="array" ref="IM32">_xlfn.SWITCH(IK32,"Oui","Abstention","Non","Abstention","Abstention","Non")</f>
        <v>Abstention</v>
      </c>
      <c r="IN32" s="3">
        <f t="shared" si="8"/>
        <v>29</v>
      </c>
      <c r="IO32" s="3">
        <f t="shared" si="9"/>
        <v>1</v>
      </c>
      <c r="IP32" t="str">
        <f t="shared" si="10"/>
        <v>consigne</v>
      </c>
      <c r="IQ32">
        <f t="shared" si="31"/>
        <v>29</v>
      </c>
      <c r="IR32">
        <f t="shared" si="32"/>
        <v>0</v>
      </c>
      <c r="IS32">
        <f t="shared" si="33"/>
        <v>0</v>
      </c>
      <c r="IT32" s="3">
        <f t="shared" si="11"/>
        <v>29</v>
      </c>
      <c r="IU32" s="7" t="str" cm="1">
        <f t="array" ref="IU32">_xlfn.SWITCH(IT32,IQ32,"Oui",IR32,"Non",IS32,"Abstention")</f>
        <v>Oui</v>
      </c>
      <c r="IV32" s="7" t="str" cm="1">
        <f t="array" ref="IV32">_xlfn.SWITCH(IU32,"Oui","Non","Non","Oui","Abstention","Oui")</f>
        <v>Non</v>
      </c>
      <c r="IW32" s="7" t="str" cm="1">
        <f t="array" ref="IW32">_xlfn.SWITCH(IU32,"Oui","Abstention","Non","Abstention","Abstention","Non")</f>
        <v>Abstention</v>
      </c>
      <c r="IX32" s="3">
        <f t="shared" si="12"/>
        <v>29</v>
      </c>
      <c r="IY32" s="3">
        <f t="shared" si="13"/>
        <v>1</v>
      </c>
      <c r="IZ32" t="str">
        <f t="shared" si="14"/>
        <v>consigne</v>
      </c>
      <c r="JA32">
        <f t="shared" si="34"/>
        <v>28</v>
      </c>
      <c r="JB32">
        <f t="shared" si="35"/>
        <v>0</v>
      </c>
      <c r="JC32">
        <f t="shared" si="36"/>
        <v>0</v>
      </c>
      <c r="JD32" s="3">
        <f t="shared" si="15"/>
        <v>28</v>
      </c>
      <c r="JE32" s="7" t="str" cm="1">
        <f t="array" ref="JE32">_xlfn.SWITCH(JD32,JA32,"Oui",JB32,"Non",JC32,"Abstention")</f>
        <v>Oui</v>
      </c>
      <c r="JF32" s="7" t="str" cm="1">
        <f t="array" ref="JF32">_xlfn.SWITCH(JE32,"Oui","Non","Non","Oui","Abstention","Oui")</f>
        <v>Non</v>
      </c>
      <c r="JG32" s="7" t="str" cm="1">
        <f t="array" ref="JG32">_xlfn.SWITCH(JE32,"Oui","Abstention","Non","Abstention","Abstention","Non")</f>
        <v>Abstention</v>
      </c>
      <c r="JH32" s="3">
        <f t="shared" si="16"/>
        <v>28</v>
      </c>
      <c r="JI32" s="3">
        <f t="shared" si="17"/>
        <v>1</v>
      </c>
      <c r="JJ32" t="str">
        <f t="shared" si="18"/>
        <v>consigne</v>
      </c>
      <c r="JK32">
        <f t="shared" si="37"/>
        <v>15</v>
      </c>
      <c r="JL32">
        <f t="shared" si="38"/>
        <v>0</v>
      </c>
      <c r="JM32">
        <f t="shared" si="39"/>
        <v>0</v>
      </c>
      <c r="JN32" s="3">
        <f t="shared" si="19"/>
        <v>15</v>
      </c>
      <c r="JO32" s="7" t="str" cm="1">
        <f t="array" ref="JO32">_xlfn.SWITCH(JN32,JK32,"Oui",JL32,"Non",JM32,"Abstention")</f>
        <v>Oui</v>
      </c>
      <c r="JP32" s="7" t="str" cm="1">
        <f t="array" ref="JP32">_xlfn.SWITCH(JO32,"Oui","Non","Non","Oui","Abstention","Oui")</f>
        <v>Non</v>
      </c>
      <c r="JQ32" s="7" t="str" cm="1">
        <f t="array" ref="JQ32">_xlfn.SWITCH(JO32,"Oui","Abstention","Non","Abstention","Abstention","Non")</f>
        <v>Abstention</v>
      </c>
      <c r="JR32" s="3">
        <f t="shared" si="20"/>
        <v>15</v>
      </c>
      <c r="JS32" s="3">
        <f t="shared" si="21"/>
        <v>1</v>
      </c>
      <c r="JT32" t="str">
        <f t="shared" si="22"/>
        <v>consigne</v>
      </c>
      <c r="JU32" s="3"/>
      <c r="JV32" t="str" cm="1">
        <f t="array" ref="JV32:KE32">_xlfn._xlws.FILTER($M$3:$HD$3,((($M32:$HD32=$HR32)+($M32:$HD32=$HS32))*($M$5:$HD$5="V")*($HV32="consigne")),"")</f>
        <v>Aeschi Thomas</v>
      </c>
      <c r="JW32" t="str">
        <v>Büchel Roland Rino</v>
      </c>
      <c r="JX32" t="str">
        <v>de Courten Thomas</v>
      </c>
      <c r="JY32" t="str">
        <v>Estermann Yvette</v>
      </c>
      <c r="JZ32" t="str">
        <v>Heer Alfred</v>
      </c>
      <c r="KA32" t="str">
        <v>Hess Erich</v>
      </c>
      <c r="KB32" t="str">
        <v>Matter Thomas</v>
      </c>
      <c r="KC32" t="str">
        <v>Reimann Lukas</v>
      </c>
      <c r="KD32" t="str">
        <v>Rutz Gregor</v>
      </c>
      <c r="KE32" t="str">
        <v>Schwander Pirmin</v>
      </c>
      <c r="KP32" t="str" cm="1">
        <f t="array" ref="KP32">_xlfn._xlws.FILTER($M$3:$HD$3,((($M32:$HD32=$IB32)+($M32:$HD32=$IC32))*($M$5:$HD$5="S")*($IF32="consigne")),"")</f>
        <v/>
      </c>
      <c r="LD32" t="str" cm="1">
        <f t="array" ref="LD32">_xlfn._xlws.FILTER($M$3:$HD$3,((($M32:$HD32=$IV32)+($M32:$HD32=$IW32))*($M$5:$HD$5="RL")*($IZ32="consigne")),"")</f>
        <v/>
      </c>
      <c r="LP32" t="str" cm="1">
        <f t="array" ref="LP32">_xlfn._xlws.FILTER($M$3:$HD$3,((($M32:$HD32=$JF32)+($M32:$HD32=$JG32))*($M$5:$HD$5="G")*($JJ32="consigne")),"")</f>
        <v/>
      </c>
      <c r="MA32" t="str" cm="1">
        <f t="array" ref="MA32">_xlfn._xlws.FILTER($M$3:$HD$3,((($M32:$HD32=$JP32)+($M32:$HD32=$JQ32))*($M$5:$HD$5="GL")*($JT32="consigne")),"")</f>
        <v/>
      </c>
      <c r="MG32" t="str" cm="1">
        <f t="array" ref="MG32">_xlfn._xlws.FILTER($M$3:$HD$3,((($M32:$HD32=$IL32)+($M32:$HD32=$IM32))*($M$5:$HD$5="M-E")*($IP32="consigne")),"")</f>
        <v/>
      </c>
    </row>
    <row r="33" spans="1:348" x14ac:dyDescent="0.25">
      <c r="A33" s="1" t="s">
        <v>576</v>
      </c>
      <c r="B33" t="s">
        <v>204</v>
      </c>
      <c r="C33" t="s">
        <v>560</v>
      </c>
      <c r="D33" t="s">
        <v>540</v>
      </c>
      <c r="E33" s="1" t="s">
        <v>561</v>
      </c>
      <c r="F33" t="s">
        <v>562</v>
      </c>
      <c r="G33">
        <v>24473</v>
      </c>
      <c r="H33" t="s">
        <v>521</v>
      </c>
      <c r="I33" t="s">
        <v>522</v>
      </c>
      <c r="J33" t="s">
        <v>523</v>
      </c>
      <c r="K33" t="s">
        <v>566</v>
      </c>
      <c r="M33" t="s">
        <v>460</v>
      </c>
      <c r="N33" t="s">
        <v>460</v>
      </c>
      <c r="O33" t="s">
        <v>460</v>
      </c>
      <c r="P33" t="s">
        <v>461</v>
      </c>
      <c r="Q33" t="s">
        <v>460</v>
      </c>
      <c r="R33" t="s">
        <v>460</v>
      </c>
      <c r="S33" t="s">
        <v>460</v>
      </c>
      <c r="T33" t="s">
        <v>460</v>
      </c>
      <c r="U33" t="s">
        <v>460</v>
      </c>
      <c r="V33" t="s">
        <v>460</v>
      </c>
      <c r="W33" t="s">
        <v>463</v>
      </c>
      <c r="X33" t="s">
        <v>460</v>
      </c>
      <c r="Y33" t="s">
        <v>460</v>
      </c>
      <c r="Z33" t="s">
        <v>460</v>
      </c>
      <c r="AA33" t="s">
        <v>460</v>
      </c>
      <c r="AB33" t="s">
        <v>460</v>
      </c>
      <c r="AC33" t="s">
        <v>460</v>
      </c>
      <c r="AD33" t="s">
        <v>460</v>
      </c>
      <c r="AE33" t="s">
        <v>460</v>
      </c>
      <c r="AF33" t="s">
        <v>460</v>
      </c>
      <c r="AG33" t="s">
        <v>460</v>
      </c>
      <c r="AH33" t="s">
        <v>460</v>
      </c>
      <c r="AI33" t="s">
        <v>460</v>
      </c>
      <c r="AJ33" t="s">
        <v>463</v>
      </c>
      <c r="AK33" t="s">
        <v>460</v>
      </c>
      <c r="AL33" t="s">
        <v>461</v>
      </c>
      <c r="AM33" t="s">
        <v>460</v>
      </c>
      <c r="AN33" t="s">
        <v>460</v>
      </c>
      <c r="AO33" t="s">
        <v>460</v>
      </c>
      <c r="AP33" t="s">
        <v>460</v>
      </c>
      <c r="AQ33" t="s">
        <v>460</v>
      </c>
      <c r="AR33" t="s">
        <v>460</v>
      </c>
      <c r="AS33" t="s">
        <v>460</v>
      </c>
      <c r="AT33" t="s">
        <v>460</v>
      </c>
      <c r="AU33" t="s">
        <v>460</v>
      </c>
      <c r="AV33" t="s">
        <v>460</v>
      </c>
      <c r="AW33" t="s">
        <v>461</v>
      </c>
      <c r="AX33" t="s">
        <v>460</v>
      </c>
      <c r="AY33" t="s">
        <v>460</v>
      </c>
      <c r="AZ33" t="s">
        <v>460</v>
      </c>
      <c r="BA33" t="s">
        <v>460</v>
      </c>
      <c r="BB33" t="s">
        <v>460</v>
      </c>
      <c r="BC33" t="s">
        <v>460</v>
      </c>
      <c r="BD33" t="s">
        <v>460</v>
      </c>
      <c r="BE33" t="s">
        <v>461</v>
      </c>
      <c r="BF33" t="s">
        <v>460</v>
      </c>
      <c r="BG33" t="s">
        <v>460</v>
      </c>
      <c r="BH33" t="s">
        <v>460</v>
      </c>
      <c r="BI33" t="s">
        <v>460</v>
      </c>
      <c r="BJ33" t="s">
        <v>460</v>
      </c>
      <c r="BK33" t="s">
        <v>460</v>
      </c>
      <c r="BL33" t="s">
        <v>460</v>
      </c>
      <c r="BM33" t="s">
        <v>460</v>
      </c>
      <c r="BN33" t="s">
        <v>460</v>
      </c>
      <c r="BO33" t="s">
        <v>460</v>
      </c>
      <c r="BP33" t="s">
        <v>460</v>
      </c>
      <c r="BQ33" t="s">
        <v>460</v>
      </c>
      <c r="BR33" t="s">
        <v>460</v>
      </c>
      <c r="BS33" t="s">
        <v>460</v>
      </c>
      <c r="BT33" t="s">
        <v>460</v>
      </c>
      <c r="BU33" t="s">
        <v>460</v>
      </c>
      <c r="BV33" t="s">
        <v>460</v>
      </c>
      <c r="BW33" t="s">
        <v>460</v>
      </c>
      <c r="BX33" t="s">
        <v>460</v>
      </c>
      <c r="BY33" t="s">
        <v>460</v>
      </c>
      <c r="BZ33" t="s">
        <v>460</v>
      </c>
      <c r="CA33" t="s">
        <v>460</v>
      </c>
      <c r="CB33" t="s">
        <v>460</v>
      </c>
      <c r="CC33" t="s">
        <v>460</v>
      </c>
      <c r="CD33" t="s">
        <v>473</v>
      </c>
      <c r="CE33" t="s">
        <v>460</v>
      </c>
      <c r="CF33" t="s">
        <v>460</v>
      </c>
      <c r="CG33" t="s">
        <v>460</v>
      </c>
      <c r="CH33" t="s">
        <v>473</v>
      </c>
      <c r="CI33" t="s">
        <v>460</v>
      </c>
      <c r="CJ33" t="s">
        <v>460</v>
      </c>
      <c r="CK33" t="s">
        <v>460</v>
      </c>
      <c r="CL33" t="s">
        <v>460</v>
      </c>
      <c r="CM33" t="s">
        <v>463</v>
      </c>
      <c r="CN33" t="s">
        <v>460</v>
      </c>
      <c r="CO33" t="s">
        <v>460</v>
      </c>
      <c r="CP33" t="s">
        <v>460</v>
      </c>
      <c r="CQ33" t="s">
        <v>461</v>
      </c>
      <c r="CR33" t="s">
        <v>460</v>
      </c>
      <c r="CS33" t="s">
        <v>460</v>
      </c>
      <c r="CT33" t="s">
        <v>461</v>
      </c>
      <c r="CU33" t="s">
        <v>460</v>
      </c>
      <c r="CV33" t="s">
        <v>460</v>
      </c>
      <c r="CW33" t="s">
        <v>463</v>
      </c>
      <c r="CX33" t="s">
        <v>460</v>
      </c>
      <c r="CY33" t="s">
        <v>460</v>
      </c>
      <c r="CZ33" t="s">
        <v>460</v>
      </c>
      <c r="DA33" t="s">
        <v>460</v>
      </c>
      <c r="DB33" t="s">
        <v>474</v>
      </c>
      <c r="DC33" t="s">
        <v>460</v>
      </c>
      <c r="DD33" t="s">
        <v>460</v>
      </c>
      <c r="DE33" t="s">
        <v>460</v>
      </c>
      <c r="DF33" t="s">
        <v>460</v>
      </c>
      <c r="DG33" t="s">
        <v>460</v>
      </c>
      <c r="DH33" t="s">
        <v>460</v>
      </c>
      <c r="DI33" t="s">
        <v>460</v>
      </c>
      <c r="DJ33" t="s">
        <v>460</v>
      </c>
      <c r="DK33" t="s">
        <v>460</v>
      </c>
      <c r="DL33" t="s">
        <v>460</v>
      </c>
      <c r="DM33" t="s">
        <v>460</v>
      </c>
      <c r="DN33" t="s">
        <v>460</v>
      </c>
      <c r="DO33" t="s">
        <v>460</v>
      </c>
      <c r="DP33" t="s">
        <v>460</v>
      </c>
      <c r="DQ33" t="s">
        <v>460</v>
      </c>
      <c r="DR33" t="s">
        <v>460</v>
      </c>
      <c r="DS33" t="s">
        <v>460</v>
      </c>
      <c r="DT33" t="s">
        <v>460</v>
      </c>
      <c r="DU33" t="s">
        <v>460</v>
      </c>
      <c r="DV33" t="s">
        <v>460</v>
      </c>
      <c r="DW33" t="s">
        <v>460</v>
      </c>
      <c r="DX33" t="s">
        <v>461</v>
      </c>
      <c r="DY33" t="s">
        <v>460</v>
      </c>
      <c r="DZ33" t="s">
        <v>460</v>
      </c>
      <c r="EA33" t="s">
        <v>460</v>
      </c>
      <c r="EB33" t="s">
        <v>460</v>
      </c>
      <c r="EC33" t="s">
        <v>460</v>
      </c>
      <c r="ED33" t="s">
        <v>460</v>
      </c>
      <c r="EE33" t="s">
        <v>460</v>
      </c>
      <c r="EF33" t="s">
        <v>473</v>
      </c>
      <c r="EG33" t="s">
        <v>460</v>
      </c>
      <c r="EH33" t="s">
        <v>460</v>
      </c>
      <c r="EI33" t="s">
        <v>460</v>
      </c>
      <c r="EJ33" t="s">
        <v>460</v>
      </c>
      <c r="EK33" t="s">
        <v>460</v>
      </c>
      <c r="EL33" t="s">
        <v>460</v>
      </c>
      <c r="EM33" t="s">
        <v>460</v>
      </c>
      <c r="EN33" t="s">
        <v>460</v>
      </c>
      <c r="EO33" t="s">
        <v>460</v>
      </c>
      <c r="EP33" t="s">
        <v>460</v>
      </c>
      <c r="EQ33" t="s">
        <v>460</v>
      </c>
      <c r="ER33" t="s">
        <v>460</v>
      </c>
      <c r="ES33" t="s">
        <v>460</v>
      </c>
      <c r="ET33" t="s">
        <v>460</v>
      </c>
      <c r="EU33" t="s">
        <v>460</v>
      </c>
      <c r="EV33" t="s">
        <v>460</v>
      </c>
      <c r="EW33" t="s">
        <v>460</v>
      </c>
      <c r="EX33" t="s">
        <v>460</v>
      </c>
      <c r="EY33" t="s">
        <v>460</v>
      </c>
      <c r="EZ33" t="s">
        <v>460</v>
      </c>
      <c r="FA33" t="s">
        <v>460</v>
      </c>
      <c r="FB33" t="s">
        <v>461</v>
      </c>
      <c r="FC33" t="s">
        <v>460</v>
      </c>
      <c r="FD33" t="s">
        <v>460</v>
      </c>
      <c r="FE33" t="s">
        <v>460</v>
      </c>
      <c r="FF33" t="s">
        <v>460</v>
      </c>
      <c r="FG33" t="s">
        <v>460</v>
      </c>
      <c r="FH33" t="s">
        <v>460</v>
      </c>
      <c r="FI33" t="s">
        <v>460</v>
      </c>
      <c r="FJ33" t="s">
        <v>460</v>
      </c>
      <c r="FK33" t="s">
        <v>461</v>
      </c>
      <c r="FL33" t="s">
        <v>460</v>
      </c>
      <c r="FM33" t="s">
        <v>460</v>
      </c>
      <c r="FN33" t="s">
        <v>460</v>
      </c>
      <c r="FO33" t="s">
        <v>460</v>
      </c>
      <c r="FP33" t="s">
        <v>460</v>
      </c>
      <c r="FQ33" t="s">
        <v>460</v>
      </c>
      <c r="FR33" t="s">
        <v>460</v>
      </c>
      <c r="FS33" t="s">
        <v>460</v>
      </c>
      <c r="FT33" t="s">
        <v>460</v>
      </c>
      <c r="FU33" t="s">
        <v>460</v>
      </c>
      <c r="FV33" t="s">
        <v>460</v>
      </c>
      <c r="FW33" t="s">
        <v>461</v>
      </c>
      <c r="FX33" t="s">
        <v>460</v>
      </c>
      <c r="FY33" t="s">
        <v>460</v>
      </c>
      <c r="FZ33" t="s">
        <v>460</v>
      </c>
      <c r="GA33" t="s">
        <v>460</v>
      </c>
      <c r="GB33" t="s">
        <v>460</v>
      </c>
      <c r="GC33" t="s">
        <v>460</v>
      </c>
      <c r="GD33" t="s">
        <v>460</v>
      </c>
      <c r="GE33" t="s">
        <v>460</v>
      </c>
      <c r="GF33" t="s">
        <v>461</v>
      </c>
      <c r="GG33" t="s">
        <v>460</v>
      </c>
      <c r="GH33" t="s">
        <v>460</v>
      </c>
      <c r="GI33" t="s">
        <v>460</v>
      </c>
      <c r="GJ33" t="s">
        <v>460</v>
      </c>
      <c r="GK33" t="s">
        <v>460</v>
      </c>
      <c r="GL33" t="s">
        <v>460</v>
      </c>
      <c r="GM33" t="s">
        <v>460</v>
      </c>
      <c r="GN33" t="s">
        <v>460</v>
      </c>
      <c r="GO33" t="s">
        <v>460</v>
      </c>
      <c r="GP33" t="s">
        <v>460</v>
      </c>
      <c r="GQ33" t="s">
        <v>460</v>
      </c>
      <c r="GR33" t="s">
        <v>460</v>
      </c>
      <c r="GS33" t="s">
        <v>460</v>
      </c>
      <c r="GT33" t="s">
        <v>463</v>
      </c>
      <c r="GU33" t="s">
        <v>460</v>
      </c>
      <c r="GV33" t="s">
        <v>460</v>
      </c>
      <c r="GW33" t="s">
        <v>460</v>
      </c>
      <c r="GX33" t="s">
        <v>460</v>
      </c>
      <c r="GY33" t="s">
        <v>460</v>
      </c>
      <c r="GZ33" t="s">
        <v>460</v>
      </c>
      <c r="HA33" t="s">
        <v>460</v>
      </c>
      <c r="HB33" t="s">
        <v>460</v>
      </c>
      <c r="HC33" t="s">
        <v>460</v>
      </c>
      <c r="HD33" t="s">
        <v>460</v>
      </c>
      <c r="HE33" t="s">
        <v>481</v>
      </c>
      <c r="HF33">
        <v>180</v>
      </c>
      <c r="HG33">
        <v>11</v>
      </c>
      <c r="HH33">
        <v>0</v>
      </c>
      <c r="HI33">
        <v>5</v>
      </c>
      <c r="HJ33">
        <v>3</v>
      </c>
      <c r="HK33" t="s">
        <v>476</v>
      </c>
      <c r="HM33" s="3">
        <f t="shared" si="23"/>
        <v>42</v>
      </c>
      <c r="HN33" s="3">
        <f t="shared" si="40"/>
        <v>11</v>
      </c>
      <c r="HO33" s="3">
        <f t="shared" si="41"/>
        <v>0</v>
      </c>
      <c r="HP33" s="3">
        <f t="shared" si="0"/>
        <v>42</v>
      </c>
      <c r="HQ33" s="7" t="str" cm="1">
        <f t="array" ref="HQ33">_xlfn.SWITCH(HP33,HM33,"Oui",HN33,"Non",HO33,"Abstention")</f>
        <v>Oui</v>
      </c>
      <c r="HR33" s="7" t="str" cm="1">
        <f t="array" ref="HR33">_xlfn.SWITCH(HQ33,"Oui","Non","Non","Oui","Abstention","Oui")</f>
        <v>Non</v>
      </c>
      <c r="HS33" s="7" t="str" cm="1">
        <f t="array" ref="HS33">_xlfn.SWITCH(HQ33,"Oui","Abstention","Non","Abstention","Abstention","Non")</f>
        <v>Abstention</v>
      </c>
      <c r="HT33" s="3">
        <f t="shared" si="1"/>
        <v>53</v>
      </c>
      <c r="HU33" s="3">
        <f t="shared" si="2"/>
        <v>0.79245283018867929</v>
      </c>
      <c r="HV33" t="str">
        <f t="shared" si="3"/>
        <v>consigne</v>
      </c>
      <c r="HW33" s="3">
        <f t="shared" si="24"/>
        <v>37</v>
      </c>
      <c r="HX33" s="3">
        <f t="shared" si="25"/>
        <v>0</v>
      </c>
      <c r="HY33" s="3">
        <f t="shared" si="26"/>
        <v>0</v>
      </c>
      <c r="HZ33" s="3">
        <f t="shared" si="27"/>
        <v>37</v>
      </c>
      <c r="IA33" s="7" t="str" cm="1">
        <f t="array" ref="IA33">_xlfn.SWITCH(HZ33,HW33,"Oui",HX33,"Non",HY33,"Abstention")</f>
        <v>Oui</v>
      </c>
      <c r="IB33" s="7" t="str" cm="1">
        <f t="array" ref="IB33">_xlfn.SWITCH(IA33,"Oui","Non","Non","Oui","Abstention","Oui")</f>
        <v>Non</v>
      </c>
      <c r="IC33" s="7" t="str" cm="1">
        <f t="array" ref="IC33">_xlfn.SWITCH(IA33,"Oui","Abstention","Non","Abstention","Abstention","Non")</f>
        <v>Abstention</v>
      </c>
      <c r="ID33" s="3">
        <f t="shared" si="4"/>
        <v>37</v>
      </c>
      <c r="IE33" s="3">
        <f t="shared" si="5"/>
        <v>1</v>
      </c>
      <c r="IF33" t="str">
        <f t="shared" si="6"/>
        <v>consigne</v>
      </c>
      <c r="IG33">
        <f t="shared" si="28"/>
        <v>29</v>
      </c>
      <c r="IH33">
        <f t="shared" si="29"/>
        <v>0</v>
      </c>
      <c r="II33">
        <f t="shared" si="30"/>
        <v>0</v>
      </c>
      <c r="IJ33" s="3">
        <f t="shared" si="7"/>
        <v>29</v>
      </c>
      <c r="IK33" s="7" t="str" cm="1">
        <f t="array" ref="IK33">_xlfn.SWITCH(IJ33,IG33,"Oui",IH33,"Non",II33,"Abstention")</f>
        <v>Oui</v>
      </c>
      <c r="IL33" s="7" t="str" cm="1">
        <f t="array" ref="IL33">_xlfn.SWITCH(IK33,"Oui","Non","Non","Oui","Abstention","Oui")</f>
        <v>Non</v>
      </c>
      <c r="IM33" s="7" t="str" cm="1">
        <f t="array" ref="IM33">_xlfn.SWITCH(IK33,"Oui","Abstention","Non","Abstention","Abstention","Non")</f>
        <v>Abstention</v>
      </c>
      <c r="IN33" s="3">
        <f t="shared" si="8"/>
        <v>29</v>
      </c>
      <c r="IO33" s="3">
        <f t="shared" si="9"/>
        <v>1</v>
      </c>
      <c r="IP33" t="str">
        <f t="shared" si="10"/>
        <v>consigne</v>
      </c>
      <c r="IQ33">
        <f t="shared" si="31"/>
        <v>29</v>
      </c>
      <c r="IR33">
        <f t="shared" si="32"/>
        <v>0</v>
      </c>
      <c r="IS33">
        <f t="shared" si="33"/>
        <v>0</v>
      </c>
      <c r="IT33" s="3">
        <f t="shared" si="11"/>
        <v>29</v>
      </c>
      <c r="IU33" s="7" t="str" cm="1">
        <f t="array" ref="IU33">_xlfn.SWITCH(IT33,IQ33,"Oui",IR33,"Non",IS33,"Abstention")</f>
        <v>Oui</v>
      </c>
      <c r="IV33" s="7" t="str" cm="1">
        <f t="array" ref="IV33">_xlfn.SWITCH(IU33,"Oui","Non","Non","Oui","Abstention","Oui")</f>
        <v>Non</v>
      </c>
      <c r="IW33" s="7" t="str" cm="1">
        <f t="array" ref="IW33">_xlfn.SWITCH(IU33,"Oui","Abstention","Non","Abstention","Abstention","Non")</f>
        <v>Abstention</v>
      </c>
      <c r="IX33" s="3">
        <f t="shared" si="12"/>
        <v>29</v>
      </c>
      <c r="IY33" s="3">
        <f t="shared" si="13"/>
        <v>1</v>
      </c>
      <c r="IZ33" t="str">
        <f t="shared" si="14"/>
        <v>consigne</v>
      </c>
      <c r="JA33">
        <f t="shared" si="34"/>
        <v>28</v>
      </c>
      <c r="JB33">
        <f t="shared" si="35"/>
        <v>0</v>
      </c>
      <c r="JC33">
        <f t="shared" si="36"/>
        <v>0</v>
      </c>
      <c r="JD33" s="3">
        <f t="shared" si="15"/>
        <v>28</v>
      </c>
      <c r="JE33" s="7" t="str" cm="1">
        <f t="array" ref="JE33">_xlfn.SWITCH(JD33,JA33,"Oui",JB33,"Non",JC33,"Abstention")</f>
        <v>Oui</v>
      </c>
      <c r="JF33" s="7" t="str" cm="1">
        <f t="array" ref="JF33">_xlfn.SWITCH(JE33,"Oui","Non","Non","Oui","Abstention","Oui")</f>
        <v>Non</v>
      </c>
      <c r="JG33" s="7" t="str" cm="1">
        <f t="array" ref="JG33">_xlfn.SWITCH(JE33,"Oui","Abstention","Non","Abstention","Abstention","Non")</f>
        <v>Abstention</v>
      </c>
      <c r="JH33" s="3">
        <f t="shared" si="16"/>
        <v>28</v>
      </c>
      <c r="JI33" s="3">
        <f t="shared" si="17"/>
        <v>1</v>
      </c>
      <c r="JJ33" t="str">
        <f t="shared" si="18"/>
        <v>consigne</v>
      </c>
      <c r="JK33">
        <f t="shared" si="37"/>
        <v>15</v>
      </c>
      <c r="JL33">
        <f t="shared" si="38"/>
        <v>0</v>
      </c>
      <c r="JM33">
        <f t="shared" si="39"/>
        <v>0</v>
      </c>
      <c r="JN33" s="3">
        <f t="shared" si="19"/>
        <v>15</v>
      </c>
      <c r="JO33" s="7" t="str" cm="1">
        <f t="array" ref="JO33">_xlfn.SWITCH(JN33,JK33,"Oui",JL33,"Non",JM33,"Abstention")</f>
        <v>Oui</v>
      </c>
      <c r="JP33" s="7" t="str" cm="1">
        <f t="array" ref="JP33">_xlfn.SWITCH(JO33,"Oui","Non","Non","Oui","Abstention","Oui")</f>
        <v>Non</v>
      </c>
      <c r="JQ33" s="7" t="str" cm="1">
        <f t="array" ref="JQ33">_xlfn.SWITCH(JO33,"Oui","Abstention","Non","Abstention","Abstention","Non")</f>
        <v>Abstention</v>
      </c>
      <c r="JR33" s="3">
        <f t="shared" si="20"/>
        <v>15</v>
      </c>
      <c r="JS33" s="3">
        <f t="shared" si="21"/>
        <v>1</v>
      </c>
      <c r="JT33" t="str">
        <f t="shared" si="22"/>
        <v>consigne</v>
      </c>
      <c r="JU33" s="3"/>
      <c r="JV33" t="str" cm="1">
        <f t="array" ref="JV33:KF33">_xlfn._xlws.FILTER($M$3:$HD$3,((($M33:$HD33=$HR33)+($M33:$HD33=$HS33))*($M$5:$HD$5="V")*($HV33="consigne")),"")</f>
        <v>Aeschi Thomas</v>
      </c>
      <c r="JW33" t="str">
        <v>Büchel Roland Rino</v>
      </c>
      <c r="JX33" t="str">
        <v>de Courten Thomas</v>
      </c>
      <c r="JY33" t="str">
        <v>Estermann Yvette</v>
      </c>
      <c r="JZ33" t="str">
        <v>Heer Alfred</v>
      </c>
      <c r="KA33" t="str">
        <v>Hess Erich</v>
      </c>
      <c r="KB33" t="str">
        <v>Matter Thomas</v>
      </c>
      <c r="KC33" t="str">
        <v>Reimann Lukas</v>
      </c>
      <c r="KD33" t="str">
        <v>Rutz Gregor</v>
      </c>
      <c r="KE33" t="str">
        <v>Schwander Pirmin</v>
      </c>
      <c r="KF33" t="str">
        <v>Strupler Manuel</v>
      </c>
      <c r="KP33" t="str" cm="1">
        <f t="array" ref="KP33">_xlfn._xlws.FILTER($M$3:$HD$3,((($M33:$HD33=$IB33)+($M33:$HD33=$IC33))*($M$5:$HD$5="S")*($IF33="consigne")),"")</f>
        <v/>
      </c>
      <c r="LD33" t="str" cm="1">
        <f t="array" ref="LD33">_xlfn._xlws.FILTER($M$3:$HD$3,((($M33:$HD33=$IV33)+($M33:$HD33=$IW33))*($M$5:$HD$5="RL")*($IZ33="consigne")),"")</f>
        <v/>
      </c>
      <c r="LP33" t="str" cm="1">
        <f t="array" ref="LP33">_xlfn._xlws.FILTER($M$3:$HD$3,((($M33:$HD33=$JF33)+($M33:$HD33=$JG33))*($M$5:$HD$5="G")*($JJ33="consigne")),"")</f>
        <v/>
      </c>
      <c r="MA33" t="str" cm="1">
        <f t="array" ref="MA33">_xlfn._xlws.FILTER($M$3:$HD$3,((($M33:$HD33=$JP33)+($M33:$HD33=$JQ33))*($M$5:$HD$5="GL")*($JT33="consigne")),"")</f>
        <v/>
      </c>
      <c r="MG33" t="str" cm="1">
        <f t="array" ref="MG33">_xlfn._xlws.FILTER($M$3:$HD$3,((($M33:$HD33=$IL33)+($M33:$HD33=$IM33))*($M$5:$HD$5="M-E")*($IP33="consigne")),"")</f>
        <v/>
      </c>
    </row>
    <row r="34" spans="1:348" ht="21.6" customHeight="1" x14ac:dyDescent="0.25">
      <c r="A34" s="1" t="s">
        <v>577</v>
      </c>
      <c r="B34" t="s">
        <v>204</v>
      </c>
      <c r="C34" t="s">
        <v>560</v>
      </c>
      <c r="D34" t="s">
        <v>540</v>
      </c>
      <c r="E34" s="1" t="s">
        <v>561</v>
      </c>
      <c r="F34" t="s">
        <v>562</v>
      </c>
      <c r="G34">
        <v>24474</v>
      </c>
      <c r="H34" t="s">
        <v>521</v>
      </c>
      <c r="I34" t="s">
        <v>522</v>
      </c>
      <c r="J34" s="2" t="s">
        <v>578</v>
      </c>
      <c r="K34" t="s">
        <v>566</v>
      </c>
      <c r="M34" t="s">
        <v>460</v>
      </c>
      <c r="N34" t="s">
        <v>460</v>
      </c>
      <c r="O34" t="s">
        <v>460</v>
      </c>
      <c r="P34" t="s">
        <v>461</v>
      </c>
      <c r="Q34" t="s">
        <v>460</v>
      </c>
      <c r="R34" t="s">
        <v>460</v>
      </c>
      <c r="S34" t="s">
        <v>460</v>
      </c>
      <c r="T34" t="s">
        <v>460</v>
      </c>
      <c r="U34" t="s">
        <v>460</v>
      </c>
      <c r="V34" t="s">
        <v>460</v>
      </c>
      <c r="W34" t="s">
        <v>463</v>
      </c>
      <c r="X34" t="s">
        <v>460</v>
      </c>
      <c r="Y34" t="s">
        <v>460</v>
      </c>
      <c r="Z34" t="s">
        <v>460</v>
      </c>
      <c r="AA34" t="s">
        <v>460</v>
      </c>
      <c r="AB34" t="s">
        <v>460</v>
      </c>
      <c r="AC34" t="s">
        <v>460</v>
      </c>
      <c r="AD34" t="s">
        <v>460</v>
      </c>
      <c r="AE34" t="s">
        <v>460</v>
      </c>
      <c r="AF34" t="s">
        <v>460</v>
      </c>
      <c r="AG34" t="s">
        <v>460</v>
      </c>
      <c r="AH34" t="s">
        <v>460</v>
      </c>
      <c r="AI34" t="s">
        <v>460</v>
      </c>
      <c r="AJ34" t="s">
        <v>463</v>
      </c>
      <c r="AK34" t="s">
        <v>460</v>
      </c>
      <c r="AL34" t="s">
        <v>461</v>
      </c>
      <c r="AM34" t="s">
        <v>460</v>
      </c>
      <c r="AN34" t="s">
        <v>460</v>
      </c>
      <c r="AO34" t="s">
        <v>460</v>
      </c>
      <c r="AP34" t="s">
        <v>460</v>
      </c>
      <c r="AQ34" t="s">
        <v>460</v>
      </c>
      <c r="AR34" t="s">
        <v>460</v>
      </c>
      <c r="AS34" t="s">
        <v>460</v>
      </c>
      <c r="AT34" t="s">
        <v>460</v>
      </c>
      <c r="AU34" t="s">
        <v>460</v>
      </c>
      <c r="AV34" t="s">
        <v>460</v>
      </c>
      <c r="AW34" t="s">
        <v>461</v>
      </c>
      <c r="AX34" t="s">
        <v>460</v>
      </c>
      <c r="AY34" t="s">
        <v>460</v>
      </c>
      <c r="AZ34" t="s">
        <v>460</v>
      </c>
      <c r="BA34" t="s">
        <v>460</v>
      </c>
      <c r="BB34" t="s">
        <v>460</v>
      </c>
      <c r="BC34" t="s">
        <v>460</v>
      </c>
      <c r="BD34" t="s">
        <v>460</v>
      </c>
      <c r="BE34" t="s">
        <v>461</v>
      </c>
      <c r="BF34" t="s">
        <v>460</v>
      </c>
      <c r="BG34" t="s">
        <v>460</v>
      </c>
      <c r="BH34" t="s">
        <v>460</v>
      </c>
      <c r="BI34" t="s">
        <v>460</v>
      </c>
      <c r="BJ34" t="s">
        <v>460</v>
      </c>
      <c r="BK34" t="s">
        <v>460</v>
      </c>
      <c r="BL34" t="s">
        <v>460</v>
      </c>
      <c r="BM34" t="s">
        <v>460</v>
      </c>
      <c r="BN34" t="s">
        <v>460</v>
      </c>
      <c r="BO34" t="s">
        <v>460</v>
      </c>
      <c r="BP34" t="s">
        <v>460</v>
      </c>
      <c r="BQ34" t="s">
        <v>460</v>
      </c>
      <c r="BR34" t="s">
        <v>460</v>
      </c>
      <c r="BS34" t="s">
        <v>460</v>
      </c>
      <c r="BT34" t="s">
        <v>460</v>
      </c>
      <c r="BU34" t="s">
        <v>460</v>
      </c>
      <c r="BV34" t="s">
        <v>460</v>
      </c>
      <c r="BW34" t="s">
        <v>460</v>
      </c>
      <c r="BX34" t="s">
        <v>460</v>
      </c>
      <c r="BY34" t="s">
        <v>460</v>
      </c>
      <c r="BZ34" t="s">
        <v>460</v>
      </c>
      <c r="CA34" t="s">
        <v>460</v>
      </c>
      <c r="CB34" t="s">
        <v>460</v>
      </c>
      <c r="CC34" t="s">
        <v>460</v>
      </c>
      <c r="CD34" t="s">
        <v>473</v>
      </c>
      <c r="CE34" t="s">
        <v>460</v>
      </c>
      <c r="CF34" t="s">
        <v>460</v>
      </c>
      <c r="CG34" t="s">
        <v>460</v>
      </c>
      <c r="CH34" t="s">
        <v>473</v>
      </c>
      <c r="CI34" t="s">
        <v>460</v>
      </c>
      <c r="CJ34" t="s">
        <v>460</v>
      </c>
      <c r="CK34" t="s">
        <v>460</v>
      </c>
      <c r="CL34" t="s">
        <v>460</v>
      </c>
      <c r="CM34" t="s">
        <v>463</v>
      </c>
      <c r="CN34" t="s">
        <v>460</v>
      </c>
      <c r="CO34" t="s">
        <v>460</v>
      </c>
      <c r="CP34" t="s">
        <v>460</v>
      </c>
      <c r="CQ34" t="s">
        <v>461</v>
      </c>
      <c r="CR34" t="s">
        <v>460</v>
      </c>
      <c r="CS34" t="s">
        <v>460</v>
      </c>
      <c r="CT34" t="s">
        <v>461</v>
      </c>
      <c r="CU34" t="s">
        <v>460</v>
      </c>
      <c r="CV34" t="s">
        <v>460</v>
      </c>
      <c r="CW34" t="s">
        <v>463</v>
      </c>
      <c r="CX34" t="s">
        <v>460</v>
      </c>
      <c r="CY34" t="s">
        <v>460</v>
      </c>
      <c r="CZ34" t="s">
        <v>460</v>
      </c>
      <c r="DA34" t="s">
        <v>460</v>
      </c>
      <c r="DB34" t="s">
        <v>474</v>
      </c>
      <c r="DC34" t="s">
        <v>460</v>
      </c>
      <c r="DD34" t="s">
        <v>460</v>
      </c>
      <c r="DE34" t="s">
        <v>460</v>
      </c>
      <c r="DF34" t="s">
        <v>473</v>
      </c>
      <c r="DG34" t="s">
        <v>460</v>
      </c>
      <c r="DH34" t="s">
        <v>460</v>
      </c>
      <c r="DI34" t="s">
        <v>460</v>
      </c>
      <c r="DJ34" t="s">
        <v>460</v>
      </c>
      <c r="DK34" t="s">
        <v>460</v>
      </c>
      <c r="DL34" t="s">
        <v>460</v>
      </c>
      <c r="DM34" t="s">
        <v>460</v>
      </c>
      <c r="DN34" t="s">
        <v>460</v>
      </c>
      <c r="DO34" t="s">
        <v>460</v>
      </c>
      <c r="DP34" t="s">
        <v>460</v>
      </c>
      <c r="DQ34" t="s">
        <v>460</v>
      </c>
      <c r="DR34" t="s">
        <v>460</v>
      </c>
      <c r="DS34" t="s">
        <v>460</v>
      </c>
      <c r="DT34" t="s">
        <v>460</v>
      </c>
      <c r="DU34" t="s">
        <v>460</v>
      </c>
      <c r="DV34" t="s">
        <v>460</v>
      </c>
      <c r="DW34" t="s">
        <v>460</v>
      </c>
      <c r="DX34" t="s">
        <v>461</v>
      </c>
      <c r="DY34" t="s">
        <v>460</v>
      </c>
      <c r="DZ34" t="s">
        <v>460</v>
      </c>
      <c r="EA34" t="s">
        <v>460</v>
      </c>
      <c r="EB34" t="s">
        <v>460</v>
      </c>
      <c r="EC34" t="s">
        <v>460</v>
      </c>
      <c r="ED34" t="s">
        <v>460</v>
      </c>
      <c r="EE34" t="s">
        <v>460</v>
      </c>
      <c r="EF34" t="s">
        <v>473</v>
      </c>
      <c r="EG34" t="s">
        <v>460</v>
      </c>
      <c r="EH34" t="s">
        <v>473</v>
      </c>
      <c r="EI34" t="s">
        <v>460</v>
      </c>
      <c r="EJ34" t="s">
        <v>460</v>
      </c>
      <c r="EK34" t="s">
        <v>460</v>
      </c>
      <c r="EL34" t="s">
        <v>460</v>
      </c>
      <c r="EM34" t="s">
        <v>460</v>
      </c>
      <c r="EN34" t="s">
        <v>460</v>
      </c>
      <c r="EO34" t="s">
        <v>460</v>
      </c>
      <c r="EP34" t="s">
        <v>460</v>
      </c>
      <c r="EQ34" t="s">
        <v>460</v>
      </c>
      <c r="ER34" t="s">
        <v>460</v>
      </c>
      <c r="ES34" t="s">
        <v>460</v>
      </c>
      <c r="ET34" t="s">
        <v>460</v>
      </c>
      <c r="EU34" t="s">
        <v>460</v>
      </c>
      <c r="EV34" t="s">
        <v>460</v>
      </c>
      <c r="EW34" t="s">
        <v>460</v>
      </c>
      <c r="EX34" t="s">
        <v>460</v>
      </c>
      <c r="EY34" t="s">
        <v>460</v>
      </c>
      <c r="EZ34" t="s">
        <v>460</v>
      </c>
      <c r="FA34" t="s">
        <v>460</v>
      </c>
      <c r="FB34" t="s">
        <v>461</v>
      </c>
      <c r="FC34" t="s">
        <v>460</v>
      </c>
      <c r="FD34" t="s">
        <v>460</v>
      </c>
      <c r="FE34" t="s">
        <v>460</v>
      </c>
      <c r="FF34" t="s">
        <v>460</v>
      </c>
      <c r="FG34" t="s">
        <v>460</v>
      </c>
      <c r="FH34" t="s">
        <v>460</v>
      </c>
      <c r="FI34" t="s">
        <v>460</v>
      </c>
      <c r="FJ34" t="s">
        <v>460</v>
      </c>
      <c r="FK34" t="s">
        <v>461</v>
      </c>
      <c r="FL34" t="s">
        <v>460</v>
      </c>
      <c r="FM34" t="s">
        <v>460</v>
      </c>
      <c r="FN34" t="s">
        <v>460</v>
      </c>
      <c r="FO34" t="s">
        <v>460</v>
      </c>
      <c r="FP34" t="s">
        <v>460</v>
      </c>
      <c r="FQ34" t="s">
        <v>461</v>
      </c>
      <c r="FR34" t="s">
        <v>460</v>
      </c>
      <c r="FS34" t="s">
        <v>460</v>
      </c>
      <c r="FT34" t="s">
        <v>460</v>
      </c>
      <c r="FU34" t="s">
        <v>460</v>
      </c>
      <c r="FV34" t="s">
        <v>460</v>
      </c>
      <c r="FW34" t="s">
        <v>461</v>
      </c>
      <c r="FX34" t="s">
        <v>460</v>
      </c>
      <c r="FY34" t="s">
        <v>460</v>
      </c>
      <c r="FZ34" t="s">
        <v>460</v>
      </c>
      <c r="GA34" t="s">
        <v>460</v>
      </c>
      <c r="GB34" t="s">
        <v>460</v>
      </c>
      <c r="GC34" t="s">
        <v>460</v>
      </c>
      <c r="GD34" t="s">
        <v>460</v>
      </c>
      <c r="GE34" t="s">
        <v>460</v>
      </c>
      <c r="GF34" t="s">
        <v>480</v>
      </c>
      <c r="GG34" t="s">
        <v>460</v>
      </c>
      <c r="GH34" t="s">
        <v>460</v>
      </c>
      <c r="GI34" t="s">
        <v>460</v>
      </c>
      <c r="GJ34" t="s">
        <v>460</v>
      </c>
      <c r="GK34" t="s">
        <v>460</v>
      </c>
      <c r="GL34" t="s">
        <v>460</v>
      </c>
      <c r="GM34" t="s">
        <v>460</v>
      </c>
      <c r="GN34" t="s">
        <v>460</v>
      </c>
      <c r="GO34" t="s">
        <v>460</v>
      </c>
      <c r="GP34" t="s">
        <v>460</v>
      </c>
      <c r="GQ34" t="s">
        <v>460</v>
      </c>
      <c r="GR34" t="s">
        <v>460</v>
      </c>
      <c r="GS34" t="s">
        <v>460</v>
      </c>
      <c r="GT34" t="s">
        <v>463</v>
      </c>
      <c r="GU34" t="s">
        <v>460</v>
      </c>
      <c r="GV34" t="s">
        <v>460</v>
      </c>
      <c r="GW34" t="s">
        <v>460</v>
      </c>
      <c r="GX34" t="s">
        <v>460</v>
      </c>
      <c r="GY34" t="s">
        <v>460</v>
      </c>
      <c r="GZ34" t="s">
        <v>460</v>
      </c>
      <c r="HA34" t="s">
        <v>460</v>
      </c>
      <c r="HB34" t="s">
        <v>460</v>
      </c>
      <c r="HC34" t="s">
        <v>460</v>
      </c>
      <c r="HD34" t="s">
        <v>460</v>
      </c>
      <c r="HE34" t="s">
        <v>481</v>
      </c>
      <c r="HF34">
        <v>177</v>
      </c>
      <c r="HG34">
        <v>11</v>
      </c>
      <c r="HH34">
        <v>1</v>
      </c>
      <c r="HI34">
        <v>5</v>
      </c>
      <c r="HJ34">
        <v>5</v>
      </c>
      <c r="HK34" t="s">
        <v>476</v>
      </c>
      <c r="HM34" s="3">
        <f t="shared" si="23"/>
        <v>40</v>
      </c>
      <c r="HN34" s="3">
        <f t="shared" si="40"/>
        <v>11</v>
      </c>
      <c r="HO34" s="3">
        <f t="shared" si="41"/>
        <v>1</v>
      </c>
      <c r="HP34" s="3">
        <f t="shared" si="0"/>
        <v>40</v>
      </c>
      <c r="HQ34" s="7" t="str" cm="1">
        <f t="array" ref="HQ34">_xlfn.SWITCH(HP34,HM34,"Oui",HN34,"Non",HO34,"Abstention")</f>
        <v>Oui</v>
      </c>
      <c r="HR34" s="7" t="str" cm="1">
        <f t="array" ref="HR34">_xlfn.SWITCH(HQ34,"Oui","Non","Non","Oui","Abstention","Oui")</f>
        <v>Non</v>
      </c>
      <c r="HS34" s="7" t="str" cm="1">
        <f t="array" ref="HS34">_xlfn.SWITCH(HQ34,"Oui","Abstention","Non","Abstention","Abstention","Non")</f>
        <v>Abstention</v>
      </c>
      <c r="HT34" s="3">
        <f t="shared" si="1"/>
        <v>52</v>
      </c>
      <c r="HU34" s="3">
        <f t="shared" si="2"/>
        <v>0.76923076923076927</v>
      </c>
      <c r="HV34" t="str">
        <f t="shared" si="3"/>
        <v>consigne</v>
      </c>
      <c r="HW34" s="3">
        <f t="shared" si="24"/>
        <v>37</v>
      </c>
      <c r="HX34" s="3">
        <f t="shared" si="25"/>
        <v>0</v>
      </c>
      <c r="HY34" s="3">
        <f t="shared" si="26"/>
        <v>0</v>
      </c>
      <c r="HZ34" s="3">
        <f t="shared" si="27"/>
        <v>37</v>
      </c>
      <c r="IA34" s="7" t="str" cm="1">
        <f t="array" ref="IA34">_xlfn.SWITCH(HZ34,HW34,"Oui",HX34,"Non",HY34,"Abstention")</f>
        <v>Oui</v>
      </c>
      <c r="IB34" s="7" t="str" cm="1">
        <f t="array" ref="IB34">_xlfn.SWITCH(IA34,"Oui","Non","Non","Oui","Abstention","Oui")</f>
        <v>Non</v>
      </c>
      <c r="IC34" s="7" t="str" cm="1">
        <f t="array" ref="IC34">_xlfn.SWITCH(IA34,"Oui","Abstention","Non","Abstention","Abstention","Non")</f>
        <v>Abstention</v>
      </c>
      <c r="ID34" s="3">
        <f t="shared" si="4"/>
        <v>37</v>
      </c>
      <c r="IE34" s="3">
        <f t="shared" si="5"/>
        <v>1</v>
      </c>
      <c r="IF34" t="str">
        <f t="shared" si="6"/>
        <v>consigne</v>
      </c>
      <c r="IG34">
        <f t="shared" si="28"/>
        <v>29</v>
      </c>
      <c r="IH34">
        <f t="shared" si="29"/>
        <v>0</v>
      </c>
      <c r="II34">
        <f t="shared" si="30"/>
        <v>0</v>
      </c>
      <c r="IJ34" s="3">
        <f t="shared" si="7"/>
        <v>29</v>
      </c>
      <c r="IK34" s="7" t="str" cm="1">
        <f t="array" ref="IK34">_xlfn.SWITCH(IJ34,IG34,"Oui",IH34,"Non",II34,"Abstention")</f>
        <v>Oui</v>
      </c>
      <c r="IL34" s="7" t="str" cm="1">
        <f t="array" ref="IL34">_xlfn.SWITCH(IK34,"Oui","Non","Non","Oui","Abstention","Oui")</f>
        <v>Non</v>
      </c>
      <c r="IM34" s="7" t="str" cm="1">
        <f t="array" ref="IM34">_xlfn.SWITCH(IK34,"Oui","Abstention","Non","Abstention","Abstention","Non")</f>
        <v>Abstention</v>
      </c>
      <c r="IN34" s="3">
        <f t="shared" si="8"/>
        <v>29</v>
      </c>
      <c r="IO34" s="3">
        <f t="shared" si="9"/>
        <v>1</v>
      </c>
      <c r="IP34" t="str">
        <f t="shared" si="10"/>
        <v>consigne</v>
      </c>
      <c r="IQ34">
        <f t="shared" si="31"/>
        <v>28</v>
      </c>
      <c r="IR34">
        <f t="shared" si="32"/>
        <v>0</v>
      </c>
      <c r="IS34">
        <f t="shared" si="33"/>
        <v>0</v>
      </c>
      <c r="IT34" s="3">
        <f t="shared" si="11"/>
        <v>28</v>
      </c>
      <c r="IU34" s="7" t="str" cm="1">
        <f t="array" ref="IU34">_xlfn.SWITCH(IT34,IQ34,"Oui",IR34,"Non",IS34,"Abstention")</f>
        <v>Oui</v>
      </c>
      <c r="IV34" s="7" t="str" cm="1">
        <f t="array" ref="IV34">_xlfn.SWITCH(IU34,"Oui","Non","Non","Oui","Abstention","Oui")</f>
        <v>Non</v>
      </c>
      <c r="IW34" s="7" t="str" cm="1">
        <f t="array" ref="IW34">_xlfn.SWITCH(IU34,"Oui","Abstention","Non","Abstention","Abstention","Non")</f>
        <v>Abstention</v>
      </c>
      <c r="IX34" s="3">
        <f t="shared" si="12"/>
        <v>28</v>
      </c>
      <c r="IY34" s="3">
        <f t="shared" si="13"/>
        <v>1</v>
      </c>
      <c r="IZ34" t="str">
        <f t="shared" si="14"/>
        <v>consigne</v>
      </c>
      <c r="JA34">
        <f t="shared" si="34"/>
        <v>28</v>
      </c>
      <c r="JB34">
        <f t="shared" si="35"/>
        <v>0</v>
      </c>
      <c r="JC34">
        <f t="shared" si="36"/>
        <v>0</v>
      </c>
      <c r="JD34" s="3">
        <f t="shared" si="15"/>
        <v>28</v>
      </c>
      <c r="JE34" s="7" t="str" cm="1">
        <f t="array" ref="JE34">_xlfn.SWITCH(JD34,JA34,"Oui",JB34,"Non",JC34,"Abstention")</f>
        <v>Oui</v>
      </c>
      <c r="JF34" s="7" t="str" cm="1">
        <f t="array" ref="JF34">_xlfn.SWITCH(JE34,"Oui","Non","Non","Oui","Abstention","Oui")</f>
        <v>Non</v>
      </c>
      <c r="JG34" s="7" t="str" cm="1">
        <f t="array" ref="JG34">_xlfn.SWITCH(JE34,"Oui","Abstention","Non","Abstention","Abstention","Non")</f>
        <v>Abstention</v>
      </c>
      <c r="JH34" s="3">
        <f t="shared" si="16"/>
        <v>28</v>
      </c>
      <c r="JI34" s="3">
        <f t="shared" si="17"/>
        <v>1</v>
      </c>
      <c r="JJ34" t="str">
        <f t="shared" si="18"/>
        <v>consigne</v>
      </c>
      <c r="JK34">
        <f t="shared" si="37"/>
        <v>15</v>
      </c>
      <c r="JL34">
        <f t="shared" si="38"/>
        <v>0</v>
      </c>
      <c r="JM34">
        <f t="shared" si="39"/>
        <v>0</v>
      </c>
      <c r="JN34" s="3">
        <f t="shared" si="19"/>
        <v>15</v>
      </c>
      <c r="JO34" s="7" t="str" cm="1">
        <f t="array" ref="JO34">_xlfn.SWITCH(JN34,JK34,"Oui",JL34,"Non",JM34,"Abstention")</f>
        <v>Oui</v>
      </c>
      <c r="JP34" s="7" t="str" cm="1">
        <f t="array" ref="JP34">_xlfn.SWITCH(JO34,"Oui","Non","Non","Oui","Abstention","Oui")</f>
        <v>Non</v>
      </c>
      <c r="JQ34" s="7" t="str" cm="1">
        <f t="array" ref="JQ34">_xlfn.SWITCH(JO34,"Oui","Abstention","Non","Abstention","Abstention","Non")</f>
        <v>Abstention</v>
      </c>
      <c r="JR34" s="3">
        <f t="shared" si="20"/>
        <v>15</v>
      </c>
      <c r="JS34" s="3">
        <f t="shared" si="21"/>
        <v>1</v>
      </c>
      <c r="JT34" t="str">
        <f t="shared" si="22"/>
        <v>consigne</v>
      </c>
      <c r="JU34" s="3"/>
      <c r="JV34" t="str" cm="1">
        <f t="array" ref="JV34:KG34">_xlfn._xlws.FILTER($M$3:$HD$3,((($M34:$HD34=$HR34)+($M34:$HD34=$HS34))*($M$5:$HD$5="V")*($HV34="consigne")),"")</f>
        <v>Aeschi Thomas</v>
      </c>
      <c r="JW34" t="str">
        <v>Büchel Roland Rino</v>
      </c>
      <c r="JX34" t="str">
        <v>de Courten Thomas</v>
      </c>
      <c r="JY34" t="str">
        <v>Estermann Yvette</v>
      </c>
      <c r="JZ34" t="str">
        <v>Heer Alfred</v>
      </c>
      <c r="KA34" t="str">
        <v>Hess Erich</v>
      </c>
      <c r="KB34" t="str">
        <v>Matter Thomas</v>
      </c>
      <c r="KC34" t="str">
        <v>Reimann Lukas</v>
      </c>
      <c r="KD34" t="str">
        <v>Rutz Gregor</v>
      </c>
      <c r="KE34" t="str">
        <v>Schläpfer Therese</v>
      </c>
      <c r="KF34" t="str">
        <v>Schwander Pirmin</v>
      </c>
      <c r="KG34" t="str">
        <v>Strupler Manuel</v>
      </c>
      <c r="KP34" t="str" cm="1">
        <f t="array" ref="KP34">_xlfn._xlws.FILTER($M$3:$HD$3,((($M34:$HD34=$IB34)+($M34:$HD34=$IC34))*($M$5:$HD$5="S")*($IF34="consigne")),"")</f>
        <v/>
      </c>
      <c r="LD34" t="str" cm="1">
        <f t="array" ref="LD34">_xlfn._xlws.FILTER($M$3:$HD$3,((($M34:$HD34=$IV34)+($M34:$HD34=$IW34))*($M$5:$HD$5="RL")*($IZ34="consigne")),"")</f>
        <v/>
      </c>
      <c r="LP34" t="str" cm="1">
        <f t="array" ref="LP34">_xlfn._xlws.FILTER($M$3:$HD$3,((($M34:$HD34=$JF34)+($M34:$HD34=$JG34))*($M$5:$HD$5="G")*($JJ34="consigne")),"")</f>
        <v/>
      </c>
      <c r="MA34" t="str" cm="1">
        <f t="array" ref="MA34">_xlfn._xlws.FILTER($M$3:$HD$3,((($M34:$HD34=$JP34)+($M34:$HD34=$JQ34))*($M$5:$HD$5="GL")*($JT34="consigne")),"")</f>
        <v/>
      </c>
      <c r="MG34" t="str" cm="1">
        <f t="array" ref="MG34">_xlfn._xlws.FILTER($M$3:$HD$3,((($M34:$HD34=$IL34)+($M34:$HD34=$IM34))*($M$5:$HD$5="M-E")*($IP34="consigne")),"")</f>
        <v/>
      </c>
    </row>
    <row r="35" spans="1:348" x14ac:dyDescent="0.25">
      <c r="A35" s="1" t="s">
        <v>579</v>
      </c>
      <c r="B35" t="s">
        <v>204</v>
      </c>
      <c r="C35" t="s">
        <v>539</v>
      </c>
      <c r="D35" t="s">
        <v>540</v>
      </c>
      <c r="E35" s="1" t="s">
        <v>580</v>
      </c>
      <c r="F35" t="s">
        <v>581</v>
      </c>
      <c r="G35">
        <v>24475</v>
      </c>
      <c r="H35" t="s">
        <v>582</v>
      </c>
      <c r="I35" t="s">
        <v>472</v>
      </c>
      <c r="J35" t="s">
        <v>583</v>
      </c>
      <c r="K35" t="s">
        <v>584</v>
      </c>
      <c r="M35" t="s">
        <v>460</v>
      </c>
      <c r="N35" t="s">
        <v>460</v>
      </c>
      <c r="O35" t="s">
        <v>461</v>
      </c>
      <c r="P35" t="s">
        <v>460</v>
      </c>
      <c r="Q35" t="s">
        <v>460</v>
      </c>
      <c r="R35" t="s">
        <v>461</v>
      </c>
      <c r="S35" t="s">
        <v>461</v>
      </c>
      <c r="T35" t="s">
        <v>461</v>
      </c>
      <c r="U35" t="s">
        <v>461</v>
      </c>
      <c r="V35" t="s">
        <v>461</v>
      </c>
      <c r="W35" t="s">
        <v>463</v>
      </c>
      <c r="X35" t="s">
        <v>461</v>
      </c>
      <c r="Y35" t="s">
        <v>461</v>
      </c>
      <c r="Z35" t="s">
        <v>473</v>
      </c>
      <c r="AA35" t="s">
        <v>461</v>
      </c>
      <c r="AB35" t="s">
        <v>461</v>
      </c>
      <c r="AC35" t="s">
        <v>461</v>
      </c>
      <c r="AD35" t="s">
        <v>461</v>
      </c>
      <c r="AE35" t="s">
        <v>460</v>
      </c>
      <c r="AF35" t="s">
        <v>461</v>
      </c>
      <c r="AG35" t="s">
        <v>461</v>
      </c>
      <c r="AH35" t="s">
        <v>461</v>
      </c>
      <c r="AI35" t="s">
        <v>461</v>
      </c>
      <c r="AJ35" t="s">
        <v>463</v>
      </c>
      <c r="AK35" t="s">
        <v>461</v>
      </c>
      <c r="AL35" t="s">
        <v>460</v>
      </c>
      <c r="AM35" t="s">
        <v>460</v>
      </c>
      <c r="AN35" t="s">
        <v>461</v>
      </c>
      <c r="AO35" t="s">
        <v>460</v>
      </c>
      <c r="AP35" t="s">
        <v>461</v>
      </c>
      <c r="AQ35" t="s">
        <v>461</v>
      </c>
      <c r="AR35" t="s">
        <v>461</v>
      </c>
      <c r="AS35" t="s">
        <v>461</v>
      </c>
      <c r="AT35" t="s">
        <v>461</v>
      </c>
      <c r="AU35" t="s">
        <v>461</v>
      </c>
      <c r="AV35" t="s">
        <v>461</v>
      </c>
      <c r="AW35" t="s">
        <v>460</v>
      </c>
      <c r="AX35" t="s">
        <v>461</v>
      </c>
      <c r="AY35" t="s">
        <v>461</v>
      </c>
      <c r="AZ35" t="s">
        <v>461</v>
      </c>
      <c r="BA35" t="s">
        <v>460</v>
      </c>
      <c r="BB35" t="s">
        <v>461</v>
      </c>
      <c r="BC35" t="s">
        <v>461</v>
      </c>
      <c r="BD35" t="s">
        <v>460</v>
      </c>
      <c r="BE35" t="s">
        <v>460</v>
      </c>
      <c r="BF35" t="s">
        <v>461</v>
      </c>
      <c r="BG35" t="s">
        <v>461</v>
      </c>
      <c r="BH35" t="s">
        <v>461</v>
      </c>
      <c r="BI35" t="s">
        <v>461</v>
      </c>
      <c r="BJ35" t="s">
        <v>461</v>
      </c>
      <c r="BK35" t="s">
        <v>460</v>
      </c>
      <c r="BL35" t="s">
        <v>461</v>
      </c>
      <c r="BM35" t="s">
        <v>461</v>
      </c>
      <c r="BN35" t="s">
        <v>461</v>
      </c>
      <c r="BO35" t="s">
        <v>461</v>
      </c>
      <c r="BP35" t="s">
        <v>461</v>
      </c>
      <c r="BQ35" t="s">
        <v>461</v>
      </c>
      <c r="BR35" t="s">
        <v>460</v>
      </c>
      <c r="BS35" t="s">
        <v>461</v>
      </c>
      <c r="BT35" t="s">
        <v>460</v>
      </c>
      <c r="BU35" t="s">
        <v>460</v>
      </c>
      <c r="BV35" t="s">
        <v>461</v>
      </c>
      <c r="BW35" t="s">
        <v>460</v>
      </c>
      <c r="BX35" t="s">
        <v>461</v>
      </c>
      <c r="BY35" t="s">
        <v>461</v>
      </c>
      <c r="BZ35" t="s">
        <v>460</v>
      </c>
      <c r="CA35" t="s">
        <v>461</v>
      </c>
      <c r="CB35" t="s">
        <v>461</v>
      </c>
      <c r="CC35" t="s">
        <v>461</v>
      </c>
      <c r="CD35" t="s">
        <v>473</v>
      </c>
      <c r="CE35" t="s">
        <v>461</v>
      </c>
      <c r="CF35" t="s">
        <v>461</v>
      </c>
      <c r="CG35" t="s">
        <v>460</v>
      </c>
      <c r="CH35" t="s">
        <v>461</v>
      </c>
      <c r="CI35" t="s">
        <v>460</v>
      </c>
      <c r="CJ35" t="s">
        <v>461</v>
      </c>
      <c r="CK35" t="s">
        <v>461</v>
      </c>
      <c r="CL35" t="s">
        <v>460</v>
      </c>
      <c r="CM35" t="s">
        <v>463</v>
      </c>
      <c r="CN35" t="s">
        <v>461</v>
      </c>
      <c r="CO35" t="s">
        <v>461</v>
      </c>
      <c r="CP35" t="s">
        <v>460</v>
      </c>
      <c r="CQ35" t="s">
        <v>460</v>
      </c>
      <c r="CR35" t="s">
        <v>460</v>
      </c>
      <c r="CS35" t="s">
        <v>460</v>
      </c>
      <c r="CT35" t="s">
        <v>460</v>
      </c>
      <c r="CU35" t="s">
        <v>461</v>
      </c>
      <c r="CV35" t="s">
        <v>460</v>
      </c>
      <c r="CW35" t="s">
        <v>463</v>
      </c>
      <c r="CX35" t="s">
        <v>461</v>
      </c>
      <c r="CY35" t="s">
        <v>460</v>
      </c>
      <c r="CZ35" t="s">
        <v>460</v>
      </c>
      <c r="DA35" t="s">
        <v>461</v>
      </c>
      <c r="DB35" t="s">
        <v>474</v>
      </c>
      <c r="DC35" t="s">
        <v>461</v>
      </c>
      <c r="DD35" t="s">
        <v>460</v>
      </c>
      <c r="DE35" t="s">
        <v>461</v>
      </c>
      <c r="DF35" t="s">
        <v>460</v>
      </c>
      <c r="DG35" t="s">
        <v>461</v>
      </c>
      <c r="DH35" t="s">
        <v>461</v>
      </c>
      <c r="DI35" t="s">
        <v>461</v>
      </c>
      <c r="DJ35" t="s">
        <v>461</v>
      </c>
      <c r="DK35" t="s">
        <v>461</v>
      </c>
      <c r="DL35" t="s">
        <v>461</v>
      </c>
      <c r="DM35" t="s">
        <v>461</v>
      </c>
      <c r="DN35" t="s">
        <v>461</v>
      </c>
      <c r="DO35" t="s">
        <v>461</v>
      </c>
      <c r="DP35" t="s">
        <v>460</v>
      </c>
      <c r="DQ35" t="s">
        <v>461</v>
      </c>
      <c r="DR35" t="s">
        <v>461</v>
      </c>
      <c r="DS35" t="s">
        <v>461</v>
      </c>
      <c r="DT35" t="s">
        <v>461</v>
      </c>
      <c r="DU35" t="s">
        <v>460</v>
      </c>
      <c r="DV35" t="s">
        <v>461</v>
      </c>
      <c r="DW35" t="s">
        <v>461</v>
      </c>
      <c r="DX35" t="s">
        <v>460</v>
      </c>
      <c r="DY35" t="s">
        <v>461</v>
      </c>
      <c r="DZ35" t="s">
        <v>461</v>
      </c>
      <c r="EA35" t="s">
        <v>461</v>
      </c>
      <c r="EB35" t="s">
        <v>461</v>
      </c>
      <c r="EC35" t="s">
        <v>461</v>
      </c>
      <c r="ED35" t="s">
        <v>461</v>
      </c>
      <c r="EE35" t="s">
        <v>461</v>
      </c>
      <c r="EF35" t="s">
        <v>473</v>
      </c>
      <c r="EG35" t="s">
        <v>461</v>
      </c>
      <c r="EH35" t="s">
        <v>461</v>
      </c>
      <c r="EI35" t="s">
        <v>460</v>
      </c>
      <c r="EJ35" t="s">
        <v>460</v>
      </c>
      <c r="EK35" t="s">
        <v>461</v>
      </c>
      <c r="EL35" t="s">
        <v>461</v>
      </c>
      <c r="EM35" t="s">
        <v>461</v>
      </c>
      <c r="EN35" t="s">
        <v>460</v>
      </c>
      <c r="EO35" t="s">
        <v>461</v>
      </c>
      <c r="EP35" t="s">
        <v>461</v>
      </c>
      <c r="EQ35" t="s">
        <v>461</v>
      </c>
      <c r="ER35" t="s">
        <v>461</v>
      </c>
      <c r="ES35" t="s">
        <v>461</v>
      </c>
      <c r="ET35" t="s">
        <v>461</v>
      </c>
      <c r="EU35" t="s">
        <v>461</v>
      </c>
      <c r="EV35" t="s">
        <v>461</v>
      </c>
      <c r="EW35" t="s">
        <v>461</v>
      </c>
      <c r="EX35" t="s">
        <v>461</v>
      </c>
      <c r="EY35" t="s">
        <v>460</v>
      </c>
      <c r="EZ35" t="s">
        <v>461</v>
      </c>
      <c r="FA35" t="s">
        <v>460</v>
      </c>
      <c r="FB35" t="s">
        <v>460</v>
      </c>
      <c r="FC35" t="s">
        <v>461</v>
      </c>
      <c r="FD35" t="s">
        <v>461</v>
      </c>
      <c r="FE35" t="s">
        <v>461</v>
      </c>
      <c r="FF35" t="s">
        <v>460</v>
      </c>
      <c r="FG35" t="s">
        <v>460</v>
      </c>
      <c r="FH35" t="s">
        <v>461</v>
      </c>
      <c r="FI35" t="s">
        <v>461</v>
      </c>
      <c r="FJ35" t="s">
        <v>460</v>
      </c>
      <c r="FK35" t="s">
        <v>460</v>
      </c>
      <c r="FL35" t="s">
        <v>461</v>
      </c>
      <c r="FM35" t="s">
        <v>461</v>
      </c>
      <c r="FN35" t="s">
        <v>461</v>
      </c>
      <c r="FO35" t="s">
        <v>461</v>
      </c>
      <c r="FP35" t="s">
        <v>461</v>
      </c>
      <c r="FQ35" t="s">
        <v>460</v>
      </c>
      <c r="FR35" t="s">
        <v>461</v>
      </c>
      <c r="FS35" t="s">
        <v>461</v>
      </c>
      <c r="FT35" t="s">
        <v>461</v>
      </c>
      <c r="FU35" t="s">
        <v>461</v>
      </c>
      <c r="FV35" t="s">
        <v>461</v>
      </c>
      <c r="FW35" t="s">
        <v>460</v>
      </c>
      <c r="FX35" t="s">
        <v>461</v>
      </c>
      <c r="FY35" t="s">
        <v>461</v>
      </c>
      <c r="FZ35" t="s">
        <v>461</v>
      </c>
      <c r="GA35" t="s">
        <v>460</v>
      </c>
      <c r="GB35" t="s">
        <v>461</v>
      </c>
      <c r="GC35" t="s">
        <v>460</v>
      </c>
      <c r="GD35" t="s">
        <v>461</v>
      </c>
      <c r="GE35" t="s">
        <v>461</v>
      </c>
      <c r="GF35" t="s">
        <v>460</v>
      </c>
      <c r="GG35" t="s">
        <v>461</v>
      </c>
      <c r="GH35" t="s">
        <v>461</v>
      </c>
      <c r="GI35" t="s">
        <v>461</v>
      </c>
      <c r="GJ35" t="s">
        <v>461</v>
      </c>
      <c r="GK35" t="s">
        <v>460</v>
      </c>
      <c r="GL35" t="s">
        <v>460</v>
      </c>
      <c r="GM35" t="s">
        <v>461</v>
      </c>
      <c r="GN35" t="s">
        <v>461</v>
      </c>
      <c r="GO35" t="s">
        <v>460</v>
      </c>
      <c r="GP35" t="s">
        <v>461</v>
      </c>
      <c r="GQ35" t="s">
        <v>460</v>
      </c>
      <c r="GR35" t="s">
        <v>461</v>
      </c>
      <c r="GS35" t="s">
        <v>461</v>
      </c>
      <c r="GT35" t="s">
        <v>463</v>
      </c>
      <c r="GU35" t="s">
        <v>461</v>
      </c>
      <c r="GV35" t="s">
        <v>461</v>
      </c>
      <c r="GW35" t="s">
        <v>461</v>
      </c>
      <c r="GX35" t="s">
        <v>461</v>
      </c>
      <c r="GY35" t="s">
        <v>461</v>
      </c>
      <c r="GZ35" t="s">
        <v>461</v>
      </c>
      <c r="HA35" t="s">
        <v>461</v>
      </c>
      <c r="HB35" t="s">
        <v>460</v>
      </c>
      <c r="HC35" t="s">
        <v>461</v>
      </c>
      <c r="HD35" t="s">
        <v>460</v>
      </c>
      <c r="HE35" t="s">
        <v>475</v>
      </c>
      <c r="HF35">
        <v>55</v>
      </c>
      <c r="HG35">
        <v>136</v>
      </c>
      <c r="HH35">
        <v>0</v>
      </c>
      <c r="HI35">
        <v>5</v>
      </c>
      <c r="HJ35">
        <v>3</v>
      </c>
      <c r="HK35" t="s">
        <v>476</v>
      </c>
      <c r="HM35" s="3">
        <f t="shared" si="23"/>
        <v>53</v>
      </c>
      <c r="HN35" s="3">
        <f t="shared" si="40"/>
        <v>0</v>
      </c>
      <c r="HO35" s="3">
        <f t="shared" si="41"/>
        <v>0</v>
      </c>
      <c r="HP35" s="3">
        <f t="shared" si="0"/>
        <v>53</v>
      </c>
      <c r="HQ35" s="7" t="str" cm="1">
        <f t="array" ref="HQ35">_xlfn.SWITCH(HP35,HM35,"Oui",HN35,"Non",HO35,"Abstention")</f>
        <v>Oui</v>
      </c>
      <c r="HR35" s="7" t="str" cm="1">
        <f t="array" ref="HR35">_xlfn.SWITCH(HQ35,"Oui","Non","Non","Oui","Abstention","Oui")</f>
        <v>Non</v>
      </c>
      <c r="HS35" s="7" t="str" cm="1">
        <f t="array" ref="HS35">_xlfn.SWITCH(HQ35,"Oui","Abstention","Non","Abstention","Abstention","Non")</f>
        <v>Abstention</v>
      </c>
      <c r="HT35" s="3">
        <f t="shared" si="1"/>
        <v>53</v>
      </c>
      <c r="HU35" s="3">
        <f t="shared" si="2"/>
        <v>1</v>
      </c>
      <c r="HV35" t="str">
        <f t="shared" si="3"/>
        <v>consigne</v>
      </c>
      <c r="HW35" s="3">
        <f t="shared" si="24"/>
        <v>0</v>
      </c>
      <c r="HX35" s="3">
        <f t="shared" si="25"/>
        <v>37</v>
      </c>
      <c r="HY35" s="3">
        <f t="shared" si="26"/>
        <v>0</v>
      </c>
      <c r="HZ35" s="3">
        <f t="shared" si="27"/>
        <v>37</v>
      </c>
      <c r="IA35" s="7" t="str" cm="1">
        <f t="array" ref="IA35">_xlfn.SWITCH(HZ35,HW35,"Oui",HX35,"Non",HY35,"Abstention")</f>
        <v>Non</v>
      </c>
      <c r="IB35" s="7" t="str" cm="1">
        <f t="array" ref="IB35">_xlfn.SWITCH(IA35,"Oui","Non","Non","Oui","Abstention","Oui")</f>
        <v>Oui</v>
      </c>
      <c r="IC35" s="7" t="str" cm="1">
        <f t="array" ref="IC35">_xlfn.SWITCH(IA35,"Oui","Abstention","Non","Abstention","Abstention","Non")</f>
        <v>Abstention</v>
      </c>
      <c r="ID35" s="3">
        <f t="shared" si="4"/>
        <v>37</v>
      </c>
      <c r="IE35" s="3">
        <f t="shared" si="5"/>
        <v>1</v>
      </c>
      <c r="IF35" t="str">
        <f t="shared" si="6"/>
        <v>consigne</v>
      </c>
      <c r="IG35">
        <f t="shared" si="28"/>
        <v>2</v>
      </c>
      <c r="IH35">
        <f t="shared" si="29"/>
        <v>27</v>
      </c>
      <c r="II35">
        <f t="shared" si="30"/>
        <v>0</v>
      </c>
      <c r="IJ35" s="3">
        <f t="shared" si="7"/>
        <v>27</v>
      </c>
      <c r="IK35" s="7" t="str" cm="1">
        <f t="array" ref="IK35">_xlfn.SWITCH(IJ35,IG35,"Oui",IH35,"Non",II35,"Abstention")</f>
        <v>Non</v>
      </c>
      <c r="IL35" s="7" t="str" cm="1">
        <f t="array" ref="IL35">_xlfn.SWITCH(IK35,"Oui","Non","Non","Oui","Abstention","Oui")</f>
        <v>Oui</v>
      </c>
      <c r="IM35" s="7" t="str" cm="1">
        <f t="array" ref="IM35">_xlfn.SWITCH(IK35,"Oui","Abstention","Non","Abstention","Abstention","Non")</f>
        <v>Abstention</v>
      </c>
      <c r="IN35" s="3">
        <f t="shared" si="8"/>
        <v>29</v>
      </c>
      <c r="IO35" s="3">
        <f t="shared" si="9"/>
        <v>0.93103448275862066</v>
      </c>
      <c r="IP35" t="str">
        <f t="shared" si="10"/>
        <v>consigne</v>
      </c>
      <c r="IQ35">
        <f t="shared" si="31"/>
        <v>0</v>
      </c>
      <c r="IR35">
        <f t="shared" si="32"/>
        <v>29</v>
      </c>
      <c r="IS35">
        <f t="shared" si="33"/>
        <v>0</v>
      </c>
      <c r="IT35" s="3">
        <f t="shared" si="11"/>
        <v>29</v>
      </c>
      <c r="IU35" s="7" t="str" cm="1">
        <f t="array" ref="IU35">_xlfn.SWITCH(IT35,IQ35,"Oui",IR35,"Non",IS35,"Abstention")</f>
        <v>Non</v>
      </c>
      <c r="IV35" s="7" t="str" cm="1">
        <f t="array" ref="IV35">_xlfn.SWITCH(IU35,"Oui","Non","Non","Oui","Abstention","Oui")</f>
        <v>Oui</v>
      </c>
      <c r="IW35" s="7" t="str" cm="1">
        <f t="array" ref="IW35">_xlfn.SWITCH(IU35,"Oui","Abstention","Non","Abstention","Abstention","Non")</f>
        <v>Abstention</v>
      </c>
      <c r="IX35" s="3">
        <f t="shared" si="12"/>
        <v>29</v>
      </c>
      <c r="IY35" s="3">
        <f t="shared" si="13"/>
        <v>1</v>
      </c>
      <c r="IZ35" t="str">
        <f t="shared" si="14"/>
        <v>consigne</v>
      </c>
      <c r="JA35">
        <f t="shared" si="34"/>
        <v>0</v>
      </c>
      <c r="JB35">
        <f t="shared" si="35"/>
        <v>28</v>
      </c>
      <c r="JC35">
        <f t="shared" si="36"/>
        <v>0</v>
      </c>
      <c r="JD35" s="3">
        <f t="shared" si="15"/>
        <v>28</v>
      </c>
      <c r="JE35" s="7" t="str" cm="1">
        <f t="array" ref="JE35">_xlfn.SWITCH(JD35,JA35,"Oui",JB35,"Non",JC35,"Abstention")</f>
        <v>Non</v>
      </c>
      <c r="JF35" s="7" t="str" cm="1">
        <f t="array" ref="JF35">_xlfn.SWITCH(JE35,"Oui","Non","Non","Oui","Abstention","Oui")</f>
        <v>Oui</v>
      </c>
      <c r="JG35" s="7" t="str" cm="1">
        <f t="array" ref="JG35">_xlfn.SWITCH(JE35,"Oui","Abstention","Non","Abstention","Abstention","Non")</f>
        <v>Abstention</v>
      </c>
      <c r="JH35" s="3">
        <f t="shared" si="16"/>
        <v>28</v>
      </c>
      <c r="JI35" s="3">
        <f t="shared" si="17"/>
        <v>1</v>
      </c>
      <c r="JJ35" t="str">
        <f t="shared" si="18"/>
        <v>consigne</v>
      </c>
      <c r="JK35">
        <f t="shared" si="37"/>
        <v>0</v>
      </c>
      <c r="JL35">
        <f t="shared" si="38"/>
        <v>15</v>
      </c>
      <c r="JM35">
        <f t="shared" si="39"/>
        <v>0</v>
      </c>
      <c r="JN35" s="3">
        <f t="shared" si="19"/>
        <v>15</v>
      </c>
      <c r="JO35" s="7" t="str" cm="1">
        <f t="array" ref="JO35">_xlfn.SWITCH(JN35,JK35,"Oui",JL35,"Non",JM35,"Abstention")</f>
        <v>Non</v>
      </c>
      <c r="JP35" s="7" t="str" cm="1">
        <f t="array" ref="JP35">_xlfn.SWITCH(JO35,"Oui","Non","Non","Oui","Abstention","Oui")</f>
        <v>Oui</v>
      </c>
      <c r="JQ35" s="7" t="str" cm="1">
        <f t="array" ref="JQ35">_xlfn.SWITCH(JO35,"Oui","Abstention","Non","Abstention","Abstention","Non")</f>
        <v>Abstention</v>
      </c>
      <c r="JR35" s="3">
        <f t="shared" si="20"/>
        <v>15</v>
      </c>
      <c r="JS35" s="3">
        <f t="shared" si="21"/>
        <v>1</v>
      </c>
      <c r="JT35" t="str">
        <f t="shared" si="22"/>
        <v>consigne</v>
      </c>
      <c r="JU35" s="3"/>
      <c r="JV35" t="str" cm="1">
        <f t="array" ref="JV35">_xlfn._xlws.FILTER($M$3:$HD$3,((($M35:$HD35=$HR35)+($M35:$HD35=$HS35))*($M$5:$HD$5="V")*($HV35="consigne")),"")</f>
        <v/>
      </c>
      <c r="KP35" t="str" cm="1">
        <f t="array" ref="KP35">_xlfn._xlws.FILTER($M$3:$HD$3,((($M35:$HD35=$IB35)+($M35:$HD35=$IC35))*($M$5:$HD$5="S")*($IF35="consigne")),"")</f>
        <v/>
      </c>
      <c r="LD35" t="str" cm="1">
        <f t="array" ref="LD35">_xlfn._xlws.FILTER($M$3:$HD$3,((($M35:$HD35=$IV35)+($M35:$HD35=$IW35))*($M$5:$HD$5="RL")*($IZ35="consigne")),"")</f>
        <v/>
      </c>
      <c r="LP35" t="str" cm="1">
        <f t="array" ref="LP35">_xlfn._xlws.FILTER($M$3:$HD$3,((($M35:$HD35=$JF35)+($M35:$HD35=$JG35))*($M$5:$HD$5="G")*($JJ35="consigne")),"")</f>
        <v/>
      </c>
      <c r="MA35" t="str" cm="1">
        <f t="array" ref="MA35">_xlfn._xlws.FILTER($M$3:$HD$3,((($M35:$HD35=$JP35)+($M35:$HD35=$JQ35))*($M$5:$HD$5="GL")*($JT35="consigne")),"")</f>
        <v/>
      </c>
      <c r="MG35" t="str" cm="1">
        <f t="array" ref="MG35:MH35">_xlfn._xlws.FILTER($M$3:$HD$3,((($M35:$HD35=$IL35)+($M35:$HD35=$IM35))*($M$5:$HD$5="M-E")*($IP35="consigne")),"")</f>
        <v>Regazzi Fabio</v>
      </c>
      <c r="MH35" t="str">
        <v>Romano Marco</v>
      </c>
    </row>
    <row r="36" spans="1:348" x14ac:dyDescent="0.25">
      <c r="A36" s="1" t="s">
        <v>585</v>
      </c>
      <c r="B36" t="s">
        <v>204</v>
      </c>
      <c r="C36" t="s">
        <v>539</v>
      </c>
      <c r="D36" t="s">
        <v>540</v>
      </c>
      <c r="E36" s="1" t="s">
        <v>580</v>
      </c>
      <c r="F36" t="s">
        <v>581</v>
      </c>
      <c r="G36">
        <v>24476</v>
      </c>
      <c r="H36" t="s">
        <v>521</v>
      </c>
      <c r="I36" t="s">
        <v>522</v>
      </c>
      <c r="J36" t="s">
        <v>523</v>
      </c>
      <c r="K36" t="s">
        <v>584</v>
      </c>
      <c r="M36" t="s">
        <v>461</v>
      </c>
      <c r="N36" t="s">
        <v>460</v>
      </c>
      <c r="O36" t="s">
        <v>460</v>
      </c>
      <c r="P36" t="s">
        <v>460</v>
      </c>
      <c r="Q36" t="s">
        <v>460</v>
      </c>
      <c r="R36" t="s">
        <v>460</v>
      </c>
      <c r="S36" t="s">
        <v>460</v>
      </c>
      <c r="T36" t="s">
        <v>460</v>
      </c>
      <c r="U36" t="s">
        <v>460</v>
      </c>
      <c r="V36" t="s">
        <v>460</v>
      </c>
      <c r="W36" t="s">
        <v>463</v>
      </c>
      <c r="X36" t="s">
        <v>460</v>
      </c>
      <c r="Y36" t="s">
        <v>460</v>
      </c>
      <c r="Z36" t="s">
        <v>460</v>
      </c>
      <c r="AA36" t="s">
        <v>460</v>
      </c>
      <c r="AB36" t="s">
        <v>460</v>
      </c>
      <c r="AC36" t="s">
        <v>460</v>
      </c>
      <c r="AD36" t="s">
        <v>460</v>
      </c>
      <c r="AE36" t="s">
        <v>480</v>
      </c>
      <c r="AF36" t="s">
        <v>460</v>
      </c>
      <c r="AG36" t="s">
        <v>460</v>
      </c>
      <c r="AH36" t="s">
        <v>460</v>
      </c>
      <c r="AI36" t="s">
        <v>460</v>
      </c>
      <c r="AJ36" t="s">
        <v>463</v>
      </c>
      <c r="AK36" t="s">
        <v>460</v>
      </c>
      <c r="AL36" t="s">
        <v>460</v>
      </c>
      <c r="AM36" t="s">
        <v>460</v>
      </c>
      <c r="AN36" t="s">
        <v>460</v>
      </c>
      <c r="AO36" t="s">
        <v>460</v>
      </c>
      <c r="AP36" t="s">
        <v>460</v>
      </c>
      <c r="AQ36" t="s">
        <v>460</v>
      </c>
      <c r="AR36" t="s">
        <v>460</v>
      </c>
      <c r="AS36" t="s">
        <v>460</v>
      </c>
      <c r="AT36" t="s">
        <v>460</v>
      </c>
      <c r="AU36" t="s">
        <v>460</v>
      </c>
      <c r="AV36" t="s">
        <v>460</v>
      </c>
      <c r="AW36" t="s">
        <v>460</v>
      </c>
      <c r="AX36" t="s">
        <v>460</v>
      </c>
      <c r="AY36" t="s">
        <v>460</v>
      </c>
      <c r="AZ36" t="s">
        <v>460</v>
      </c>
      <c r="BA36" t="s">
        <v>460</v>
      </c>
      <c r="BB36" t="s">
        <v>460</v>
      </c>
      <c r="BC36" t="s">
        <v>460</v>
      </c>
      <c r="BD36" t="s">
        <v>460</v>
      </c>
      <c r="BE36" t="s">
        <v>460</v>
      </c>
      <c r="BF36" t="s">
        <v>460</v>
      </c>
      <c r="BG36" t="s">
        <v>460</v>
      </c>
      <c r="BH36" t="s">
        <v>460</v>
      </c>
      <c r="BI36" t="s">
        <v>460</v>
      </c>
      <c r="BJ36" t="s">
        <v>460</v>
      </c>
      <c r="BK36" t="s">
        <v>460</v>
      </c>
      <c r="BL36" t="s">
        <v>460</v>
      </c>
      <c r="BM36" t="s">
        <v>460</v>
      </c>
      <c r="BN36" t="s">
        <v>460</v>
      </c>
      <c r="BO36" t="s">
        <v>460</v>
      </c>
      <c r="BP36" t="s">
        <v>460</v>
      </c>
      <c r="BQ36" t="s">
        <v>460</v>
      </c>
      <c r="BR36" t="s">
        <v>460</v>
      </c>
      <c r="BS36" t="s">
        <v>460</v>
      </c>
      <c r="BT36" t="s">
        <v>460</v>
      </c>
      <c r="BU36" t="s">
        <v>460</v>
      </c>
      <c r="BV36" t="s">
        <v>460</v>
      </c>
      <c r="BW36" t="s">
        <v>460</v>
      </c>
      <c r="BX36" t="s">
        <v>460</v>
      </c>
      <c r="BY36" t="s">
        <v>460</v>
      </c>
      <c r="BZ36" t="s">
        <v>460</v>
      </c>
      <c r="CA36" t="s">
        <v>460</v>
      </c>
      <c r="CB36" t="s">
        <v>460</v>
      </c>
      <c r="CC36" t="s">
        <v>460</v>
      </c>
      <c r="CD36" t="s">
        <v>473</v>
      </c>
      <c r="CE36" t="s">
        <v>460</v>
      </c>
      <c r="CF36" t="s">
        <v>460</v>
      </c>
      <c r="CG36" t="s">
        <v>460</v>
      </c>
      <c r="CH36" t="s">
        <v>460</v>
      </c>
      <c r="CI36" t="s">
        <v>460</v>
      </c>
      <c r="CJ36" t="s">
        <v>460</v>
      </c>
      <c r="CK36" t="s">
        <v>460</v>
      </c>
      <c r="CL36" t="s">
        <v>460</v>
      </c>
      <c r="CM36" t="s">
        <v>463</v>
      </c>
      <c r="CN36" t="s">
        <v>460</v>
      </c>
      <c r="CO36" t="s">
        <v>460</v>
      </c>
      <c r="CP36" t="s">
        <v>460</v>
      </c>
      <c r="CQ36" t="s">
        <v>460</v>
      </c>
      <c r="CR36" t="s">
        <v>460</v>
      </c>
      <c r="CS36" t="s">
        <v>460</v>
      </c>
      <c r="CT36" t="s">
        <v>461</v>
      </c>
      <c r="CU36" t="s">
        <v>460</v>
      </c>
      <c r="CV36" t="s">
        <v>460</v>
      </c>
      <c r="CW36" t="s">
        <v>463</v>
      </c>
      <c r="CX36" t="s">
        <v>460</v>
      </c>
      <c r="CY36" t="s">
        <v>460</v>
      </c>
      <c r="CZ36" t="s">
        <v>460</v>
      </c>
      <c r="DA36" t="s">
        <v>460</v>
      </c>
      <c r="DB36" t="s">
        <v>474</v>
      </c>
      <c r="DC36" t="s">
        <v>460</v>
      </c>
      <c r="DD36" t="s">
        <v>460</v>
      </c>
      <c r="DE36" t="s">
        <v>460</v>
      </c>
      <c r="DF36" t="s">
        <v>460</v>
      </c>
      <c r="DG36" t="s">
        <v>460</v>
      </c>
      <c r="DH36" t="s">
        <v>460</v>
      </c>
      <c r="DI36" t="s">
        <v>460</v>
      </c>
      <c r="DJ36" t="s">
        <v>460</v>
      </c>
      <c r="DK36" t="s">
        <v>460</v>
      </c>
      <c r="DL36" t="s">
        <v>460</v>
      </c>
      <c r="DM36" t="s">
        <v>460</v>
      </c>
      <c r="DN36" t="s">
        <v>460</v>
      </c>
      <c r="DO36" t="s">
        <v>460</v>
      </c>
      <c r="DP36" t="s">
        <v>461</v>
      </c>
      <c r="DQ36" t="s">
        <v>460</v>
      </c>
      <c r="DR36" t="s">
        <v>460</v>
      </c>
      <c r="DS36" t="s">
        <v>460</v>
      </c>
      <c r="DT36" t="s">
        <v>460</v>
      </c>
      <c r="DU36" t="s">
        <v>460</v>
      </c>
      <c r="DV36" t="s">
        <v>460</v>
      </c>
      <c r="DW36" t="s">
        <v>460</v>
      </c>
      <c r="DX36" t="s">
        <v>460</v>
      </c>
      <c r="DY36" t="s">
        <v>460</v>
      </c>
      <c r="DZ36" t="s">
        <v>460</v>
      </c>
      <c r="EA36" t="s">
        <v>460</v>
      </c>
      <c r="EB36" t="s">
        <v>460</v>
      </c>
      <c r="EC36" t="s">
        <v>460</v>
      </c>
      <c r="ED36" t="s">
        <v>460</v>
      </c>
      <c r="EE36" t="s">
        <v>460</v>
      </c>
      <c r="EF36" t="s">
        <v>473</v>
      </c>
      <c r="EG36" t="s">
        <v>460</v>
      </c>
      <c r="EH36" t="s">
        <v>460</v>
      </c>
      <c r="EI36" t="s">
        <v>460</v>
      </c>
      <c r="EJ36" t="s">
        <v>460</v>
      </c>
      <c r="EK36" t="s">
        <v>460</v>
      </c>
      <c r="EL36" t="s">
        <v>460</v>
      </c>
      <c r="EM36" t="s">
        <v>460</v>
      </c>
      <c r="EN36" t="s">
        <v>460</v>
      </c>
      <c r="EO36" t="s">
        <v>460</v>
      </c>
      <c r="EP36" t="s">
        <v>460</v>
      </c>
      <c r="EQ36" t="s">
        <v>460</v>
      </c>
      <c r="ER36" t="s">
        <v>460</v>
      </c>
      <c r="ES36" t="s">
        <v>460</v>
      </c>
      <c r="ET36" t="s">
        <v>460</v>
      </c>
      <c r="EU36" t="s">
        <v>460</v>
      </c>
      <c r="EV36" t="s">
        <v>460</v>
      </c>
      <c r="EW36" t="s">
        <v>460</v>
      </c>
      <c r="EX36" t="s">
        <v>460</v>
      </c>
      <c r="EY36" t="s">
        <v>461</v>
      </c>
      <c r="EZ36" t="s">
        <v>460</v>
      </c>
      <c r="FA36" t="s">
        <v>460</v>
      </c>
      <c r="FB36" t="s">
        <v>460</v>
      </c>
      <c r="FC36" t="s">
        <v>460</v>
      </c>
      <c r="FD36" t="s">
        <v>460</v>
      </c>
      <c r="FE36" t="s">
        <v>460</v>
      </c>
      <c r="FF36" t="s">
        <v>480</v>
      </c>
      <c r="FG36" t="s">
        <v>460</v>
      </c>
      <c r="FH36" t="s">
        <v>460</v>
      </c>
      <c r="FI36" t="s">
        <v>460</v>
      </c>
      <c r="FJ36" t="s">
        <v>460</v>
      </c>
      <c r="FK36" t="s">
        <v>460</v>
      </c>
      <c r="FL36" t="s">
        <v>460</v>
      </c>
      <c r="FM36" t="s">
        <v>460</v>
      </c>
      <c r="FN36" t="s">
        <v>460</v>
      </c>
      <c r="FO36" t="s">
        <v>460</v>
      </c>
      <c r="FP36" t="s">
        <v>460</v>
      </c>
      <c r="FQ36" t="s">
        <v>460</v>
      </c>
      <c r="FR36" t="s">
        <v>460</v>
      </c>
      <c r="FS36" t="s">
        <v>460</v>
      </c>
      <c r="FT36" t="s">
        <v>460</v>
      </c>
      <c r="FU36" t="s">
        <v>460</v>
      </c>
      <c r="FV36" t="s">
        <v>460</v>
      </c>
      <c r="FW36" t="s">
        <v>460</v>
      </c>
      <c r="FX36" t="s">
        <v>460</v>
      </c>
      <c r="FY36" t="s">
        <v>460</v>
      </c>
      <c r="FZ36" t="s">
        <v>460</v>
      </c>
      <c r="GA36" t="s">
        <v>460</v>
      </c>
      <c r="GB36" t="s">
        <v>460</v>
      </c>
      <c r="GC36" t="s">
        <v>460</v>
      </c>
      <c r="GD36" t="s">
        <v>460</v>
      </c>
      <c r="GE36" t="s">
        <v>460</v>
      </c>
      <c r="GF36" t="s">
        <v>460</v>
      </c>
      <c r="GG36" t="s">
        <v>460</v>
      </c>
      <c r="GH36" t="s">
        <v>460</v>
      </c>
      <c r="GI36" t="s">
        <v>460</v>
      </c>
      <c r="GJ36" t="s">
        <v>460</v>
      </c>
      <c r="GK36" t="s">
        <v>460</v>
      </c>
      <c r="GL36" t="s">
        <v>460</v>
      </c>
      <c r="GM36" t="s">
        <v>460</v>
      </c>
      <c r="GN36" t="s">
        <v>460</v>
      </c>
      <c r="GO36" t="s">
        <v>460</v>
      </c>
      <c r="GP36" t="s">
        <v>460</v>
      </c>
      <c r="GQ36" t="s">
        <v>460</v>
      </c>
      <c r="GR36" t="s">
        <v>460</v>
      </c>
      <c r="GS36" t="s">
        <v>460</v>
      </c>
      <c r="GT36" t="s">
        <v>463</v>
      </c>
      <c r="GU36" t="s">
        <v>460</v>
      </c>
      <c r="GV36" t="s">
        <v>460</v>
      </c>
      <c r="GW36" t="s">
        <v>460</v>
      </c>
      <c r="GX36" t="s">
        <v>460</v>
      </c>
      <c r="GY36" t="s">
        <v>460</v>
      </c>
      <c r="GZ36" t="s">
        <v>460</v>
      </c>
      <c r="HA36" t="s">
        <v>460</v>
      </c>
      <c r="HB36" t="s">
        <v>460</v>
      </c>
      <c r="HC36" t="s">
        <v>460</v>
      </c>
      <c r="HD36" t="s">
        <v>460</v>
      </c>
      <c r="HE36" t="s">
        <v>481</v>
      </c>
      <c r="HF36">
        <v>186</v>
      </c>
      <c r="HG36">
        <v>4</v>
      </c>
      <c r="HH36">
        <v>2</v>
      </c>
      <c r="HI36">
        <v>5</v>
      </c>
      <c r="HJ36">
        <v>2</v>
      </c>
      <c r="HK36" t="s">
        <v>476</v>
      </c>
      <c r="HM36" s="3">
        <f t="shared" si="23"/>
        <v>48</v>
      </c>
      <c r="HN36" s="3">
        <f t="shared" si="40"/>
        <v>4</v>
      </c>
      <c r="HO36" s="3">
        <f t="shared" si="41"/>
        <v>1</v>
      </c>
      <c r="HP36" s="3">
        <f t="shared" si="0"/>
        <v>48</v>
      </c>
      <c r="HQ36" s="7" t="str" cm="1">
        <f t="array" ref="HQ36">_xlfn.SWITCH(HP36,HM36,"Oui",HN36,"Non",HO36,"Abstention")</f>
        <v>Oui</v>
      </c>
      <c r="HR36" s="7" t="str" cm="1">
        <f t="array" ref="HR36">_xlfn.SWITCH(HQ36,"Oui","Non","Non","Oui","Abstention","Oui")</f>
        <v>Non</v>
      </c>
      <c r="HS36" s="7" t="str" cm="1">
        <f t="array" ref="HS36">_xlfn.SWITCH(HQ36,"Oui","Abstention","Non","Abstention","Abstention","Non")</f>
        <v>Abstention</v>
      </c>
      <c r="HT36" s="3">
        <f t="shared" si="1"/>
        <v>53</v>
      </c>
      <c r="HU36" s="3">
        <f t="shared" si="2"/>
        <v>0.90566037735849059</v>
      </c>
      <c r="HV36" t="str">
        <f t="shared" si="3"/>
        <v>consigne</v>
      </c>
      <c r="HW36" s="3">
        <f t="shared" si="24"/>
        <v>37</v>
      </c>
      <c r="HX36" s="3">
        <f t="shared" si="25"/>
        <v>0</v>
      </c>
      <c r="HY36" s="3">
        <f t="shared" si="26"/>
        <v>0</v>
      </c>
      <c r="HZ36" s="3">
        <f t="shared" si="27"/>
        <v>37</v>
      </c>
      <c r="IA36" s="7" t="str" cm="1">
        <f t="array" ref="IA36">_xlfn.SWITCH(HZ36,HW36,"Oui",HX36,"Non",HY36,"Abstention")</f>
        <v>Oui</v>
      </c>
      <c r="IB36" s="7" t="str" cm="1">
        <f t="array" ref="IB36">_xlfn.SWITCH(IA36,"Oui","Non","Non","Oui","Abstention","Oui")</f>
        <v>Non</v>
      </c>
      <c r="IC36" s="7" t="str" cm="1">
        <f t="array" ref="IC36">_xlfn.SWITCH(IA36,"Oui","Abstention","Non","Abstention","Abstention","Non")</f>
        <v>Abstention</v>
      </c>
      <c r="ID36" s="3">
        <f t="shared" si="4"/>
        <v>37</v>
      </c>
      <c r="IE36" s="3">
        <f t="shared" si="5"/>
        <v>1</v>
      </c>
      <c r="IF36" t="str">
        <f t="shared" si="6"/>
        <v>consigne</v>
      </c>
      <c r="IG36">
        <f t="shared" si="28"/>
        <v>28</v>
      </c>
      <c r="IH36">
        <f t="shared" si="29"/>
        <v>0</v>
      </c>
      <c r="II36">
        <f t="shared" si="30"/>
        <v>1</v>
      </c>
      <c r="IJ36" s="3">
        <f t="shared" si="7"/>
        <v>28</v>
      </c>
      <c r="IK36" s="7" t="str" cm="1">
        <f t="array" ref="IK36">_xlfn.SWITCH(IJ36,IG36,"Oui",IH36,"Non",II36,"Abstention")</f>
        <v>Oui</v>
      </c>
      <c r="IL36" s="7" t="str" cm="1">
        <f t="array" ref="IL36">_xlfn.SWITCH(IK36,"Oui","Non","Non","Oui","Abstention","Oui")</f>
        <v>Non</v>
      </c>
      <c r="IM36" s="7" t="str" cm="1">
        <f t="array" ref="IM36">_xlfn.SWITCH(IK36,"Oui","Abstention","Non","Abstention","Abstention","Non")</f>
        <v>Abstention</v>
      </c>
      <c r="IN36" s="3">
        <f t="shared" si="8"/>
        <v>29</v>
      </c>
      <c r="IO36" s="3">
        <f t="shared" si="9"/>
        <v>0.96551724137931039</v>
      </c>
      <c r="IP36" t="str">
        <f t="shared" si="10"/>
        <v>consigne</v>
      </c>
      <c r="IQ36">
        <f t="shared" si="31"/>
        <v>29</v>
      </c>
      <c r="IR36">
        <f t="shared" si="32"/>
        <v>0</v>
      </c>
      <c r="IS36">
        <f t="shared" si="33"/>
        <v>0</v>
      </c>
      <c r="IT36" s="3">
        <f t="shared" si="11"/>
        <v>29</v>
      </c>
      <c r="IU36" s="7" t="str" cm="1">
        <f t="array" ref="IU36">_xlfn.SWITCH(IT36,IQ36,"Oui",IR36,"Non",IS36,"Abstention")</f>
        <v>Oui</v>
      </c>
      <c r="IV36" s="7" t="str" cm="1">
        <f t="array" ref="IV36">_xlfn.SWITCH(IU36,"Oui","Non","Non","Oui","Abstention","Oui")</f>
        <v>Non</v>
      </c>
      <c r="IW36" s="7" t="str" cm="1">
        <f t="array" ref="IW36">_xlfn.SWITCH(IU36,"Oui","Abstention","Non","Abstention","Abstention","Non")</f>
        <v>Abstention</v>
      </c>
      <c r="IX36" s="3">
        <f t="shared" si="12"/>
        <v>29</v>
      </c>
      <c r="IY36" s="3">
        <f t="shared" si="13"/>
        <v>1</v>
      </c>
      <c r="IZ36" t="str">
        <f t="shared" si="14"/>
        <v>consigne</v>
      </c>
      <c r="JA36">
        <f t="shared" si="34"/>
        <v>28</v>
      </c>
      <c r="JB36">
        <f t="shared" si="35"/>
        <v>0</v>
      </c>
      <c r="JC36">
        <f t="shared" si="36"/>
        <v>0</v>
      </c>
      <c r="JD36" s="3">
        <f t="shared" si="15"/>
        <v>28</v>
      </c>
      <c r="JE36" s="7" t="str" cm="1">
        <f t="array" ref="JE36">_xlfn.SWITCH(JD36,JA36,"Oui",JB36,"Non",JC36,"Abstention")</f>
        <v>Oui</v>
      </c>
      <c r="JF36" s="7" t="str" cm="1">
        <f t="array" ref="JF36">_xlfn.SWITCH(JE36,"Oui","Non","Non","Oui","Abstention","Oui")</f>
        <v>Non</v>
      </c>
      <c r="JG36" s="7" t="str" cm="1">
        <f t="array" ref="JG36">_xlfn.SWITCH(JE36,"Oui","Abstention","Non","Abstention","Abstention","Non")</f>
        <v>Abstention</v>
      </c>
      <c r="JH36" s="3">
        <f t="shared" si="16"/>
        <v>28</v>
      </c>
      <c r="JI36" s="3">
        <f t="shared" si="17"/>
        <v>1</v>
      </c>
      <c r="JJ36" t="str">
        <f t="shared" si="18"/>
        <v>consigne</v>
      </c>
      <c r="JK36">
        <f t="shared" si="37"/>
        <v>16</v>
      </c>
      <c r="JL36">
        <f t="shared" si="38"/>
        <v>0</v>
      </c>
      <c r="JM36">
        <f t="shared" si="39"/>
        <v>0</v>
      </c>
      <c r="JN36" s="3">
        <f t="shared" si="19"/>
        <v>16</v>
      </c>
      <c r="JO36" s="7" t="str" cm="1">
        <f t="array" ref="JO36">_xlfn.SWITCH(JN36,JK36,"Oui",JL36,"Non",JM36,"Abstention")</f>
        <v>Oui</v>
      </c>
      <c r="JP36" s="7" t="str" cm="1">
        <f t="array" ref="JP36">_xlfn.SWITCH(JO36,"Oui","Non","Non","Oui","Abstention","Oui")</f>
        <v>Non</v>
      </c>
      <c r="JQ36" s="7" t="str" cm="1">
        <f t="array" ref="JQ36">_xlfn.SWITCH(JO36,"Oui","Abstention","Non","Abstention","Abstention","Non")</f>
        <v>Abstention</v>
      </c>
      <c r="JR36" s="3">
        <f t="shared" si="20"/>
        <v>16</v>
      </c>
      <c r="JS36" s="3">
        <f t="shared" si="21"/>
        <v>1</v>
      </c>
      <c r="JT36" t="str">
        <f t="shared" si="22"/>
        <v>consigne</v>
      </c>
      <c r="JU36" s="3"/>
      <c r="JV36" t="str" cm="1">
        <f t="array" ref="JV36:JZ36">_xlfn._xlws.FILTER($M$3:$HD$3,((($M36:$HD36=$HR36)+($M36:$HD36=$HS36))*($M$5:$HD$5="V")*($HV36="consigne")),"")</f>
        <v>Addor Jean-Luc</v>
      </c>
      <c r="JW36" t="str">
        <v>Bircher Martina</v>
      </c>
      <c r="JX36" t="str">
        <v>Hess Erich</v>
      </c>
      <c r="JY36" t="str">
        <v>Marchesi Piero</v>
      </c>
      <c r="JZ36" t="str">
        <v>Quadri Lorenzo</v>
      </c>
      <c r="KP36" t="str" cm="1">
        <f t="array" ref="KP36">_xlfn._xlws.FILTER($M$3:$HD$3,((($M36:$HD36=$IB36)+($M36:$HD36=$IC36))*($M$5:$HD$5="S")*($IF36="consigne")),"")</f>
        <v/>
      </c>
      <c r="LD36" t="str" cm="1">
        <f t="array" ref="LD36">_xlfn._xlws.FILTER($M$3:$HD$3,((($M36:$HD36=$IV36)+($M36:$HD36=$IW36))*($M$5:$HD$5="RL")*($IZ36="consigne")),"")</f>
        <v/>
      </c>
      <c r="LP36" t="str" cm="1">
        <f t="array" ref="LP36">_xlfn._xlws.FILTER($M$3:$HD$3,((($M36:$HD36=$JF36)+($M36:$HD36=$JG36))*($M$5:$HD$5="G")*($JJ36="consigne")),"")</f>
        <v/>
      </c>
      <c r="MA36" t="str" cm="1">
        <f t="array" ref="MA36">_xlfn._xlws.FILTER($M$3:$HD$3,((($M36:$HD36=$JP36)+($M36:$HD36=$JQ36))*($M$5:$HD$5="GL")*($JT36="consigne")),"")</f>
        <v/>
      </c>
      <c r="MG36" t="str" cm="1">
        <f t="array" ref="MG36">_xlfn._xlws.FILTER($M$3:$HD$3,((($M36:$HD36=$IL36)+($M36:$HD36=$IM36))*($M$5:$HD$5="M-E")*($IP36="consigne")),"")</f>
        <v>Romano Marco</v>
      </c>
    </row>
    <row r="37" spans="1:348" x14ac:dyDescent="0.25">
      <c r="A37" s="1" t="s">
        <v>586</v>
      </c>
      <c r="B37" t="s">
        <v>204</v>
      </c>
      <c r="C37" t="s">
        <v>539</v>
      </c>
      <c r="D37" t="s">
        <v>540</v>
      </c>
      <c r="E37" s="1" t="s">
        <v>587</v>
      </c>
      <c r="F37" t="s">
        <v>588</v>
      </c>
      <c r="G37">
        <v>24477</v>
      </c>
      <c r="H37" t="s">
        <v>521</v>
      </c>
      <c r="I37" t="s">
        <v>522</v>
      </c>
      <c r="J37" t="s">
        <v>523</v>
      </c>
      <c r="K37" t="s">
        <v>589</v>
      </c>
      <c r="M37" t="s">
        <v>461</v>
      </c>
      <c r="N37" t="s">
        <v>460</v>
      </c>
      <c r="O37" t="s">
        <v>473</v>
      </c>
      <c r="P37" t="s">
        <v>461</v>
      </c>
      <c r="Q37" t="s">
        <v>480</v>
      </c>
      <c r="R37" t="s">
        <v>460</v>
      </c>
      <c r="S37" t="s">
        <v>460</v>
      </c>
      <c r="T37" t="s">
        <v>460</v>
      </c>
      <c r="U37" t="s">
        <v>460</v>
      </c>
      <c r="V37" t="s">
        <v>460</v>
      </c>
      <c r="W37" t="s">
        <v>463</v>
      </c>
      <c r="X37" t="s">
        <v>460</v>
      </c>
      <c r="Y37" t="s">
        <v>460</v>
      </c>
      <c r="Z37" t="s">
        <v>460</v>
      </c>
      <c r="AA37" t="s">
        <v>460</v>
      </c>
      <c r="AB37" t="s">
        <v>460</v>
      </c>
      <c r="AC37" t="s">
        <v>460</v>
      </c>
      <c r="AD37" t="s">
        <v>460</v>
      </c>
      <c r="AE37" t="s">
        <v>480</v>
      </c>
      <c r="AF37" t="s">
        <v>460</v>
      </c>
      <c r="AG37" t="s">
        <v>460</v>
      </c>
      <c r="AH37" t="s">
        <v>460</v>
      </c>
      <c r="AI37" t="s">
        <v>460</v>
      </c>
      <c r="AJ37" t="s">
        <v>463</v>
      </c>
      <c r="AK37" t="s">
        <v>460</v>
      </c>
      <c r="AL37" t="s">
        <v>461</v>
      </c>
      <c r="AM37" t="s">
        <v>480</v>
      </c>
      <c r="AN37" t="s">
        <v>460</v>
      </c>
      <c r="AO37" t="s">
        <v>461</v>
      </c>
      <c r="AP37" t="s">
        <v>460</v>
      </c>
      <c r="AQ37" t="s">
        <v>460</v>
      </c>
      <c r="AR37" t="s">
        <v>460</v>
      </c>
      <c r="AS37" t="s">
        <v>460</v>
      </c>
      <c r="AT37" t="s">
        <v>460</v>
      </c>
      <c r="AU37" t="s">
        <v>460</v>
      </c>
      <c r="AV37" t="s">
        <v>460</v>
      </c>
      <c r="AW37" t="s">
        <v>461</v>
      </c>
      <c r="AX37" t="s">
        <v>460</v>
      </c>
      <c r="AY37" t="s">
        <v>460</v>
      </c>
      <c r="AZ37" t="s">
        <v>460</v>
      </c>
      <c r="BA37" t="s">
        <v>461</v>
      </c>
      <c r="BB37" t="s">
        <v>460</v>
      </c>
      <c r="BC37" t="s">
        <v>460</v>
      </c>
      <c r="BD37" t="s">
        <v>461</v>
      </c>
      <c r="BE37" t="s">
        <v>461</v>
      </c>
      <c r="BF37" t="s">
        <v>460</v>
      </c>
      <c r="BG37" t="s">
        <v>460</v>
      </c>
      <c r="BH37" t="s">
        <v>460</v>
      </c>
      <c r="BI37" t="s">
        <v>460</v>
      </c>
      <c r="BJ37" t="s">
        <v>460</v>
      </c>
      <c r="BK37" t="s">
        <v>461</v>
      </c>
      <c r="BL37" t="s">
        <v>460</v>
      </c>
      <c r="BM37" t="s">
        <v>460</v>
      </c>
      <c r="BN37" t="s">
        <v>460</v>
      </c>
      <c r="BO37" t="s">
        <v>460</v>
      </c>
      <c r="BP37" t="s">
        <v>460</v>
      </c>
      <c r="BQ37" t="s">
        <v>460</v>
      </c>
      <c r="BR37" t="s">
        <v>461</v>
      </c>
      <c r="BS37" t="s">
        <v>460</v>
      </c>
      <c r="BT37" t="s">
        <v>461</v>
      </c>
      <c r="BU37" t="s">
        <v>461</v>
      </c>
      <c r="BV37" t="s">
        <v>460</v>
      </c>
      <c r="BW37" t="s">
        <v>461</v>
      </c>
      <c r="BX37" t="s">
        <v>473</v>
      </c>
      <c r="BY37" t="s">
        <v>460</v>
      </c>
      <c r="BZ37" t="s">
        <v>461</v>
      </c>
      <c r="CA37" t="s">
        <v>460</v>
      </c>
      <c r="CB37" t="s">
        <v>460</v>
      </c>
      <c r="CC37" t="s">
        <v>460</v>
      </c>
      <c r="CD37" t="s">
        <v>473</v>
      </c>
      <c r="CE37" t="s">
        <v>460</v>
      </c>
      <c r="CF37" t="s">
        <v>460</v>
      </c>
      <c r="CG37" t="s">
        <v>460</v>
      </c>
      <c r="CH37" t="s">
        <v>460</v>
      </c>
      <c r="CI37" t="s">
        <v>461</v>
      </c>
      <c r="CJ37" t="s">
        <v>460</v>
      </c>
      <c r="CK37" t="s">
        <v>460</v>
      </c>
      <c r="CL37" t="s">
        <v>480</v>
      </c>
      <c r="CM37" t="s">
        <v>463</v>
      </c>
      <c r="CN37" t="s">
        <v>460</v>
      </c>
      <c r="CO37" t="s">
        <v>460</v>
      </c>
      <c r="CP37" t="s">
        <v>461</v>
      </c>
      <c r="CQ37" t="s">
        <v>460</v>
      </c>
      <c r="CR37" t="s">
        <v>461</v>
      </c>
      <c r="CS37" t="s">
        <v>461</v>
      </c>
      <c r="CT37" t="s">
        <v>461</v>
      </c>
      <c r="CU37" t="s">
        <v>460</v>
      </c>
      <c r="CV37" t="s">
        <v>461</v>
      </c>
      <c r="CW37" t="s">
        <v>463</v>
      </c>
      <c r="CX37" t="s">
        <v>460</v>
      </c>
      <c r="CY37" t="s">
        <v>461</v>
      </c>
      <c r="CZ37" t="s">
        <v>461</v>
      </c>
      <c r="DA37" t="s">
        <v>460</v>
      </c>
      <c r="DB37" t="s">
        <v>474</v>
      </c>
      <c r="DC37" t="s">
        <v>460</v>
      </c>
      <c r="DD37" t="s">
        <v>460</v>
      </c>
      <c r="DE37" t="s">
        <v>460</v>
      </c>
      <c r="DF37" t="s">
        <v>461</v>
      </c>
      <c r="DG37" t="s">
        <v>460</v>
      </c>
      <c r="DH37" t="s">
        <v>460</v>
      </c>
      <c r="DI37" t="s">
        <v>460</v>
      </c>
      <c r="DJ37" t="s">
        <v>460</v>
      </c>
      <c r="DK37" t="s">
        <v>460</v>
      </c>
      <c r="DL37" t="s">
        <v>460</v>
      </c>
      <c r="DM37" t="s">
        <v>460</v>
      </c>
      <c r="DN37" t="s">
        <v>460</v>
      </c>
      <c r="DO37" t="s">
        <v>460</v>
      </c>
      <c r="DP37" t="s">
        <v>461</v>
      </c>
      <c r="DQ37" t="s">
        <v>460</v>
      </c>
      <c r="DR37" t="s">
        <v>460</v>
      </c>
      <c r="DS37" t="s">
        <v>460</v>
      </c>
      <c r="DT37" t="s">
        <v>460</v>
      </c>
      <c r="DU37" t="s">
        <v>461</v>
      </c>
      <c r="DV37" t="s">
        <v>460</v>
      </c>
      <c r="DW37" t="s">
        <v>460</v>
      </c>
      <c r="DX37" t="s">
        <v>480</v>
      </c>
      <c r="DY37" t="s">
        <v>460</v>
      </c>
      <c r="DZ37" t="s">
        <v>460</v>
      </c>
      <c r="EA37" t="s">
        <v>460</v>
      </c>
      <c r="EB37" t="s">
        <v>460</v>
      </c>
      <c r="EC37" t="s">
        <v>460</v>
      </c>
      <c r="ED37" t="s">
        <v>460</v>
      </c>
      <c r="EE37" t="s">
        <v>460</v>
      </c>
      <c r="EF37" t="s">
        <v>473</v>
      </c>
      <c r="EG37" t="s">
        <v>460</v>
      </c>
      <c r="EH37" t="s">
        <v>460</v>
      </c>
      <c r="EI37" t="s">
        <v>460</v>
      </c>
      <c r="EJ37" t="s">
        <v>461</v>
      </c>
      <c r="EK37" t="s">
        <v>460</v>
      </c>
      <c r="EL37" t="s">
        <v>473</v>
      </c>
      <c r="EM37" t="s">
        <v>473</v>
      </c>
      <c r="EN37" t="s">
        <v>480</v>
      </c>
      <c r="EO37" t="s">
        <v>460</v>
      </c>
      <c r="EP37" t="s">
        <v>473</v>
      </c>
      <c r="EQ37" t="s">
        <v>460</v>
      </c>
      <c r="ER37" t="s">
        <v>460</v>
      </c>
      <c r="ES37" t="s">
        <v>473</v>
      </c>
      <c r="ET37" t="s">
        <v>460</v>
      </c>
      <c r="EU37" t="s">
        <v>460</v>
      </c>
      <c r="EV37" t="s">
        <v>460</v>
      </c>
      <c r="EW37" t="s">
        <v>460</v>
      </c>
      <c r="EX37" t="s">
        <v>460</v>
      </c>
      <c r="EY37" t="s">
        <v>461</v>
      </c>
      <c r="EZ37" t="s">
        <v>460</v>
      </c>
      <c r="FA37" t="s">
        <v>460</v>
      </c>
      <c r="FB37" t="s">
        <v>461</v>
      </c>
      <c r="FC37" t="s">
        <v>460</v>
      </c>
      <c r="FD37" t="s">
        <v>460</v>
      </c>
      <c r="FE37" t="s">
        <v>460</v>
      </c>
      <c r="FF37" t="s">
        <v>473</v>
      </c>
      <c r="FG37" t="s">
        <v>461</v>
      </c>
      <c r="FH37" t="s">
        <v>473</v>
      </c>
      <c r="FI37" t="s">
        <v>460</v>
      </c>
      <c r="FJ37" t="s">
        <v>473</v>
      </c>
      <c r="FK37" t="s">
        <v>461</v>
      </c>
      <c r="FL37" t="s">
        <v>460</v>
      </c>
      <c r="FM37" t="s">
        <v>460</v>
      </c>
      <c r="FN37" t="s">
        <v>460</v>
      </c>
      <c r="FO37" t="s">
        <v>460</v>
      </c>
      <c r="FP37" t="s">
        <v>460</v>
      </c>
      <c r="FQ37" t="s">
        <v>461</v>
      </c>
      <c r="FR37" t="s">
        <v>460</v>
      </c>
      <c r="FS37" t="s">
        <v>460</v>
      </c>
      <c r="FT37" t="s">
        <v>460</v>
      </c>
      <c r="FU37" t="s">
        <v>460</v>
      </c>
      <c r="FV37" t="s">
        <v>460</v>
      </c>
      <c r="FW37" t="s">
        <v>461</v>
      </c>
      <c r="FX37" t="s">
        <v>460</v>
      </c>
      <c r="FY37" t="s">
        <v>460</v>
      </c>
      <c r="FZ37" t="s">
        <v>460</v>
      </c>
      <c r="GA37" t="s">
        <v>461</v>
      </c>
      <c r="GB37" t="s">
        <v>460</v>
      </c>
      <c r="GC37" t="s">
        <v>461</v>
      </c>
      <c r="GD37" t="s">
        <v>460</v>
      </c>
      <c r="GE37" t="s">
        <v>460</v>
      </c>
      <c r="GF37" t="s">
        <v>461</v>
      </c>
      <c r="GG37" t="s">
        <v>460</v>
      </c>
      <c r="GH37" t="s">
        <v>460</v>
      </c>
      <c r="GI37" t="s">
        <v>460</v>
      </c>
      <c r="GJ37" t="s">
        <v>460</v>
      </c>
      <c r="GK37" t="s">
        <v>461</v>
      </c>
      <c r="GL37" t="s">
        <v>461</v>
      </c>
      <c r="GM37" t="s">
        <v>460</v>
      </c>
      <c r="GN37" t="s">
        <v>460</v>
      </c>
      <c r="GO37" t="s">
        <v>461</v>
      </c>
      <c r="GP37" t="s">
        <v>460</v>
      </c>
      <c r="GQ37" t="s">
        <v>461</v>
      </c>
      <c r="GR37" t="s">
        <v>460</v>
      </c>
      <c r="GS37" t="s">
        <v>460</v>
      </c>
      <c r="GT37" t="s">
        <v>463</v>
      </c>
      <c r="GU37" t="s">
        <v>473</v>
      </c>
      <c r="GV37" t="s">
        <v>460</v>
      </c>
      <c r="GW37" t="s">
        <v>460</v>
      </c>
      <c r="GX37" t="s">
        <v>473</v>
      </c>
      <c r="GY37" t="s">
        <v>460</v>
      </c>
      <c r="GZ37" t="s">
        <v>460</v>
      </c>
      <c r="HA37" t="s">
        <v>460</v>
      </c>
      <c r="HB37" t="s">
        <v>461</v>
      </c>
      <c r="HC37" t="s">
        <v>460</v>
      </c>
      <c r="HD37" t="s">
        <v>461</v>
      </c>
      <c r="HE37" t="s">
        <v>481</v>
      </c>
      <c r="HF37">
        <v>134</v>
      </c>
      <c r="HG37">
        <v>41</v>
      </c>
      <c r="HH37">
        <v>6</v>
      </c>
      <c r="HI37">
        <v>5</v>
      </c>
      <c r="HJ37">
        <v>13</v>
      </c>
      <c r="HK37" t="s">
        <v>476</v>
      </c>
      <c r="HM37" s="3">
        <f t="shared" si="23"/>
        <v>5</v>
      </c>
      <c r="HN37" s="3">
        <f t="shared" si="40"/>
        <v>41</v>
      </c>
      <c r="HO37" s="3">
        <f t="shared" si="41"/>
        <v>6</v>
      </c>
      <c r="HP37" s="3">
        <f t="shared" si="0"/>
        <v>41</v>
      </c>
      <c r="HQ37" s="7" t="str" cm="1">
        <f t="array" ref="HQ37">_xlfn.SWITCH(HP37,HM37,"Oui",HN37,"Non",HO37,"Abstention")</f>
        <v>Non</v>
      </c>
      <c r="HR37" s="7" t="str" cm="1">
        <f t="array" ref="HR37">_xlfn.SWITCH(HQ37,"Oui","Non","Non","Oui","Abstention","Oui")</f>
        <v>Oui</v>
      </c>
      <c r="HS37" s="7" t="str" cm="1">
        <f t="array" ref="HS37">_xlfn.SWITCH(HQ37,"Oui","Abstention","Non","Abstention","Abstention","Non")</f>
        <v>Abstention</v>
      </c>
      <c r="HT37" s="3">
        <f t="shared" si="1"/>
        <v>52</v>
      </c>
      <c r="HU37" s="3">
        <f t="shared" si="2"/>
        <v>0.78846153846153844</v>
      </c>
      <c r="HV37" t="str">
        <f t="shared" si="3"/>
        <v>consigne</v>
      </c>
      <c r="HW37" s="3">
        <f t="shared" si="24"/>
        <v>33</v>
      </c>
      <c r="HX37" s="3">
        <f t="shared" si="25"/>
        <v>0</v>
      </c>
      <c r="HY37" s="3">
        <f t="shared" si="26"/>
        <v>0</v>
      </c>
      <c r="HZ37" s="3">
        <f t="shared" si="27"/>
        <v>33</v>
      </c>
      <c r="IA37" s="7" t="str" cm="1">
        <f t="array" ref="IA37">_xlfn.SWITCH(HZ37,HW37,"Oui",HX37,"Non",HY37,"Abstention")</f>
        <v>Oui</v>
      </c>
      <c r="IB37" s="7" t="str" cm="1">
        <f t="array" ref="IB37">_xlfn.SWITCH(IA37,"Oui","Non","Non","Oui","Abstention","Oui")</f>
        <v>Non</v>
      </c>
      <c r="IC37" s="7" t="str" cm="1">
        <f t="array" ref="IC37">_xlfn.SWITCH(IA37,"Oui","Abstention","Non","Abstention","Abstention","Non")</f>
        <v>Abstention</v>
      </c>
      <c r="ID37" s="3">
        <f t="shared" si="4"/>
        <v>33</v>
      </c>
      <c r="IE37" s="3">
        <f t="shared" si="5"/>
        <v>1</v>
      </c>
      <c r="IF37" t="str">
        <f t="shared" si="6"/>
        <v>consigne</v>
      </c>
      <c r="IG37">
        <f t="shared" si="28"/>
        <v>26</v>
      </c>
      <c r="IH37">
        <f t="shared" si="29"/>
        <v>0</v>
      </c>
      <c r="II37">
        <f t="shared" si="30"/>
        <v>0</v>
      </c>
      <c r="IJ37" s="3">
        <f t="shared" si="7"/>
        <v>26</v>
      </c>
      <c r="IK37" s="7" t="str" cm="1">
        <f t="array" ref="IK37">_xlfn.SWITCH(IJ37,IG37,"Oui",IH37,"Non",II37,"Abstention")</f>
        <v>Oui</v>
      </c>
      <c r="IL37" s="7" t="str" cm="1">
        <f t="array" ref="IL37">_xlfn.SWITCH(IK37,"Oui","Non","Non","Oui","Abstention","Oui")</f>
        <v>Non</v>
      </c>
      <c r="IM37" s="7" t="str" cm="1">
        <f t="array" ref="IM37">_xlfn.SWITCH(IK37,"Oui","Abstention","Non","Abstention","Abstention","Non")</f>
        <v>Abstention</v>
      </c>
      <c r="IN37" s="3">
        <f t="shared" si="8"/>
        <v>26</v>
      </c>
      <c r="IO37" s="3">
        <f t="shared" si="9"/>
        <v>1</v>
      </c>
      <c r="IP37" t="str">
        <f t="shared" si="10"/>
        <v>consigne</v>
      </c>
      <c r="IQ37">
        <f t="shared" si="31"/>
        <v>29</v>
      </c>
      <c r="IR37">
        <f t="shared" si="32"/>
        <v>0</v>
      </c>
      <c r="IS37">
        <f t="shared" si="33"/>
        <v>0</v>
      </c>
      <c r="IT37" s="3">
        <f t="shared" si="11"/>
        <v>29</v>
      </c>
      <c r="IU37" s="7" t="str" cm="1">
        <f t="array" ref="IU37">_xlfn.SWITCH(IT37,IQ37,"Oui",IR37,"Non",IS37,"Abstention")</f>
        <v>Oui</v>
      </c>
      <c r="IV37" s="7" t="str" cm="1">
        <f t="array" ref="IV37">_xlfn.SWITCH(IU37,"Oui","Non","Non","Oui","Abstention","Oui")</f>
        <v>Non</v>
      </c>
      <c r="IW37" s="7" t="str" cm="1">
        <f t="array" ref="IW37">_xlfn.SWITCH(IU37,"Oui","Abstention","Non","Abstention","Abstention","Non")</f>
        <v>Abstention</v>
      </c>
      <c r="IX37" s="3">
        <f t="shared" si="12"/>
        <v>29</v>
      </c>
      <c r="IY37" s="3">
        <f t="shared" si="13"/>
        <v>1</v>
      </c>
      <c r="IZ37" t="str">
        <f t="shared" si="14"/>
        <v>consigne</v>
      </c>
      <c r="JA37">
        <f t="shared" si="34"/>
        <v>26</v>
      </c>
      <c r="JB37">
        <f t="shared" si="35"/>
        <v>0</v>
      </c>
      <c r="JC37">
        <f t="shared" si="36"/>
        <v>0</v>
      </c>
      <c r="JD37" s="3">
        <f t="shared" si="15"/>
        <v>26</v>
      </c>
      <c r="JE37" s="7" t="str" cm="1">
        <f t="array" ref="JE37">_xlfn.SWITCH(JD37,JA37,"Oui",JB37,"Non",JC37,"Abstention")</f>
        <v>Oui</v>
      </c>
      <c r="JF37" s="7" t="str" cm="1">
        <f t="array" ref="JF37">_xlfn.SWITCH(JE37,"Oui","Non","Non","Oui","Abstention","Oui")</f>
        <v>Non</v>
      </c>
      <c r="JG37" s="7" t="str" cm="1">
        <f t="array" ref="JG37">_xlfn.SWITCH(JE37,"Oui","Abstention","Non","Abstention","Abstention","Non")</f>
        <v>Abstention</v>
      </c>
      <c r="JH37" s="3">
        <f t="shared" si="16"/>
        <v>26</v>
      </c>
      <c r="JI37" s="3">
        <f t="shared" si="17"/>
        <v>1</v>
      </c>
      <c r="JJ37" t="str">
        <f t="shared" si="18"/>
        <v>consigne</v>
      </c>
      <c r="JK37">
        <f t="shared" si="37"/>
        <v>15</v>
      </c>
      <c r="JL37">
        <f t="shared" si="38"/>
        <v>0</v>
      </c>
      <c r="JM37">
        <f t="shared" si="39"/>
        <v>0</v>
      </c>
      <c r="JN37" s="3">
        <f t="shared" si="19"/>
        <v>15</v>
      </c>
      <c r="JO37" s="7" t="str" cm="1">
        <f t="array" ref="JO37">_xlfn.SWITCH(JN37,JK37,"Oui",JL37,"Non",JM37,"Abstention")</f>
        <v>Oui</v>
      </c>
      <c r="JP37" s="7" t="str" cm="1">
        <f t="array" ref="JP37">_xlfn.SWITCH(JO37,"Oui","Non","Non","Oui","Abstention","Oui")</f>
        <v>Non</v>
      </c>
      <c r="JQ37" s="7" t="str" cm="1">
        <f t="array" ref="JQ37">_xlfn.SWITCH(JO37,"Oui","Abstention","Non","Abstention","Abstention","Non")</f>
        <v>Abstention</v>
      </c>
      <c r="JR37" s="3">
        <f t="shared" si="20"/>
        <v>15</v>
      </c>
      <c r="JS37" s="3">
        <f t="shared" si="21"/>
        <v>1</v>
      </c>
      <c r="JT37" t="str">
        <f t="shared" si="22"/>
        <v>consigne</v>
      </c>
      <c r="JU37" s="3"/>
      <c r="JV37" t="str" cm="1">
        <f t="array" ref="JV37:KF37">_xlfn._xlws.FILTER($M$3:$HD$3,((($M37:$HD37=$HR37)+($M37:$HD37=$HS37))*($M$5:$HD$5="V")*($HV37="consigne")),"")</f>
        <v>Aebi Andreas</v>
      </c>
      <c r="JW37" t="str">
        <v>Amaudruz Céline</v>
      </c>
      <c r="JX37" t="str">
        <v>Bircher Martina</v>
      </c>
      <c r="JY37" t="str">
        <v>Buffat Michaël</v>
      </c>
      <c r="JZ37" t="str">
        <v>Grin Jean-Pierre</v>
      </c>
      <c r="KA37" t="str">
        <v>Guggisberg Lars</v>
      </c>
      <c r="KB37" t="str">
        <v>Heer Alfred</v>
      </c>
      <c r="KC37" t="str">
        <v>Keller Peter</v>
      </c>
      <c r="KD37" t="str">
        <v>Matter Thomas</v>
      </c>
      <c r="KE37" t="str">
        <v>Nicolet Jacques</v>
      </c>
      <c r="KF37" t="str">
        <v>Page Pierre-André</v>
      </c>
      <c r="KP37" t="str" cm="1">
        <f t="array" ref="KP37">_xlfn._xlws.FILTER($M$3:$HD$3,((($M37:$HD37=$IB37)+($M37:$HD37=$IC37))*($M$5:$HD$5="S")*($IF37="consigne")),"")</f>
        <v/>
      </c>
      <c r="LD37" t="str" cm="1">
        <f t="array" ref="LD37">_xlfn._xlws.FILTER($M$3:$HD$3,((($M37:$HD37=$IV37)+($M37:$HD37=$IW37))*($M$5:$HD$5="RL")*($IZ37="consigne")),"")</f>
        <v/>
      </c>
      <c r="LP37" t="str" cm="1">
        <f t="array" ref="LP37">_xlfn._xlws.FILTER($M$3:$HD$3,((($M37:$HD37=$JF37)+($M37:$HD37=$JG37))*($M$5:$HD$5="G")*($JJ37="consigne")),"")</f>
        <v/>
      </c>
      <c r="MA37" t="str" cm="1">
        <f t="array" ref="MA37">_xlfn._xlws.FILTER($M$3:$HD$3,((($M37:$HD37=$JP37)+($M37:$HD37=$JQ37))*($M$5:$HD$5="GL")*($JT37="consigne")),"")</f>
        <v/>
      </c>
      <c r="MG37" t="str" cm="1">
        <f t="array" ref="MG37">_xlfn._xlws.FILTER($M$3:$HD$3,((($M37:$HD37=$IL37)+($M37:$HD37=$IM37))*($M$5:$HD$5="M-E")*($IP37="consigne")),"")</f>
        <v/>
      </c>
    </row>
    <row r="38" spans="1:348" x14ac:dyDescent="0.25">
      <c r="A38" s="1" t="s">
        <v>590</v>
      </c>
      <c r="B38" t="s">
        <v>204</v>
      </c>
      <c r="C38" t="s">
        <v>539</v>
      </c>
      <c r="D38" t="s">
        <v>540</v>
      </c>
      <c r="E38" s="1" t="s">
        <v>591</v>
      </c>
      <c r="F38" t="s">
        <v>592</v>
      </c>
      <c r="G38">
        <v>24478</v>
      </c>
      <c r="H38" t="s">
        <v>521</v>
      </c>
      <c r="I38" t="s">
        <v>522</v>
      </c>
      <c r="J38" t="s">
        <v>523</v>
      </c>
      <c r="K38" t="s">
        <v>593</v>
      </c>
      <c r="M38" t="s">
        <v>460</v>
      </c>
      <c r="N38" t="s">
        <v>460</v>
      </c>
      <c r="O38" t="s">
        <v>473</v>
      </c>
      <c r="P38" t="s">
        <v>460</v>
      </c>
      <c r="Q38" t="s">
        <v>460</v>
      </c>
      <c r="R38" t="s">
        <v>460</v>
      </c>
      <c r="S38" t="s">
        <v>460</v>
      </c>
      <c r="T38" t="s">
        <v>460</v>
      </c>
      <c r="U38" t="s">
        <v>460</v>
      </c>
      <c r="V38" t="s">
        <v>460</v>
      </c>
      <c r="W38" t="s">
        <v>463</v>
      </c>
      <c r="X38" t="s">
        <v>460</v>
      </c>
      <c r="Y38" t="s">
        <v>460</v>
      </c>
      <c r="Z38" t="s">
        <v>460</v>
      </c>
      <c r="AA38" t="s">
        <v>460</v>
      </c>
      <c r="AB38" t="s">
        <v>460</v>
      </c>
      <c r="AC38" t="s">
        <v>460</v>
      </c>
      <c r="AD38" t="s">
        <v>460</v>
      </c>
      <c r="AE38" t="s">
        <v>460</v>
      </c>
      <c r="AF38" t="s">
        <v>460</v>
      </c>
      <c r="AG38" t="s">
        <v>460</v>
      </c>
      <c r="AH38" t="s">
        <v>460</v>
      </c>
      <c r="AI38" t="s">
        <v>460</v>
      </c>
      <c r="AJ38" t="s">
        <v>463</v>
      </c>
      <c r="AK38" t="s">
        <v>460</v>
      </c>
      <c r="AL38" t="s">
        <v>460</v>
      </c>
      <c r="AM38" t="s">
        <v>460</v>
      </c>
      <c r="AN38" t="s">
        <v>460</v>
      </c>
      <c r="AO38" t="s">
        <v>460</v>
      </c>
      <c r="AP38" t="s">
        <v>460</v>
      </c>
      <c r="AQ38" t="s">
        <v>460</v>
      </c>
      <c r="AR38" t="s">
        <v>460</v>
      </c>
      <c r="AS38" t="s">
        <v>460</v>
      </c>
      <c r="AT38" t="s">
        <v>460</v>
      </c>
      <c r="AU38" t="s">
        <v>460</v>
      </c>
      <c r="AV38" t="s">
        <v>460</v>
      </c>
      <c r="AW38" t="s">
        <v>460</v>
      </c>
      <c r="AX38" t="s">
        <v>460</v>
      </c>
      <c r="AY38" t="s">
        <v>460</v>
      </c>
      <c r="AZ38" t="s">
        <v>460</v>
      </c>
      <c r="BA38" t="s">
        <v>460</v>
      </c>
      <c r="BB38" t="s">
        <v>460</v>
      </c>
      <c r="BC38" t="s">
        <v>460</v>
      </c>
      <c r="BD38" t="s">
        <v>460</v>
      </c>
      <c r="BE38" t="s">
        <v>460</v>
      </c>
      <c r="BF38" t="s">
        <v>460</v>
      </c>
      <c r="BG38" t="s">
        <v>460</v>
      </c>
      <c r="BH38" t="s">
        <v>460</v>
      </c>
      <c r="BI38" t="s">
        <v>460</v>
      </c>
      <c r="BJ38" t="s">
        <v>460</v>
      </c>
      <c r="BK38" t="s">
        <v>460</v>
      </c>
      <c r="BL38" t="s">
        <v>460</v>
      </c>
      <c r="BM38" t="s">
        <v>460</v>
      </c>
      <c r="BN38" t="s">
        <v>460</v>
      </c>
      <c r="BO38" t="s">
        <v>460</v>
      </c>
      <c r="BP38" t="s">
        <v>460</v>
      </c>
      <c r="BQ38" t="s">
        <v>460</v>
      </c>
      <c r="BR38" t="s">
        <v>460</v>
      </c>
      <c r="BS38" t="s">
        <v>460</v>
      </c>
      <c r="BT38" t="s">
        <v>460</v>
      </c>
      <c r="BU38" t="s">
        <v>460</v>
      </c>
      <c r="BV38" t="s">
        <v>460</v>
      </c>
      <c r="BW38" t="s">
        <v>460</v>
      </c>
      <c r="BX38" t="s">
        <v>460</v>
      </c>
      <c r="BY38" t="s">
        <v>460</v>
      </c>
      <c r="BZ38" t="s">
        <v>460</v>
      </c>
      <c r="CA38" t="s">
        <v>460</v>
      </c>
      <c r="CB38" t="s">
        <v>460</v>
      </c>
      <c r="CC38" t="s">
        <v>460</v>
      </c>
      <c r="CD38" t="s">
        <v>473</v>
      </c>
      <c r="CE38" t="s">
        <v>460</v>
      </c>
      <c r="CF38" t="s">
        <v>460</v>
      </c>
      <c r="CG38" t="s">
        <v>460</v>
      </c>
      <c r="CH38" t="s">
        <v>460</v>
      </c>
      <c r="CI38" t="s">
        <v>460</v>
      </c>
      <c r="CJ38" t="s">
        <v>460</v>
      </c>
      <c r="CK38" t="s">
        <v>460</v>
      </c>
      <c r="CL38" t="s">
        <v>460</v>
      </c>
      <c r="CM38" t="s">
        <v>463</v>
      </c>
      <c r="CN38" t="s">
        <v>460</v>
      </c>
      <c r="CO38" t="s">
        <v>460</v>
      </c>
      <c r="CP38" t="s">
        <v>460</v>
      </c>
      <c r="CQ38" t="s">
        <v>460</v>
      </c>
      <c r="CR38" t="s">
        <v>460</v>
      </c>
      <c r="CS38" t="s">
        <v>460</v>
      </c>
      <c r="CT38" t="s">
        <v>460</v>
      </c>
      <c r="CU38" t="s">
        <v>460</v>
      </c>
      <c r="CV38" t="s">
        <v>460</v>
      </c>
      <c r="CW38" t="s">
        <v>463</v>
      </c>
      <c r="CX38" t="s">
        <v>460</v>
      </c>
      <c r="CY38" t="s">
        <v>460</v>
      </c>
      <c r="CZ38" t="s">
        <v>460</v>
      </c>
      <c r="DA38" t="s">
        <v>460</v>
      </c>
      <c r="DB38" t="s">
        <v>474</v>
      </c>
      <c r="DC38" t="s">
        <v>460</v>
      </c>
      <c r="DD38" t="s">
        <v>460</v>
      </c>
      <c r="DE38" t="s">
        <v>460</v>
      </c>
      <c r="DF38" t="s">
        <v>460</v>
      </c>
      <c r="DG38" t="s">
        <v>460</v>
      </c>
      <c r="DH38" t="s">
        <v>460</v>
      </c>
      <c r="DI38" t="s">
        <v>460</v>
      </c>
      <c r="DJ38" t="s">
        <v>460</v>
      </c>
      <c r="DK38" t="s">
        <v>460</v>
      </c>
      <c r="DL38" t="s">
        <v>460</v>
      </c>
      <c r="DM38" t="s">
        <v>460</v>
      </c>
      <c r="DN38" t="s">
        <v>460</v>
      </c>
      <c r="DO38" t="s">
        <v>460</v>
      </c>
      <c r="DP38" t="s">
        <v>460</v>
      </c>
      <c r="DQ38" t="s">
        <v>460</v>
      </c>
      <c r="DR38" t="s">
        <v>460</v>
      </c>
      <c r="DS38" t="s">
        <v>460</v>
      </c>
      <c r="DT38" t="s">
        <v>460</v>
      </c>
      <c r="DU38" t="s">
        <v>460</v>
      </c>
      <c r="DV38" t="s">
        <v>460</v>
      </c>
      <c r="DW38" t="s">
        <v>460</v>
      </c>
      <c r="DX38" t="s">
        <v>460</v>
      </c>
      <c r="DY38" t="s">
        <v>460</v>
      </c>
      <c r="DZ38" t="s">
        <v>460</v>
      </c>
      <c r="EA38" t="s">
        <v>460</v>
      </c>
      <c r="EB38" t="s">
        <v>460</v>
      </c>
      <c r="EC38" t="s">
        <v>460</v>
      </c>
      <c r="ED38" t="s">
        <v>460</v>
      </c>
      <c r="EE38" t="s">
        <v>460</v>
      </c>
      <c r="EF38" t="s">
        <v>473</v>
      </c>
      <c r="EG38" t="s">
        <v>460</v>
      </c>
      <c r="EH38" t="s">
        <v>460</v>
      </c>
      <c r="EI38" t="s">
        <v>460</v>
      </c>
      <c r="EJ38" t="s">
        <v>460</v>
      </c>
      <c r="EK38" t="s">
        <v>460</v>
      </c>
      <c r="EL38" t="s">
        <v>473</v>
      </c>
      <c r="EM38" t="s">
        <v>473</v>
      </c>
      <c r="EN38" t="s">
        <v>460</v>
      </c>
      <c r="EO38" t="s">
        <v>460</v>
      </c>
      <c r="EP38" t="s">
        <v>473</v>
      </c>
      <c r="EQ38" t="s">
        <v>460</v>
      </c>
      <c r="ER38" t="s">
        <v>460</v>
      </c>
      <c r="ES38" t="s">
        <v>473</v>
      </c>
      <c r="ET38" t="s">
        <v>460</v>
      </c>
      <c r="EU38" t="s">
        <v>460</v>
      </c>
      <c r="EV38" t="s">
        <v>460</v>
      </c>
      <c r="EW38" t="s">
        <v>460</v>
      </c>
      <c r="EX38" t="s">
        <v>460</v>
      </c>
      <c r="EY38" t="s">
        <v>460</v>
      </c>
      <c r="EZ38" t="s">
        <v>460</v>
      </c>
      <c r="FA38" t="s">
        <v>460</v>
      </c>
      <c r="FB38" t="s">
        <v>460</v>
      </c>
      <c r="FC38" t="s">
        <v>460</v>
      </c>
      <c r="FD38" t="s">
        <v>460</v>
      </c>
      <c r="FE38" t="s">
        <v>460</v>
      </c>
      <c r="FF38" t="s">
        <v>473</v>
      </c>
      <c r="FG38" t="s">
        <v>460</v>
      </c>
      <c r="FH38" t="s">
        <v>473</v>
      </c>
      <c r="FI38" t="s">
        <v>460</v>
      </c>
      <c r="FJ38" t="s">
        <v>460</v>
      </c>
      <c r="FK38" t="s">
        <v>460</v>
      </c>
      <c r="FL38" t="s">
        <v>460</v>
      </c>
      <c r="FM38" t="s">
        <v>460</v>
      </c>
      <c r="FN38" t="s">
        <v>460</v>
      </c>
      <c r="FO38" t="s">
        <v>460</v>
      </c>
      <c r="FP38" t="s">
        <v>460</v>
      </c>
      <c r="FQ38" t="s">
        <v>460</v>
      </c>
      <c r="FR38" t="s">
        <v>460</v>
      </c>
      <c r="FS38" t="s">
        <v>460</v>
      </c>
      <c r="FT38" t="s">
        <v>460</v>
      </c>
      <c r="FU38" t="s">
        <v>460</v>
      </c>
      <c r="FV38" t="s">
        <v>460</v>
      </c>
      <c r="FW38" t="s">
        <v>460</v>
      </c>
      <c r="FX38" t="s">
        <v>460</v>
      </c>
      <c r="FY38" t="s">
        <v>460</v>
      </c>
      <c r="FZ38" t="s">
        <v>460</v>
      </c>
      <c r="GA38" t="s">
        <v>460</v>
      </c>
      <c r="GB38" t="s">
        <v>460</v>
      </c>
      <c r="GC38" t="s">
        <v>460</v>
      </c>
      <c r="GD38" t="s">
        <v>460</v>
      </c>
      <c r="GE38" t="s">
        <v>460</v>
      </c>
      <c r="GF38" t="s">
        <v>460</v>
      </c>
      <c r="GG38" t="s">
        <v>460</v>
      </c>
      <c r="GH38" t="s">
        <v>460</v>
      </c>
      <c r="GI38" t="s">
        <v>460</v>
      </c>
      <c r="GJ38" t="s">
        <v>460</v>
      </c>
      <c r="GK38" t="s">
        <v>460</v>
      </c>
      <c r="GL38" t="s">
        <v>460</v>
      </c>
      <c r="GM38" t="s">
        <v>460</v>
      </c>
      <c r="GN38" t="s">
        <v>460</v>
      </c>
      <c r="GO38" t="s">
        <v>460</v>
      </c>
      <c r="GP38" t="s">
        <v>460</v>
      </c>
      <c r="GQ38" t="s">
        <v>460</v>
      </c>
      <c r="GR38" t="s">
        <v>460</v>
      </c>
      <c r="GS38" t="s">
        <v>460</v>
      </c>
      <c r="GT38" t="s">
        <v>463</v>
      </c>
      <c r="GU38" t="s">
        <v>473</v>
      </c>
      <c r="GV38" t="s">
        <v>460</v>
      </c>
      <c r="GW38" t="s">
        <v>460</v>
      </c>
      <c r="GX38" t="s">
        <v>473</v>
      </c>
      <c r="GY38" t="s">
        <v>460</v>
      </c>
      <c r="GZ38" t="s">
        <v>460</v>
      </c>
      <c r="HA38" t="s">
        <v>460</v>
      </c>
      <c r="HB38" t="s">
        <v>460</v>
      </c>
      <c r="HC38" t="s">
        <v>460</v>
      </c>
      <c r="HD38" t="s">
        <v>460</v>
      </c>
      <c r="HE38" t="s">
        <v>481</v>
      </c>
      <c r="HF38">
        <v>183</v>
      </c>
      <c r="HG38">
        <v>0</v>
      </c>
      <c r="HH38">
        <v>0</v>
      </c>
      <c r="HI38">
        <v>5</v>
      </c>
      <c r="HJ38">
        <v>11</v>
      </c>
      <c r="HK38" t="s">
        <v>476</v>
      </c>
      <c r="HM38" s="3">
        <f t="shared" si="23"/>
        <v>53</v>
      </c>
      <c r="HN38" s="3">
        <f t="shared" si="40"/>
        <v>0</v>
      </c>
      <c r="HO38" s="3">
        <f t="shared" si="41"/>
        <v>0</v>
      </c>
      <c r="HP38" s="3">
        <f t="shared" si="0"/>
        <v>53</v>
      </c>
      <c r="HQ38" s="7" t="str" cm="1">
        <f t="array" ref="HQ38">_xlfn.SWITCH(HP38,HM38,"Oui",HN38,"Non",HO38,"Abstention")</f>
        <v>Oui</v>
      </c>
      <c r="HR38" s="7" t="str" cm="1">
        <f t="array" ref="HR38">_xlfn.SWITCH(HQ38,"Oui","Non","Non","Oui","Abstention","Oui")</f>
        <v>Non</v>
      </c>
      <c r="HS38" s="7" t="str" cm="1">
        <f t="array" ref="HS38">_xlfn.SWITCH(HQ38,"Oui","Abstention","Non","Abstention","Abstention","Non")</f>
        <v>Abstention</v>
      </c>
      <c r="HT38" s="3">
        <f t="shared" si="1"/>
        <v>53</v>
      </c>
      <c r="HU38" s="3">
        <f t="shared" si="2"/>
        <v>1</v>
      </c>
      <c r="HV38" t="str">
        <f t="shared" si="3"/>
        <v>consigne</v>
      </c>
      <c r="HW38" s="3">
        <f t="shared" si="24"/>
        <v>33</v>
      </c>
      <c r="HX38" s="3">
        <f t="shared" si="25"/>
        <v>0</v>
      </c>
      <c r="HY38" s="3">
        <f t="shared" si="26"/>
        <v>0</v>
      </c>
      <c r="HZ38" s="3">
        <f t="shared" si="27"/>
        <v>33</v>
      </c>
      <c r="IA38" s="7" t="str" cm="1">
        <f t="array" ref="IA38">_xlfn.SWITCH(HZ38,HW38,"Oui",HX38,"Non",HY38,"Abstention")</f>
        <v>Oui</v>
      </c>
      <c r="IB38" s="7" t="str" cm="1">
        <f t="array" ref="IB38">_xlfn.SWITCH(IA38,"Oui","Non","Non","Oui","Abstention","Oui")</f>
        <v>Non</v>
      </c>
      <c r="IC38" s="7" t="str" cm="1">
        <f t="array" ref="IC38">_xlfn.SWITCH(IA38,"Oui","Abstention","Non","Abstention","Abstention","Non")</f>
        <v>Abstention</v>
      </c>
      <c r="ID38" s="3">
        <f t="shared" si="4"/>
        <v>33</v>
      </c>
      <c r="IE38" s="3">
        <f t="shared" si="5"/>
        <v>1</v>
      </c>
      <c r="IF38" t="str">
        <f t="shared" si="6"/>
        <v>consigne</v>
      </c>
      <c r="IG38">
        <f t="shared" si="28"/>
        <v>26</v>
      </c>
      <c r="IH38">
        <f t="shared" si="29"/>
        <v>0</v>
      </c>
      <c r="II38">
        <f t="shared" si="30"/>
        <v>0</v>
      </c>
      <c r="IJ38" s="3">
        <f t="shared" si="7"/>
        <v>26</v>
      </c>
      <c r="IK38" s="7" t="str" cm="1">
        <f t="array" ref="IK38">_xlfn.SWITCH(IJ38,IG38,"Oui",IH38,"Non",II38,"Abstention")</f>
        <v>Oui</v>
      </c>
      <c r="IL38" s="7" t="str" cm="1">
        <f t="array" ref="IL38">_xlfn.SWITCH(IK38,"Oui","Non","Non","Oui","Abstention","Oui")</f>
        <v>Non</v>
      </c>
      <c r="IM38" s="7" t="str" cm="1">
        <f t="array" ref="IM38">_xlfn.SWITCH(IK38,"Oui","Abstention","Non","Abstention","Abstention","Non")</f>
        <v>Abstention</v>
      </c>
      <c r="IN38" s="3">
        <f t="shared" si="8"/>
        <v>26</v>
      </c>
      <c r="IO38" s="3">
        <f t="shared" si="9"/>
        <v>1</v>
      </c>
      <c r="IP38" t="str">
        <f t="shared" si="10"/>
        <v>consigne</v>
      </c>
      <c r="IQ38">
        <f t="shared" si="31"/>
        <v>29</v>
      </c>
      <c r="IR38">
        <f t="shared" si="32"/>
        <v>0</v>
      </c>
      <c r="IS38">
        <f t="shared" si="33"/>
        <v>0</v>
      </c>
      <c r="IT38" s="3">
        <f t="shared" si="11"/>
        <v>29</v>
      </c>
      <c r="IU38" s="7" t="str" cm="1">
        <f t="array" ref="IU38">_xlfn.SWITCH(IT38,IQ38,"Oui",IR38,"Non",IS38,"Abstention")</f>
        <v>Oui</v>
      </c>
      <c r="IV38" s="7" t="str" cm="1">
        <f t="array" ref="IV38">_xlfn.SWITCH(IU38,"Oui","Non","Non","Oui","Abstention","Oui")</f>
        <v>Non</v>
      </c>
      <c r="IW38" s="7" t="str" cm="1">
        <f t="array" ref="IW38">_xlfn.SWITCH(IU38,"Oui","Abstention","Non","Abstention","Abstention","Non")</f>
        <v>Abstention</v>
      </c>
      <c r="IX38" s="3">
        <f t="shared" si="12"/>
        <v>29</v>
      </c>
      <c r="IY38" s="3">
        <f t="shared" si="13"/>
        <v>1</v>
      </c>
      <c r="IZ38" t="str">
        <f t="shared" si="14"/>
        <v>consigne</v>
      </c>
      <c r="JA38">
        <f t="shared" si="34"/>
        <v>27</v>
      </c>
      <c r="JB38">
        <f t="shared" si="35"/>
        <v>0</v>
      </c>
      <c r="JC38">
        <f t="shared" si="36"/>
        <v>0</v>
      </c>
      <c r="JD38" s="3">
        <f t="shared" si="15"/>
        <v>27</v>
      </c>
      <c r="JE38" s="7" t="str" cm="1">
        <f t="array" ref="JE38">_xlfn.SWITCH(JD38,JA38,"Oui",JB38,"Non",JC38,"Abstention")</f>
        <v>Oui</v>
      </c>
      <c r="JF38" s="7" t="str" cm="1">
        <f t="array" ref="JF38">_xlfn.SWITCH(JE38,"Oui","Non","Non","Oui","Abstention","Oui")</f>
        <v>Non</v>
      </c>
      <c r="JG38" s="7" t="str" cm="1">
        <f t="array" ref="JG38">_xlfn.SWITCH(JE38,"Oui","Abstention","Non","Abstention","Abstention","Non")</f>
        <v>Abstention</v>
      </c>
      <c r="JH38" s="3">
        <f t="shared" si="16"/>
        <v>27</v>
      </c>
      <c r="JI38" s="3">
        <f t="shared" si="17"/>
        <v>1</v>
      </c>
      <c r="JJ38" t="str">
        <f t="shared" si="18"/>
        <v>consigne</v>
      </c>
      <c r="JK38">
        <f t="shared" si="37"/>
        <v>15</v>
      </c>
      <c r="JL38">
        <f t="shared" si="38"/>
        <v>0</v>
      </c>
      <c r="JM38">
        <f t="shared" si="39"/>
        <v>0</v>
      </c>
      <c r="JN38" s="3">
        <f t="shared" si="19"/>
        <v>15</v>
      </c>
      <c r="JO38" s="7" t="str" cm="1">
        <f t="array" ref="JO38">_xlfn.SWITCH(JN38,JK38,"Oui",JL38,"Non",JM38,"Abstention")</f>
        <v>Oui</v>
      </c>
      <c r="JP38" s="7" t="str" cm="1">
        <f t="array" ref="JP38">_xlfn.SWITCH(JO38,"Oui","Non","Non","Oui","Abstention","Oui")</f>
        <v>Non</v>
      </c>
      <c r="JQ38" s="7" t="str" cm="1">
        <f t="array" ref="JQ38">_xlfn.SWITCH(JO38,"Oui","Abstention","Non","Abstention","Abstention","Non")</f>
        <v>Abstention</v>
      </c>
      <c r="JR38" s="3">
        <f t="shared" si="20"/>
        <v>15</v>
      </c>
      <c r="JS38" s="3">
        <f t="shared" si="21"/>
        <v>1</v>
      </c>
      <c r="JT38" t="str">
        <f t="shared" si="22"/>
        <v>consigne</v>
      </c>
      <c r="JU38" s="3"/>
      <c r="JV38" t="str" cm="1">
        <f t="array" ref="JV38">_xlfn._xlws.FILTER($M$3:$HD$3,((($M38:$HD38=$HR38)+($M38:$HD38=$HS38))*($M$5:$HD$5="V")*($HV38="consigne")),"")</f>
        <v/>
      </c>
      <c r="KP38" t="str" cm="1">
        <f t="array" ref="KP38">_xlfn._xlws.FILTER($M$3:$HD$3,((($M38:$HD38=$IB38)+($M38:$HD38=$IC38))*($M$5:$HD$5="S")*($IF38="consigne")),"")</f>
        <v/>
      </c>
      <c r="LD38" t="str" cm="1">
        <f t="array" ref="LD38">_xlfn._xlws.FILTER($M$3:$HD$3,((($M38:$HD38=$IV38)+($M38:$HD38=$IW38))*($M$5:$HD$5="RL")*($IZ38="consigne")),"")</f>
        <v/>
      </c>
      <c r="LP38" t="str" cm="1">
        <f t="array" ref="LP38">_xlfn._xlws.FILTER($M$3:$HD$3,((($M38:$HD38=$JF38)+($M38:$HD38=$JG38))*($M$5:$HD$5="G")*($JJ38="consigne")),"")</f>
        <v/>
      </c>
      <c r="MA38" t="str" cm="1">
        <f t="array" ref="MA38">_xlfn._xlws.FILTER($M$3:$HD$3,((($M38:$HD38=$JP38)+($M38:$HD38=$JQ38))*($M$5:$HD$5="GL")*($JT38="consigne")),"")</f>
        <v/>
      </c>
      <c r="MG38" t="str" cm="1">
        <f t="array" ref="MG38">_xlfn._xlws.FILTER($M$3:$HD$3,((($M38:$HD38=$IL38)+($M38:$HD38=$IM38))*($M$5:$HD$5="M-E")*($IP38="consigne")),"")</f>
        <v/>
      </c>
    </row>
    <row r="39" spans="1:348" x14ac:dyDescent="0.25">
      <c r="A39" s="1" t="s">
        <v>594</v>
      </c>
      <c r="B39" t="s">
        <v>204</v>
      </c>
      <c r="C39" t="s">
        <v>595</v>
      </c>
      <c r="D39" t="s">
        <v>540</v>
      </c>
      <c r="E39" s="1" t="s">
        <v>596</v>
      </c>
      <c r="F39" t="s">
        <v>597</v>
      </c>
      <c r="G39">
        <v>24479</v>
      </c>
      <c r="H39" t="s">
        <v>598</v>
      </c>
      <c r="I39" t="s">
        <v>599</v>
      </c>
      <c r="M39" t="s">
        <v>473</v>
      </c>
      <c r="N39" t="s">
        <v>460</v>
      </c>
      <c r="O39" t="s">
        <v>461</v>
      </c>
      <c r="P39" t="s">
        <v>460</v>
      </c>
      <c r="Q39" t="s">
        <v>473</v>
      </c>
      <c r="R39" t="s">
        <v>461</v>
      </c>
      <c r="S39" t="s">
        <v>461</v>
      </c>
      <c r="T39" t="s">
        <v>461</v>
      </c>
      <c r="U39" t="s">
        <v>461</v>
      </c>
      <c r="V39" t="s">
        <v>460</v>
      </c>
      <c r="W39" t="s">
        <v>463</v>
      </c>
      <c r="X39" t="s">
        <v>461</v>
      </c>
      <c r="Y39" t="s">
        <v>461</v>
      </c>
      <c r="Z39" t="s">
        <v>460</v>
      </c>
      <c r="AA39" t="s">
        <v>460</v>
      </c>
      <c r="AB39" t="s">
        <v>461</v>
      </c>
      <c r="AC39" t="s">
        <v>460</v>
      </c>
      <c r="AD39" t="s">
        <v>460</v>
      </c>
      <c r="AE39" t="s">
        <v>460</v>
      </c>
      <c r="AF39" t="s">
        <v>461</v>
      </c>
      <c r="AG39" t="s">
        <v>460</v>
      </c>
      <c r="AH39" t="s">
        <v>460</v>
      </c>
      <c r="AI39" t="s">
        <v>460</v>
      </c>
      <c r="AJ39" t="s">
        <v>463</v>
      </c>
      <c r="AK39" t="s">
        <v>460</v>
      </c>
      <c r="AL39" t="s">
        <v>460</v>
      </c>
      <c r="AM39" t="s">
        <v>473</v>
      </c>
      <c r="AN39" t="s">
        <v>460</v>
      </c>
      <c r="AO39" t="s">
        <v>460</v>
      </c>
      <c r="AP39" t="s">
        <v>473</v>
      </c>
      <c r="AQ39" t="s">
        <v>460</v>
      </c>
      <c r="AR39" t="s">
        <v>460</v>
      </c>
      <c r="AS39" t="s">
        <v>461</v>
      </c>
      <c r="AT39" t="s">
        <v>460</v>
      </c>
      <c r="AU39" t="s">
        <v>461</v>
      </c>
      <c r="AV39" t="s">
        <v>461</v>
      </c>
      <c r="AW39" t="s">
        <v>460</v>
      </c>
      <c r="AX39" t="s">
        <v>461</v>
      </c>
      <c r="AY39" t="s">
        <v>460</v>
      </c>
      <c r="AZ39" t="s">
        <v>460</v>
      </c>
      <c r="BA39" t="s">
        <v>460</v>
      </c>
      <c r="BB39" t="s">
        <v>460</v>
      </c>
      <c r="BC39" t="s">
        <v>461</v>
      </c>
      <c r="BD39" t="s">
        <v>460</v>
      </c>
      <c r="BE39" t="s">
        <v>460</v>
      </c>
      <c r="BF39" t="s">
        <v>460</v>
      </c>
      <c r="BG39" t="s">
        <v>461</v>
      </c>
      <c r="BH39" t="s">
        <v>460</v>
      </c>
      <c r="BI39" t="s">
        <v>461</v>
      </c>
      <c r="BJ39" t="s">
        <v>460</v>
      </c>
      <c r="BK39" t="s">
        <v>460</v>
      </c>
      <c r="BL39" t="s">
        <v>460</v>
      </c>
      <c r="BM39" t="s">
        <v>461</v>
      </c>
      <c r="BN39" t="s">
        <v>460</v>
      </c>
      <c r="BO39" t="s">
        <v>461</v>
      </c>
      <c r="BP39" t="s">
        <v>461</v>
      </c>
      <c r="BQ39" t="s">
        <v>461</v>
      </c>
      <c r="BR39" t="s">
        <v>473</v>
      </c>
      <c r="BS39" t="s">
        <v>461</v>
      </c>
      <c r="BT39" t="s">
        <v>460</v>
      </c>
      <c r="BU39" t="s">
        <v>460</v>
      </c>
      <c r="BV39" t="s">
        <v>460</v>
      </c>
      <c r="BW39" t="s">
        <v>460</v>
      </c>
      <c r="BX39" t="s">
        <v>461</v>
      </c>
      <c r="BY39" t="s">
        <v>460</v>
      </c>
      <c r="BZ39" t="s">
        <v>473</v>
      </c>
      <c r="CA39" t="s">
        <v>461</v>
      </c>
      <c r="CB39" t="s">
        <v>461</v>
      </c>
      <c r="CC39" t="s">
        <v>460</v>
      </c>
      <c r="CD39" t="s">
        <v>473</v>
      </c>
      <c r="CE39" t="s">
        <v>461</v>
      </c>
      <c r="CF39" t="s">
        <v>460</v>
      </c>
      <c r="CG39" t="s">
        <v>473</v>
      </c>
      <c r="CH39" t="s">
        <v>473</v>
      </c>
      <c r="CI39" t="s">
        <v>460</v>
      </c>
      <c r="CJ39" t="s">
        <v>480</v>
      </c>
      <c r="CK39" t="s">
        <v>461</v>
      </c>
      <c r="CL39" t="s">
        <v>460</v>
      </c>
      <c r="CM39" t="s">
        <v>463</v>
      </c>
      <c r="CN39" t="s">
        <v>461</v>
      </c>
      <c r="CO39" t="s">
        <v>461</v>
      </c>
      <c r="CP39" t="s">
        <v>460</v>
      </c>
      <c r="CQ39" t="s">
        <v>460</v>
      </c>
      <c r="CR39" t="s">
        <v>460</v>
      </c>
      <c r="CS39" t="s">
        <v>460</v>
      </c>
      <c r="CT39" t="s">
        <v>460</v>
      </c>
      <c r="CU39" t="s">
        <v>461</v>
      </c>
      <c r="CV39" t="s">
        <v>460</v>
      </c>
      <c r="CW39" t="s">
        <v>463</v>
      </c>
      <c r="CX39" t="s">
        <v>461</v>
      </c>
      <c r="CY39" t="s">
        <v>460</v>
      </c>
      <c r="CZ39" t="s">
        <v>460</v>
      </c>
      <c r="DA39" t="s">
        <v>460</v>
      </c>
      <c r="DB39" t="s">
        <v>474</v>
      </c>
      <c r="DC39" t="s">
        <v>473</v>
      </c>
      <c r="DD39" t="s">
        <v>460</v>
      </c>
      <c r="DE39" t="s">
        <v>461</v>
      </c>
      <c r="DF39" t="s">
        <v>460</v>
      </c>
      <c r="DG39" t="s">
        <v>473</v>
      </c>
      <c r="DH39" t="s">
        <v>461</v>
      </c>
      <c r="DI39" t="s">
        <v>461</v>
      </c>
      <c r="DJ39" t="s">
        <v>461</v>
      </c>
      <c r="DK39" t="s">
        <v>460</v>
      </c>
      <c r="DL39" t="s">
        <v>460</v>
      </c>
      <c r="DM39" t="s">
        <v>461</v>
      </c>
      <c r="DN39" t="s">
        <v>461</v>
      </c>
      <c r="DO39" t="s">
        <v>460</v>
      </c>
      <c r="DP39" t="s">
        <v>460</v>
      </c>
      <c r="DQ39" t="s">
        <v>460</v>
      </c>
      <c r="DR39" t="s">
        <v>461</v>
      </c>
      <c r="DS39" t="s">
        <v>473</v>
      </c>
      <c r="DT39" t="s">
        <v>461</v>
      </c>
      <c r="DU39" t="s">
        <v>460</v>
      </c>
      <c r="DV39" t="s">
        <v>461</v>
      </c>
      <c r="DW39" t="s">
        <v>460</v>
      </c>
      <c r="DX39" t="s">
        <v>460</v>
      </c>
      <c r="DY39" t="s">
        <v>460</v>
      </c>
      <c r="DZ39" t="s">
        <v>473</v>
      </c>
      <c r="EA39" t="s">
        <v>461</v>
      </c>
      <c r="EB39" t="s">
        <v>461</v>
      </c>
      <c r="EC39" t="s">
        <v>473</v>
      </c>
      <c r="ED39" t="s">
        <v>460</v>
      </c>
      <c r="EE39" t="s">
        <v>460</v>
      </c>
      <c r="EF39" t="s">
        <v>473</v>
      </c>
      <c r="EG39" t="s">
        <v>461</v>
      </c>
      <c r="EH39" t="s">
        <v>460</v>
      </c>
      <c r="EI39" t="s">
        <v>460</v>
      </c>
      <c r="EJ39" t="s">
        <v>460</v>
      </c>
      <c r="EK39" t="s">
        <v>461</v>
      </c>
      <c r="EL39" t="s">
        <v>473</v>
      </c>
      <c r="EM39" t="s">
        <v>460</v>
      </c>
      <c r="EN39" t="s">
        <v>460</v>
      </c>
      <c r="EO39" t="s">
        <v>461</v>
      </c>
      <c r="EP39" t="s">
        <v>461</v>
      </c>
      <c r="EQ39" t="s">
        <v>461</v>
      </c>
      <c r="ER39" t="s">
        <v>460</v>
      </c>
      <c r="ES39" t="s">
        <v>461</v>
      </c>
      <c r="ET39" t="s">
        <v>460</v>
      </c>
      <c r="EU39" t="s">
        <v>461</v>
      </c>
      <c r="EV39" t="s">
        <v>461</v>
      </c>
      <c r="EW39" t="s">
        <v>461</v>
      </c>
      <c r="EX39" t="s">
        <v>461</v>
      </c>
      <c r="EY39" t="s">
        <v>460</v>
      </c>
      <c r="EZ39" t="s">
        <v>460</v>
      </c>
      <c r="FA39" t="s">
        <v>460</v>
      </c>
      <c r="FB39" t="s">
        <v>460</v>
      </c>
      <c r="FC39" t="s">
        <v>460</v>
      </c>
      <c r="FD39" t="s">
        <v>460</v>
      </c>
      <c r="FE39" t="s">
        <v>460</v>
      </c>
      <c r="FF39" t="s">
        <v>460</v>
      </c>
      <c r="FG39" t="s">
        <v>473</v>
      </c>
      <c r="FH39" t="s">
        <v>473</v>
      </c>
      <c r="FI39" t="s">
        <v>460</v>
      </c>
      <c r="FJ39" t="s">
        <v>460</v>
      </c>
      <c r="FK39" t="s">
        <v>460</v>
      </c>
      <c r="FL39" t="s">
        <v>461</v>
      </c>
      <c r="FM39" t="s">
        <v>461</v>
      </c>
      <c r="FN39" t="s">
        <v>460</v>
      </c>
      <c r="FO39" t="s">
        <v>460</v>
      </c>
      <c r="FP39" t="s">
        <v>460</v>
      </c>
      <c r="FQ39" t="s">
        <v>460</v>
      </c>
      <c r="FR39" t="s">
        <v>473</v>
      </c>
      <c r="FS39" t="s">
        <v>473</v>
      </c>
      <c r="FT39" t="s">
        <v>461</v>
      </c>
      <c r="FU39" t="s">
        <v>461</v>
      </c>
      <c r="FV39" t="s">
        <v>473</v>
      </c>
      <c r="FW39" t="s">
        <v>460</v>
      </c>
      <c r="FX39" t="s">
        <v>461</v>
      </c>
      <c r="FY39" t="s">
        <v>461</v>
      </c>
      <c r="FZ39" t="s">
        <v>473</v>
      </c>
      <c r="GA39" t="s">
        <v>460</v>
      </c>
      <c r="GB39" t="s">
        <v>461</v>
      </c>
      <c r="GC39" t="s">
        <v>473</v>
      </c>
      <c r="GD39" t="s">
        <v>461</v>
      </c>
      <c r="GE39" t="s">
        <v>461</v>
      </c>
      <c r="GF39" t="s">
        <v>460</v>
      </c>
      <c r="GG39" t="s">
        <v>461</v>
      </c>
      <c r="GH39" t="s">
        <v>461</v>
      </c>
      <c r="GI39" t="s">
        <v>461</v>
      </c>
      <c r="GJ39" t="s">
        <v>461</v>
      </c>
      <c r="GK39" t="s">
        <v>460</v>
      </c>
      <c r="GL39" t="s">
        <v>460</v>
      </c>
      <c r="GM39" t="s">
        <v>460</v>
      </c>
      <c r="GN39" t="s">
        <v>460</v>
      </c>
      <c r="GO39" t="s">
        <v>460</v>
      </c>
      <c r="GP39" t="s">
        <v>461</v>
      </c>
      <c r="GQ39" t="s">
        <v>460</v>
      </c>
      <c r="GR39" t="s">
        <v>460</v>
      </c>
      <c r="GS39" t="s">
        <v>480</v>
      </c>
      <c r="GT39" t="s">
        <v>463</v>
      </c>
      <c r="GU39" t="s">
        <v>460</v>
      </c>
      <c r="GV39" t="s">
        <v>460</v>
      </c>
      <c r="GW39" t="s">
        <v>461</v>
      </c>
      <c r="GX39" t="s">
        <v>461</v>
      </c>
      <c r="GY39" t="s">
        <v>461</v>
      </c>
      <c r="GZ39" t="s">
        <v>461</v>
      </c>
      <c r="HA39" t="s">
        <v>461</v>
      </c>
      <c r="HB39" t="s">
        <v>460</v>
      </c>
      <c r="HC39" t="s">
        <v>461</v>
      </c>
      <c r="HD39" t="s">
        <v>460</v>
      </c>
      <c r="HE39" t="s">
        <v>481</v>
      </c>
      <c r="HF39">
        <v>98</v>
      </c>
      <c r="HG39">
        <v>71</v>
      </c>
      <c r="HH39">
        <v>2</v>
      </c>
      <c r="HI39">
        <v>5</v>
      </c>
      <c r="HJ39">
        <v>23</v>
      </c>
      <c r="HK39" t="s">
        <v>476</v>
      </c>
      <c r="HM39" s="3">
        <f t="shared" si="23"/>
        <v>45</v>
      </c>
      <c r="HN39" s="3">
        <f t="shared" si="40"/>
        <v>0</v>
      </c>
      <c r="HO39" s="3">
        <f t="shared" si="41"/>
        <v>0</v>
      </c>
      <c r="HP39" s="3">
        <f t="shared" si="0"/>
        <v>45</v>
      </c>
      <c r="HQ39" s="7" t="str" cm="1">
        <f t="array" ref="HQ39">_xlfn.SWITCH(HP39,HM39,"Oui",HN39,"Non",HO39,"Abstention")</f>
        <v>Oui</v>
      </c>
      <c r="HR39" s="7" t="str" cm="1">
        <f t="array" ref="HR39">_xlfn.SWITCH(HQ39,"Oui","Non","Non","Oui","Abstention","Oui")</f>
        <v>Non</v>
      </c>
      <c r="HS39" s="7" t="str" cm="1">
        <f t="array" ref="HS39">_xlfn.SWITCH(HQ39,"Oui","Abstention","Non","Abstention","Abstention","Non")</f>
        <v>Abstention</v>
      </c>
      <c r="HT39" s="3">
        <f t="shared" si="1"/>
        <v>45</v>
      </c>
      <c r="HU39" s="3">
        <f t="shared" si="2"/>
        <v>1</v>
      </c>
      <c r="HV39" t="str">
        <f t="shared" si="3"/>
        <v>consigne</v>
      </c>
      <c r="HW39" s="3">
        <f t="shared" si="24"/>
        <v>0</v>
      </c>
      <c r="HX39" s="3">
        <f t="shared" si="25"/>
        <v>33</v>
      </c>
      <c r="HY39" s="3">
        <f t="shared" si="26"/>
        <v>0</v>
      </c>
      <c r="HZ39" s="3">
        <f t="shared" si="27"/>
        <v>33</v>
      </c>
      <c r="IA39" s="7" t="str" cm="1">
        <f t="array" ref="IA39">_xlfn.SWITCH(HZ39,HW39,"Oui",HX39,"Non",HY39,"Abstention")</f>
        <v>Non</v>
      </c>
      <c r="IB39" s="7" t="str" cm="1">
        <f t="array" ref="IB39">_xlfn.SWITCH(IA39,"Oui","Non","Non","Oui","Abstention","Oui")</f>
        <v>Oui</v>
      </c>
      <c r="IC39" s="7" t="str" cm="1">
        <f t="array" ref="IC39">_xlfn.SWITCH(IA39,"Oui","Abstention","Non","Abstention","Abstention","Non")</f>
        <v>Abstention</v>
      </c>
      <c r="ID39" s="3">
        <f t="shared" si="4"/>
        <v>33</v>
      </c>
      <c r="IE39" s="3">
        <f t="shared" si="5"/>
        <v>1</v>
      </c>
      <c r="IF39" t="str">
        <f t="shared" si="6"/>
        <v>consigne</v>
      </c>
      <c r="IG39">
        <f t="shared" si="28"/>
        <v>13</v>
      </c>
      <c r="IH39">
        <f t="shared" si="29"/>
        <v>11</v>
      </c>
      <c r="II39">
        <f t="shared" si="30"/>
        <v>1</v>
      </c>
      <c r="IJ39" s="3">
        <f t="shared" si="7"/>
        <v>13</v>
      </c>
      <c r="IK39" s="7" t="str" cm="1">
        <f t="array" ref="IK39">_xlfn.SWITCH(IJ39,IG39,"Oui",IH39,"Non",II39,"Abstention")</f>
        <v>Oui</v>
      </c>
      <c r="IL39" s="7" t="str" cm="1">
        <f t="array" ref="IL39">_xlfn.SWITCH(IK39,"Oui","Non","Non","Oui","Abstention","Oui")</f>
        <v>Non</v>
      </c>
      <c r="IM39" s="7" t="str" cm="1">
        <f t="array" ref="IM39">_xlfn.SWITCH(IK39,"Oui","Abstention","Non","Abstention","Abstention","Non")</f>
        <v>Abstention</v>
      </c>
      <c r="IN39" s="3">
        <f t="shared" si="8"/>
        <v>25</v>
      </c>
      <c r="IO39" s="3">
        <f t="shared" si="9"/>
        <v>0.52</v>
      </c>
      <c r="IP39" t="str">
        <f t="shared" si="10"/>
        <v>pas de consigne</v>
      </c>
      <c r="IQ39">
        <f t="shared" si="31"/>
        <v>24</v>
      </c>
      <c r="IR39">
        <f t="shared" si="32"/>
        <v>1</v>
      </c>
      <c r="IS39">
        <f t="shared" si="33"/>
        <v>1</v>
      </c>
      <c r="IT39" s="3">
        <f t="shared" si="11"/>
        <v>24</v>
      </c>
      <c r="IU39" s="7" t="str" cm="1">
        <f t="array" ref="IU39">_xlfn.SWITCH(IT39,IQ39,"Oui",IR39,"Non",IS39,"Abstention")</f>
        <v>Oui</v>
      </c>
      <c r="IV39" s="7" t="str" cm="1">
        <f t="array" ref="IV39">_xlfn.SWITCH(IU39,"Oui","Non","Non","Oui","Abstention","Oui")</f>
        <v>Non</v>
      </c>
      <c r="IW39" s="7" t="str" cm="1">
        <f t="array" ref="IW39">_xlfn.SWITCH(IU39,"Oui","Abstention","Non","Abstention","Abstention","Non")</f>
        <v>Abstention</v>
      </c>
      <c r="IX39" s="3">
        <f t="shared" si="12"/>
        <v>26</v>
      </c>
      <c r="IY39" s="3">
        <f t="shared" si="13"/>
        <v>0.92307692307692313</v>
      </c>
      <c r="IZ39" t="str">
        <f t="shared" si="14"/>
        <v>consigne</v>
      </c>
      <c r="JA39">
        <f t="shared" si="34"/>
        <v>1</v>
      </c>
      <c r="JB39">
        <f t="shared" si="35"/>
        <v>26</v>
      </c>
      <c r="JC39">
        <f t="shared" si="36"/>
        <v>0</v>
      </c>
      <c r="JD39" s="3">
        <f t="shared" si="15"/>
        <v>26</v>
      </c>
      <c r="JE39" s="7" t="str" cm="1">
        <f t="array" ref="JE39">_xlfn.SWITCH(JD39,JA39,"Oui",JB39,"Non",JC39,"Abstention")</f>
        <v>Non</v>
      </c>
      <c r="JF39" s="7" t="str" cm="1">
        <f t="array" ref="JF39">_xlfn.SWITCH(JE39,"Oui","Non","Non","Oui","Abstention","Oui")</f>
        <v>Oui</v>
      </c>
      <c r="JG39" s="7" t="str" cm="1">
        <f t="array" ref="JG39">_xlfn.SWITCH(JE39,"Oui","Abstention","Non","Abstention","Abstention","Non")</f>
        <v>Abstention</v>
      </c>
      <c r="JH39" s="3">
        <f t="shared" si="16"/>
        <v>27</v>
      </c>
      <c r="JI39" s="3">
        <f t="shared" si="17"/>
        <v>0.96296296296296291</v>
      </c>
      <c r="JJ39" t="str">
        <f t="shared" si="18"/>
        <v>consigne</v>
      </c>
      <c r="JK39">
        <f t="shared" si="37"/>
        <v>15</v>
      </c>
      <c r="JL39">
        <f t="shared" si="38"/>
        <v>0</v>
      </c>
      <c r="JM39">
        <f t="shared" si="39"/>
        <v>0</v>
      </c>
      <c r="JN39" s="3">
        <f t="shared" si="19"/>
        <v>15</v>
      </c>
      <c r="JO39" s="7" t="str" cm="1">
        <f t="array" ref="JO39">_xlfn.SWITCH(JN39,JK39,"Oui",JL39,"Non",JM39,"Abstention")</f>
        <v>Oui</v>
      </c>
      <c r="JP39" s="7" t="str" cm="1">
        <f t="array" ref="JP39">_xlfn.SWITCH(JO39,"Oui","Non","Non","Oui","Abstention","Oui")</f>
        <v>Non</v>
      </c>
      <c r="JQ39" s="7" t="str" cm="1">
        <f t="array" ref="JQ39">_xlfn.SWITCH(JO39,"Oui","Abstention","Non","Abstention","Abstention","Non")</f>
        <v>Abstention</v>
      </c>
      <c r="JR39" s="3">
        <f t="shared" si="20"/>
        <v>15</v>
      </c>
      <c r="JS39" s="3">
        <f t="shared" si="21"/>
        <v>1</v>
      </c>
      <c r="JT39" t="str">
        <f t="shared" si="22"/>
        <v>consigne</v>
      </c>
      <c r="JU39" s="3"/>
      <c r="JV39" t="str" cm="1">
        <f t="array" ref="JV39">_xlfn._xlws.FILTER($M$3:$HD$3,((($M39:$HD39=$HR39)+($M39:$HD39=$HS39))*($M$5:$HD$5="V")*($HV39="consigne")),"")</f>
        <v/>
      </c>
      <c r="KP39" t="str" cm="1">
        <f t="array" ref="KP39">_xlfn._xlws.FILTER($M$3:$HD$3,((($M39:$HD39=$IB39)+($M39:$HD39=$IC39))*($M$5:$HD$5="S")*($IF39="consigne")),"")</f>
        <v/>
      </c>
      <c r="LD39" t="str" cm="1">
        <f t="array" ref="LD39:LE39">_xlfn._xlws.FILTER($M$3:$HD$3,((($M39:$HD39=$IV39)+($M39:$HD39=$IW39))*($M$5:$HD$5="RL")*($IZ39="consigne")),"")</f>
        <v>Fluri Kurt</v>
      </c>
      <c r="LE39" t="str">
        <v>Wasserfallen Christian</v>
      </c>
      <c r="LP39" t="str" cm="1">
        <f t="array" ref="LP39">_xlfn._xlws.FILTER($M$3:$HD$3,((($M39:$HD39=$JF39)+($M39:$HD39=$JG39))*($M$5:$HD$5="G")*($JJ39="consigne")),"")</f>
        <v>Badertscher Christine</v>
      </c>
      <c r="MA39" t="str" cm="1">
        <f t="array" ref="MA39">_xlfn._xlws.FILTER($M$3:$HD$3,((($M39:$HD39=$JP39)+($M39:$HD39=$JQ39))*($M$5:$HD$5="GL")*($JT39="consigne")),"")</f>
        <v/>
      </c>
      <c r="MG39" t="str" cm="1">
        <f t="array" ref="MG39">_xlfn._xlws.FILTER($M$3:$HD$3,((($M39:$HD39=$IL39)+($M39:$HD39=$IM39))*($M$5:$HD$5="M-E")*($IP39="consigne")),"")</f>
        <v/>
      </c>
    </row>
    <row r="40" spans="1:348" x14ac:dyDescent="0.25">
      <c r="A40" s="1" t="s">
        <v>600</v>
      </c>
      <c r="B40" t="s">
        <v>204</v>
      </c>
      <c r="D40" t="s">
        <v>540</v>
      </c>
      <c r="E40" s="1" t="s">
        <v>601</v>
      </c>
      <c r="F40" t="s">
        <v>602</v>
      </c>
      <c r="G40">
        <v>24480</v>
      </c>
      <c r="H40" t="s">
        <v>536</v>
      </c>
      <c r="I40" t="s">
        <v>537</v>
      </c>
      <c r="M40" t="s">
        <v>460</v>
      </c>
      <c r="N40" t="s">
        <v>460</v>
      </c>
      <c r="O40" t="s">
        <v>461</v>
      </c>
      <c r="P40" t="s">
        <v>460</v>
      </c>
      <c r="Q40" t="s">
        <v>460</v>
      </c>
      <c r="R40" t="s">
        <v>461</v>
      </c>
      <c r="S40" t="s">
        <v>461</v>
      </c>
      <c r="T40" t="s">
        <v>461</v>
      </c>
      <c r="U40" t="s">
        <v>461</v>
      </c>
      <c r="V40" t="s">
        <v>461</v>
      </c>
      <c r="W40" t="s">
        <v>463</v>
      </c>
      <c r="X40" t="s">
        <v>461</v>
      </c>
      <c r="Y40" t="s">
        <v>461</v>
      </c>
      <c r="Z40" t="s">
        <v>473</v>
      </c>
      <c r="AA40" t="s">
        <v>460</v>
      </c>
      <c r="AB40" t="s">
        <v>461</v>
      </c>
      <c r="AC40" t="s">
        <v>460</v>
      </c>
      <c r="AD40" t="s">
        <v>460</v>
      </c>
      <c r="AE40" t="s">
        <v>460</v>
      </c>
      <c r="AF40" t="s">
        <v>461</v>
      </c>
      <c r="AG40" t="s">
        <v>460</v>
      </c>
      <c r="AH40" t="s">
        <v>460</v>
      </c>
      <c r="AI40" t="s">
        <v>460</v>
      </c>
      <c r="AJ40" t="s">
        <v>463</v>
      </c>
      <c r="AK40" t="s">
        <v>460</v>
      </c>
      <c r="AL40" t="s">
        <v>460</v>
      </c>
      <c r="AM40" t="s">
        <v>460</v>
      </c>
      <c r="AN40" t="s">
        <v>460</v>
      </c>
      <c r="AO40" t="s">
        <v>460</v>
      </c>
      <c r="AP40" t="s">
        <v>460</v>
      </c>
      <c r="AQ40" t="s">
        <v>460</v>
      </c>
      <c r="AR40" t="s">
        <v>460</v>
      </c>
      <c r="AS40" t="s">
        <v>461</v>
      </c>
      <c r="AT40" t="s">
        <v>460</v>
      </c>
      <c r="AU40" t="s">
        <v>461</v>
      </c>
      <c r="AV40" t="s">
        <v>461</v>
      </c>
      <c r="AW40" t="s">
        <v>460</v>
      </c>
      <c r="AX40" t="s">
        <v>461</v>
      </c>
      <c r="AY40" t="s">
        <v>460</v>
      </c>
      <c r="AZ40" t="s">
        <v>460</v>
      </c>
      <c r="BA40" t="s">
        <v>460</v>
      </c>
      <c r="BB40" t="s">
        <v>460</v>
      </c>
      <c r="BC40" t="s">
        <v>461</v>
      </c>
      <c r="BD40" t="s">
        <v>460</v>
      </c>
      <c r="BE40" t="s">
        <v>460</v>
      </c>
      <c r="BF40" t="s">
        <v>460</v>
      </c>
      <c r="BG40" t="s">
        <v>461</v>
      </c>
      <c r="BH40" t="s">
        <v>460</v>
      </c>
      <c r="BI40" t="s">
        <v>461</v>
      </c>
      <c r="BJ40" t="s">
        <v>460</v>
      </c>
      <c r="BK40" t="s">
        <v>460</v>
      </c>
      <c r="BL40" t="s">
        <v>460</v>
      </c>
      <c r="BM40" t="s">
        <v>461</v>
      </c>
      <c r="BN40" t="s">
        <v>460</v>
      </c>
      <c r="BO40" t="s">
        <v>460</v>
      </c>
      <c r="BP40" t="s">
        <v>461</v>
      </c>
      <c r="BQ40" t="s">
        <v>461</v>
      </c>
      <c r="BR40" t="s">
        <v>473</v>
      </c>
      <c r="BS40" t="s">
        <v>461</v>
      </c>
      <c r="BT40" t="s">
        <v>460</v>
      </c>
      <c r="BU40" t="s">
        <v>460</v>
      </c>
      <c r="BV40" t="s">
        <v>460</v>
      </c>
      <c r="BW40" t="s">
        <v>460</v>
      </c>
      <c r="BX40" t="s">
        <v>461</v>
      </c>
      <c r="BY40" t="s">
        <v>473</v>
      </c>
      <c r="BZ40" t="s">
        <v>460</v>
      </c>
      <c r="CA40" t="s">
        <v>461</v>
      </c>
      <c r="CB40" t="s">
        <v>473</v>
      </c>
      <c r="CC40" t="s">
        <v>460</v>
      </c>
      <c r="CD40" t="s">
        <v>473</v>
      </c>
      <c r="CE40" t="s">
        <v>461</v>
      </c>
      <c r="CF40" t="s">
        <v>460</v>
      </c>
      <c r="CG40" t="s">
        <v>460</v>
      </c>
      <c r="CH40" t="s">
        <v>460</v>
      </c>
      <c r="CI40" t="s">
        <v>460</v>
      </c>
      <c r="CJ40" t="s">
        <v>460</v>
      </c>
      <c r="CK40" t="s">
        <v>460</v>
      </c>
      <c r="CL40" t="s">
        <v>460</v>
      </c>
      <c r="CM40" t="s">
        <v>463</v>
      </c>
      <c r="CN40" t="s">
        <v>461</v>
      </c>
      <c r="CO40" t="s">
        <v>461</v>
      </c>
      <c r="CP40" t="s">
        <v>460</v>
      </c>
      <c r="CQ40" t="s">
        <v>460</v>
      </c>
      <c r="CR40" t="s">
        <v>460</v>
      </c>
      <c r="CS40" t="s">
        <v>460</v>
      </c>
      <c r="CT40" t="s">
        <v>460</v>
      </c>
      <c r="CU40" t="s">
        <v>460</v>
      </c>
      <c r="CV40" t="s">
        <v>460</v>
      </c>
      <c r="CW40" t="s">
        <v>463</v>
      </c>
      <c r="CX40" t="s">
        <v>461</v>
      </c>
      <c r="CY40" t="s">
        <v>460</v>
      </c>
      <c r="CZ40" t="s">
        <v>460</v>
      </c>
      <c r="DA40" t="s">
        <v>460</v>
      </c>
      <c r="DB40" t="s">
        <v>474</v>
      </c>
      <c r="DC40" t="s">
        <v>460</v>
      </c>
      <c r="DD40" t="s">
        <v>460</v>
      </c>
      <c r="DE40" t="s">
        <v>461</v>
      </c>
      <c r="DF40" t="s">
        <v>460</v>
      </c>
      <c r="DG40" t="s">
        <v>460</v>
      </c>
      <c r="DH40" t="s">
        <v>460</v>
      </c>
      <c r="DI40" t="s">
        <v>461</v>
      </c>
      <c r="DJ40" t="s">
        <v>460</v>
      </c>
      <c r="DK40" t="s">
        <v>460</v>
      </c>
      <c r="DL40" t="s">
        <v>460</v>
      </c>
      <c r="DM40" t="s">
        <v>461</v>
      </c>
      <c r="DN40" t="s">
        <v>461</v>
      </c>
      <c r="DO40" t="s">
        <v>460</v>
      </c>
      <c r="DP40" t="s">
        <v>460</v>
      </c>
      <c r="DQ40" t="s">
        <v>460</v>
      </c>
      <c r="DR40" t="s">
        <v>461</v>
      </c>
      <c r="DS40" t="s">
        <v>461</v>
      </c>
      <c r="DT40" t="s">
        <v>461</v>
      </c>
      <c r="DU40" t="s">
        <v>460</v>
      </c>
      <c r="DV40" t="s">
        <v>461</v>
      </c>
      <c r="DW40" t="s">
        <v>460</v>
      </c>
      <c r="DX40" t="s">
        <v>460</v>
      </c>
      <c r="DY40" t="s">
        <v>460</v>
      </c>
      <c r="DZ40" t="s">
        <v>461</v>
      </c>
      <c r="EA40" t="s">
        <v>461</v>
      </c>
      <c r="EB40" t="s">
        <v>461</v>
      </c>
      <c r="EC40" t="s">
        <v>460</v>
      </c>
      <c r="ED40" t="s">
        <v>460</v>
      </c>
      <c r="EE40" t="s">
        <v>460</v>
      </c>
      <c r="EF40" t="s">
        <v>473</v>
      </c>
      <c r="EG40" t="s">
        <v>461</v>
      </c>
      <c r="EH40" t="s">
        <v>460</v>
      </c>
      <c r="EI40" t="s">
        <v>460</v>
      </c>
      <c r="EJ40" t="s">
        <v>460</v>
      </c>
      <c r="EK40" t="s">
        <v>461</v>
      </c>
      <c r="EL40" t="s">
        <v>461</v>
      </c>
      <c r="EM40" t="s">
        <v>460</v>
      </c>
      <c r="EN40" t="s">
        <v>460</v>
      </c>
      <c r="EO40" t="s">
        <v>461</v>
      </c>
      <c r="EP40" t="s">
        <v>460</v>
      </c>
      <c r="EQ40" t="s">
        <v>461</v>
      </c>
      <c r="ER40" t="s">
        <v>460</v>
      </c>
      <c r="ES40" t="s">
        <v>461</v>
      </c>
      <c r="ET40" t="s">
        <v>460</v>
      </c>
      <c r="EU40" t="s">
        <v>461</v>
      </c>
      <c r="EV40" t="s">
        <v>461</v>
      </c>
      <c r="EW40" t="s">
        <v>461</v>
      </c>
      <c r="EX40" t="s">
        <v>461</v>
      </c>
      <c r="EY40" t="s">
        <v>460</v>
      </c>
      <c r="EZ40" t="s">
        <v>460</v>
      </c>
      <c r="FA40" t="s">
        <v>460</v>
      </c>
      <c r="FB40" t="s">
        <v>460</v>
      </c>
      <c r="FC40" t="s">
        <v>460</v>
      </c>
      <c r="FD40" t="s">
        <v>460</v>
      </c>
      <c r="FE40" t="s">
        <v>460</v>
      </c>
      <c r="FF40" t="s">
        <v>460</v>
      </c>
      <c r="FG40" t="s">
        <v>460</v>
      </c>
      <c r="FH40" t="s">
        <v>461</v>
      </c>
      <c r="FI40" t="s">
        <v>460</v>
      </c>
      <c r="FJ40" t="s">
        <v>460</v>
      </c>
      <c r="FK40" t="s">
        <v>460</v>
      </c>
      <c r="FL40" t="s">
        <v>461</v>
      </c>
      <c r="FM40" t="s">
        <v>461</v>
      </c>
      <c r="FN40" t="s">
        <v>460</v>
      </c>
      <c r="FO40" t="s">
        <v>460</v>
      </c>
      <c r="FP40" t="s">
        <v>460</v>
      </c>
      <c r="FQ40" t="s">
        <v>460</v>
      </c>
      <c r="FR40" t="s">
        <v>461</v>
      </c>
      <c r="FS40" t="s">
        <v>460</v>
      </c>
      <c r="FT40" t="s">
        <v>461</v>
      </c>
      <c r="FU40" t="s">
        <v>461</v>
      </c>
      <c r="FV40" t="s">
        <v>460</v>
      </c>
      <c r="FW40" t="s">
        <v>460</v>
      </c>
      <c r="FX40" t="s">
        <v>461</v>
      </c>
      <c r="FY40" t="s">
        <v>460</v>
      </c>
      <c r="FZ40" t="s">
        <v>460</v>
      </c>
      <c r="GA40" t="s">
        <v>460</v>
      </c>
      <c r="GB40" t="s">
        <v>460</v>
      </c>
      <c r="GC40" t="s">
        <v>460</v>
      </c>
      <c r="GD40" t="s">
        <v>461</v>
      </c>
      <c r="GE40" t="s">
        <v>460</v>
      </c>
      <c r="GF40" t="s">
        <v>460</v>
      </c>
      <c r="GG40" t="s">
        <v>460</v>
      </c>
      <c r="GH40" t="s">
        <v>461</v>
      </c>
      <c r="GI40" t="s">
        <v>461</v>
      </c>
      <c r="GJ40" t="s">
        <v>461</v>
      </c>
      <c r="GK40" t="s">
        <v>460</v>
      </c>
      <c r="GL40" t="s">
        <v>460</v>
      </c>
      <c r="GM40" t="s">
        <v>460</v>
      </c>
      <c r="GN40" t="s">
        <v>460</v>
      </c>
      <c r="GO40" t="s">
        <v>460</v>
      </c>
      <c r="GP40" t="s">
        <v>461</v>
      </c>
      <c r="GQ40" t="s">
        <v>460</v>
      </c>
      <c r="GR40" t="s">
        <v>460</v>
      </c>
      <c r="GS40" t="s">
        <v>460</v>
      </c>
      <c r="GT40" t="s">
        <v>463</v>
      </c>
      <c r="GU40" t="s">
        <v>460</v>
      </c>
      <c r="GV40" t="s">
        <v>460</v>
      </c>
      <c r="GW40" t="s">
        <v>461</v>
      </c>
      <c r="GX40" t="s">
        <v>461</v>
      </c>
      <c r="GY40" t="s">
        <v>461</v>
      </c>
      <c r="GZ40" t="s">
        <v>461</v>
      </c>
      <c r="HA40" t="s">
        <v>460</v>
      </c>
      <c r="HB40" t="s">
        <v>460</v>
      </c>
      <c r="HC40" t="s">
        <v>461</v>
      </c>
      <c r="HD40" t="s">
        <v>460</v>
      </c>
      <c r="HE40" t="s">
        <v>481</v>
      </c>
      <c r="HF40">
        <v>123</v>
      </c>
      <c r="HG40">
        <v>65</v>
      </c>
      <c r="HH40">
        <v>0</v>
      </c>
      <c r="HI40">
        <v>5</v>
      </c>
      <c r="HJ40">
        <v>6</v>
      </c>
      <c r="HK40" t="s">
        <v>476</v>
      </c>
      <c r="HM40" s="3">
        <f t="shared" si="23"/>
        <v>52</v>
      </c>
      <c r="HN40" s="3">
        <f t="shared" si="40"/>
        <v>0</v>
      </c>
      <c r="HO40" s="3">
        <f t="shared" si="41"/>
        <v>0</v>
      </c>
      <c r="HP40" s="3">
        <f t="shared" si="0"/>
        <v>52</v>
      </c>
      <c r="HQ40" s="7" t="str" cm="1">
        <f t="array" ref="HQ40">_xlfn.SWITCH(HP40,HM40,"Oui",HN40,"Non",HO40,"Abstention")</f>
        <v>Oui</v>
      </c>
      <c r="HR40" s="7" t="str" cm="1">
        <f t="array" ref="HR40">_xlfn.SWITCH(HQ40,"Oui","Non","Non","Oui","Abstention","Oui")</f>
        <v>Non</v>
      </c>
      <c r="HS40" s="7" t="str" cm="1">
        <f t="array" ref="HS40">_xlfn.SWITCH(HQ40,"Oui","Abstention","Non","Abstention","Abstention","Non")</f>
        <v>Abstention</v>
      </c>
      <c r="HT40" s="3">
        <f t="shared" si="1"/>
        <v>52</v>
      </c>
      <c r="HU40" s="3">
        <f t="shared" si="2"/>
        <v>1</v>
      </c>
      <c r="HV40" t="str">
        <f t="shared" si="3"/>
        <v>consigne</v>
      </c>
      <c r="HW40" s="3">
        <f t="shared" si="24"/>
        <v>0</v>
      </c>
      <c r="HX40" s="3">
        <f t="shared" si="25"/>
        <v>37</v>
      </c>
      <c r="HY40" s="3">
        <f t="shared" si="26"/>
        <v>0</v>
      </c>
      <c r="HZ40" s="3">
        <f t="shared" si="27"/>
        <v>37</v>
      </c>
      <c r="IA40" s="7" t="str" cm="1">
        <f t="array" ref="IA40">_xlfn.SWITCH(HZ40,HW40,"Oui",HX40,"Non",HY40,"Abstention")</f>
        <v>Non</v>
      </c>
      <c r="IB40" s="7" t="str" cm="1">
        <f t="array" ref="IB40">_xlfn.SWITCH(IA40,"Oui","Non","Non","Oui","Abstention","Oui")</f>
        <v>Oui</v>
      </c>
      <c r="IC40" s="7" t="str" cm="1">
        <f t="array" ref="IC40">_xlfn.SWITCH(IA40,"Oui","Abstention","Non","Abstention","Abstention","Non")</f>
        <v>Abstention</v>
      </c>
      <c r="ID40" s="3">
        <f t="shared" si="4"/>
        <v>37</v>
      </c>
      <c r="IE40" s="3">
        <f t="shared" si="5"/>
        <v>1</v>
      </c>
      <c r="IF40" t="str">
        <f t="shared" si="6"/>
        <v>consigne</v>
      </c>
      <c r="IG40">
        <f t="shared" si="28"/>
        <v>27</v>
      </c>
      <c r="IH40">
        <f t="shared" si="29"/>
        <v>0</v>
      </c>
      <c r="II40">
        <f t="shared" si="30"/>
        <v>0</v>
      </c>
      <c r="IJ40" s="3">
        <f t="shared" si="7"/>
        <v>27</v>
      </c>
      <c r="IK40" s="7" t="str" cm="1">
        <f t="array" ref="IK40">_xlfn.SWITCH(IJ40,IG40,"Oui",IH40,"Non",II40,"Abstention")</f>
        <v>Oui</v>
      </c>
      <c r="IL40" s="7" t="str" cm="1">
        <f t="array" ref="IL40">_xlfn.SWITCH(IK40,"Oui","Non","Non","Oui","Abstention","Oui")</f>
        <v>Non</v>
      </c>
      <c r="IM40" s="7" t="str" cm="1">
        <f t="array" ref="IM40">_xlfn.SWITCH(IK40,"Oui","Abstention","Non","Abstention","Abstention","Non")</f>
        <v>Abstention</v>
      </c>
      <c r="IN40" s="3">
        <f t="shared" si="8"/>
        <v>27</v>
      </c>
      <c r="IO40" s="3">
        <f t="shared" si="9"/>
        <v>1</v>
      </c>
      <c r="IP40" t="str">
        <f t="shared" si="10"/>
        <v>consigne</v>
      </c>
      <c r="IQ40">
        <f t="shared" si="31"/>
        <v>29</v>
      </c>
      <c r="IR40">
        <f t="shared" si="32"/>
        <v>0</v>
      </c>
      <c r="IS40">
        <f t="shared" si="33"/>
        <v>0</v>
      </c>
      <c r="IT40" s="3">
        <f t="shared" si="11"/>
        <v>29</v>
      </c>
      <c r="IU40" s="7" t="str" cm="1">
        <f t="array" ref="IU40">_xlfn.SWITCH(IT40,IQ40,"Oui",IR40,"Non",IS40,"Abstention")</f>
        <v>Oui</v>
      </c>
      <c r="IV40" s="7" t="str" cm="1">
        <f t="array" ref="IV40">_xlfn.SWITCH(IU40,"Oui","Non","Non","Oui","Abstention","Oui")</f>
        <v>Non</v>
      </c>
      <c r="IW40" s="7" t="str" cm="1">
        <f t="array" ref="IW40">_xlfn.SWITCH(IU40,"Oui","Abstention","Non","Abstention","Abstention","Non")</f>
        <v>Abstention</v>
      </c>
      <c r="IX40" s="3">
        <f t="shared" si="12"/>
        <v>29</v>
      </c>
      <c r="IY40" s="3">
        <f t="shared" si="13"/>
        <v>1</v>
      </c>
      <c r="IZ40" t="str">
        <f t="shared" si="14"/>
        <v>consigne</v>
      </c>
      <c r="JA40">
        <f t="shared" si="34"/>
        <v>0</v>
      </c>
      <c r="JB40">
        <f t="shared" si="35"/>
        <v>28</v>
      </c>
      <c r="JC40">
        <f t="shared" si="36"/>
        <v>0</v>
      </c>
      <c r="JD40" s="3">
        <f t="shared" si="15"/>
        <v>28</v>
      </c>
      <c r="JE40" s="7" t="str" cm="1">
        <f t="array" ref="JE40">_xlfn.SWITCH(JD40,JA40,"Oui",JB40,"Non",JC40,"Abstention")</f>
        <v>Non</v>
      </c>
      <c r="JF40" s="7" t="str" cm="1">
        <f t="array" ref="JF40">_xlfn.SWITCH(JE40,"Oui","Non","Non","Oui","Abstention","Oui")</f>
        <v>Oui</v>
      </c>
      <c r="JG40" s="7" t="str" cm="1">
        <f t="array" ref="JG40">_xlfn.SWITCH(JE40,"Oui","Abstention","Non","Abstention","Abstention","Non")</f>
        <v>Abstention</v>
      </c>
      <c r="JH40" s="3">
        <f t="shared" si="16"/>
        <v>28</v>
      </c>
      <c r="JI40" s="3">
        <f t="shared" si="17"/>
        <v>1</v>
      </c>
      <c r="JJ40" t="str">
        <f t="shared" si="18"/>
        <v>consigne</v>
      </c>
      <c r="JK40">
        <f t="shared" si="37"/>
        <v>15</v>
      </c>
      <c r="JL40">
        <f t="shared" si="38"/>
        <v>0</v>
      </c>
      <c r="JM40">
        <f t="shared" si="39"/>
        <v>0</v>
      </c>
      <c r="JN40" s="3">
        <f t="shared" si="19"/>
        <v>15</v>
      </c>
      <c r="JO40" s="7" t="str" cm="1">
        <f t="array" ref="JO40">_xlfn.SWITCH(JN40,JK40,"Oui",JL40,"Non",JM40,"Abstention")</f>
        <v>Oui</v>
      </c>
      <c r="JP40" s="7" t="str" cm="1">
        <f t="array" ref="JP40">_xlfn.SWITCH(JO40,"Oui","Non","Non","Oui","Abstention","Oui")</f>
        <v>Non</v>
      </c>
      <c r="JQ40" s="7" t="str" cm="1">
        <f t="array" ref="JQ40">_xlfn.SWITCH(JO40,"Oui","Abstention","Non","Abstention","Abstention","Non")</f>
        <v>Abstention</v>
      </c>
      <c r="JR40" s="3">
        <f t="shared" si="20"/>
        <v>15</v>
      </c>
      <c r="JS40" s="3">
        <f t="shared" si="21"/>
        <v>1</v>
      </c>
      <c r="JT40" t="str">
        <f t="shared" si="22"/>
        <v>consigne</v>
      </c>
      <c r="JU40" s="3"/>
      <c r="JV40" t="str" cm="1">
        <f t="array" ref="JV40">_xlfn._xlws.FILTER($M$3:$HD$3,((($M40:$HD40=$HR40)+($M40:$HD40=$HS40))*($M$5:$HD$5="V")*($HV40="consigne")),"")</f>
        <v/>
      </c>
      <c r="KP40" t="str" cm="1">
        <f t="array" ref="KP40">_xlfn._xlws.FILTER($M$3:$HD$3,((($M40:$HD40=$IB40)+($M40:$HD40=$IC40))*($M$5:$HD$5="S")*($IF40="consigne")),"")</f>
        <v/>
      </c>
      <c r="LD40" t="str" cm="1">
        <f t="array" ref="LD40">_xlfn._xlws.FILTER($M$3:$HD$3,((($M40:$HD40=$IV40)+($M40:$HD40=$IW40))*($M$5:$HD$5="RL")*($IZ40="consigne")),"")</f>
        <v/>
      </c>
      <c r="LP40" t="str" cm="1">
        <f t="array" ref="LP40">_xlfn._xlws.FILTER($M$3:$HD$3,((($M40:$HD40=$JF40)+($M40:$HD40=$JG40))*($M$5:$HD$5="G")*($JJ40="consigne")),"")</f>
        <v/>
      </c>
      <c r="MA40" t="str" cm="1">
        <f t="array" ref="MA40">_xlfn._xlws.FILTER($M$3:$HD$3,((($M40:$HD40=$JP40)+($M40:$HD40=$JQ40))*($M$5:$HD$5="GL")*($JT40="consigne")),"")</f>
        <v/>
      </c>
      <c r="MG40" t="str" cm="1">
        <f t="array" ref="MG40">_xlfn._xlws.FILTER($M$3:$HD$3,((($M40:$HD40=$IL40)+($M40:$HD40=$IM40))*($M$5:$HD$5="M-E")*($IP40="consigne")),"")</f>
        <v/>
      </c>
    </row>
    <row r="41" spans="1:348" x14ac:dyDescent="0.25">
      <c r="A41" s="1" t="s">
        <v>603</v>
      </c>
      <c r="B41" t="s">
        <v>204</v>
      </c>
      <c r="D41" t="s">
        <v>540</v>
      </c>
      <c r="E41" s="1" t="s">
        <v>604</v>
      </c>
      <c r="F41" t="s">
        <v>605</v>
      </c>
      <c r="G41">
        <v>24481</v>
      </c>
      <c r="H41" t="s">
        <v>536</v>
      </c>
      <c r="I41" t="s">
        <v>537</v>
      </c>
      <c r="M41" t="s">
        <v>461</v>
      </c>
      <c r="N41" t="s">
        <v>461</v>
      </c>
      <c r="O41" t="s">
        <v>460</v>
      </c>
      <c r="P41" t="s">
        <v>461</v>
      </c>
      <c r="Q41" t="s">
        <v>461</v>
      </c>
      <c r="R41" t="s">
        <v>460</v>
      </c>
      <c r="S41" t="s">
        <v>460</v>
      </c>
      <c r="T41" t="s">
        <v>460</v>
      </c>
      <c r="U41" t="s">
        <v>460</v>
      </c>
      <c r="V41" t="s">
        <v>460</v>
      </c>
      <c r="W41" t="s">
        <v>463</v>
      </c>
      <c r="X41" t="s">
        <v>460</v>
      </c>
      <c r="Y41" t="s">
        <v>460</v>
      </c>
      <c r="Z41" t="s">
        <v>473</v>
      </c>
      <c r="AA41" t="s">
        <v>480</v>
      </c>
      <c r="AB41" t="s">
        <v>460</v>
      </c>
      <c r="AC41" t="s">
        <v>460</v>
      </c>
      <c r="AD41" t="s">
        <v>460</v>
      </c>
      <c r="AE41" t="s">
        <v>461</v>
      </c>
      <c r="AF41" t="s">
        <v>460</v>
      </c>
      <c r="AG41" t="s">
        <v>460</v>
      </c>
      <c r="AH41" t="s">
        <v>460</v>
      </c>
      <c r="AI41" t="s">
        <v>460</v>
      </c>
      <c r="AJ41" t="s">
        <v>463</v>
      </c>
      <c r="AK41" t="s">
        <v>460</v>
      </c>
      <c r="AL41" t="s">
        <v>461</v>
      </c>
      <c r="AM41" t="s">
        <v>461</v>
      </c>
      <c r="AN41" t="s">
        <v>460</v>
      </c>
      <c r="AO41" t="s">
        <v>461</v>
      </c>
      <c r="AP41" t="s">
        <v>460</v>
      </c>
      <c r="AQ41" t="s">
        <v>460</v>
      </c>
      <c r="AR41" t="s">
        <v>460</v>
      </c>
      <c r="AS41" t="s">
        <v>460</v>
      </c>
      <c r="AT41" t="s">
        <v>460</v>
      </c>
      <c r="AU41" t="s">
        <v>460</v>
      </c>
      <c r="AV41" t="s">
        <v>460</v>
      </c>
      <c r="AW41" t="s">
        <v>461</v>
      </c>
      <c r="AX41" t="s">
        <v>460</v>
      </c>
      <c r="AY41" t="s">
        <v>460</v>
      </c>
      <c r="AZ41" t="s">
        <v>460</v>
      </c>
      <c r="BA41" t="s">
        <v>461</v>
      </c>
      <c r="BB41" t="s">
        <v>460</v>
      </c>
      <c r="BC41" t="s">
        <v>460</v>
      </c>
      <c r="BD41" t="s">
        <v>461</v>
      </c>
      <c r="BE41" t="s">
        <v>461</v>
      </c>
      <c r="BF41" t="s">
        <v>460</v>
      </c>
      <c r="BG41" t="s">
        <v>460</v>
      </c>
      <c r="BH41" t="s">
        <v>460</v>
      </c>
      <c r="BI41" t="s">
        <v>460</v>
      </c>
      <c r="BJ41" t="s">
        <v>460</v>
      </c>
      <c r="BK41" t="s">
        <v>461</v>
      </c>
      <c r="BL41" t="s">
        <v>460</v>
      </c>
      <c r="BM41" t="s">
        <v>460</v>
      </c>
      <c r="BN41" t="s">
        <v>460</v>
      </c>
      <c r="BO41" t="s">
        <v>460</v>
      </c>
      <c r="BP41" t="s">
        <v>460</v>
      </c>
      <c r="BQ41" t="s">
        <v>460</v>
      </c>
      <c r="BR41" t="s">
        <v>473</v>
      </c>
      <c r="BS41" t="s">
        <v>460</v>
      </c>
      <c r="BT41" t="s">
        <v>461</v>
      </c>
      <c r="BU41" t="s">
        <v>461</v>
      </c>
      <c r="BV41" t="s">
        <v>460</v>
      </c>
      <c r="BW41" t="s">
        <v>461</v>
      </c>
      <c r="BX41" t="s">
        <v>460</v>
      </c>
      <c r="BY41" t="s">
        <v>460</v>
      </c>
      <c r="BZ41" t="s">
        <v>461</v>
      </c>
      <c r="CA41" t="s">
        <v>460</v>
      </c>
      <c r="CB41" t="s">
        <v>480</v>
      </c>
      <c r="CC41" t="s">
        <v>460</v>
      </c>
      <c r="CD41" t="s">
        <v>473</v>
      </c>
      <c r="CE41" t="s">
        <v>460</v>
      </c>
      <c r="CF41" t="s">
        <v>460</v>
      </c>
      <c r="CG41" t="s">
        <v>461</v>
      </c>
      <c r="CH41" t="s">
        <v>460</v>
      </c>
      <c r="CI41" t="s">
        <v>461</v>
      </c>
      <c r="CJ41" t="s">
        <v>460</v>
      </c>
      <c r="CK41" t="s">
        <v>460</v>
      </c>
      <c r="CL41" t="s">
        <v>461</v>
      </c>
      <c r="CM41" t="s">
        <v>463</v>
      </c>
      <c r="CN41" t="s">
        <v>460</v>
      </c>
      <c r="CO41" t="s">
        <v>460</v>
      </c>
      <c r="CP41" t="s">
        <v>461</v>
      </c>
      <c r="CQ41" t="s">
        <v>473</v>
      </c>
      <c r="CR41" t="s">
        <v>461</v>
      </c>
      <c r="CS41" t="s">
        <v>461</v>
      </c>
      <c r="CT41" t="s">
        <v>461</v>
      </c>
      <c r="CU41" t="s">
        <v>461</v>
      </c>
      <c r="CV41" t="s">
        <v>461</v>
      </c>
      <c r="CW41" t="s">
        <v>463</v>
      </c>
      <c r="CX41" t="s">
        <v>460</v>
      </c>
      <c r="CY41" t="s">
        <v>461</v>
      </c>
      <c r="CZ41" t="s">
        <v>461</v>
      </c>
      <c r="DA41" t="s">
        <v>460</v>
      </c>
      <c r="DB41" t="s">
        <v>474</v>
      </c>
      <c r="DC41" t="s">
        <v>460</v>
      </c>
      <c r="DD41" t="s">
        <v>461</v>
      </c>
      <c r="DE41" t="s">
        <v>460</v>
      </c>
      <c r="DF41" t="s">
        <v>461</v>
      </c>
      <c r="DG41" t="s">
        <v>460</v>
      </c>
      <c r="DH41" t="s">
        <v>460</v>
      </c>
      <c r="DI41" t="s">
        <v>460</v>
      </c>
      <c r="DJ41" t="s">
        <v>460</v>
      </c>
      <c r="DK41" t="s">
        <v>460</v>
      </c>
      <c r="DL41" t="s">
        <v>460</v>
      </c>
      <c r="DM41" t="s">
        <v>460</v>
      </c>
      <c r="DN41" t="s">
        <v>460</v>
      </c>
      <c r="DO41" t="s">
        <v>460</v>
      </c>
      <c r="DP41" t="s">
        <v>461</v>
      </c>
      <c r="DQ41" t="s">
        <v>460</v>
      </c>
      <c r="DR41" t="s">
        <v>460</v>
      </c>
      <c r="DS41" t="s">
        <v>460</v>
      </c>
      <c r="DT41" t="s">
        <v>460</v>
      </c>
      <c r="DU41" t="s">
        <v>461</v>
      </c>
      <c r="DV41" t="s">
        <v>460</v>
      </c>
      <c r="DW41" t="s">
        <v>460</v>
      </c>
      <c r="DX41" t="s">
        <v>461</v>
      </c>
      <c r="DY41" t="s">
        <v>460</v>
      </c>
      <c r="DZ41" t="s">
        <v>460</v>
      </c>
      <c r="EA41" t="s">
        <v>460</v>
      </c>
      <c r="EB41" t="s">
        <v>460</v>
      </c>
      <c r="EC41" t="s">
        <v>460</v>
      </c>
      <c r="ED41" t="s">
        <v>460</v>
      </c>
      <c r="EE41" t="s">
        <v>460</v>
      </c>
      <c r="EF41" t="s">
        <v>473</v>
      </c>
      <c r="EG41" t="s">
        <v>460</v>
      </c>
      <c r="EH41" t="s">
        <v>460</v>
      </c>
      <c r="EI41" t="s">
        <v>461</v>
      </c>
      <c r="EJ41" t="s">
        <v>461</v>
      </c>
      <c r="EK41" t="s">
        <v>460</v>
      </c>
      <c r="EL41" t="s">
        <v>460</v>
      </c>
      <c r="EM41" t="s">
        <v>460</v>
      </c>
      <c r="EN41" t="s">
        <v>461</v>
      </c>
      <c r="EO41" t="s">
        <v>460</v>
      </c>
      <c r="EP41" t="s">
        <v>460</v>
      </c>
      <c r="EQ41" t="s">
        <v>460</v>
      </c>
      <c r="ER41" t="s">
        <v>460</v>
      </c>
      <c r="ES41" t="s">
        <v>460</v>
      </c>
      <c r="ET41" t="s">
        <v>460</v>
      </c>
      <c r="EU41" t="s">
        <v>460</v>
      </c>
      <c r="EV41" t="s">
        <v>460</v>
      </c>
      <c r="EW41" t="s">
        <v>460</v>
      </c>
      <c r="EX41" t="s">
        <v>460</v>
      </c>
      <c r="EY41" t="s">
        <v>461</v>
      </c>
      <c r="EZ41" t="s">
        <v>460</v>
      </c>
      <c r="FA41" t="s">
        <v>480</v>
      </c>
      <c r="FB41" t="s">
        <v>461</v>
      </c>
      <c r="FC41" t="s">
        <v>460</v>
      </c>
      <c r="FD41" t="s">
        <v>460</v>
      </c>
      <c r="FE41" t="s">
        <v>460</v>
      </c>
      <c r="FF41" t="s">
        <v>460</v>
      </c>
      <c r="FG41" t="s">
        <v>461</v>
      </c>
      <c r="FH41" t="s">
        <v>460</v>
      </c>
      <c r="FI41" t="s">
        <v>460</v>
      </c>
      <c r="FJ41" t="s">
        <v>461</v>
      </c>
      <c r="FK41" t="s">
        <v>461</v>
      </c>
      <c r="FL41" t="s">
        <v>460</v>
      </c>
      <c r="FM41" t="s">
        <v>460</v>
      </c>
      <c r="FN41" t="s">
        <v>460</v>
      </c>
      <c r="FO41" t="s">
        <v>460</v>
      </c>
      <c r="FP41" t="s">
        <v>460</v>
      </c>
      <c r="FQ41" t="s">
        <v>461</v>
      </c>
      <c r="FR41" t="s">
        <v>460</v>
      </c>
      <c r="FS41" t="s">
        <v>480</v>
      </c>
      <c r="FT41" t="s">
        <v>460</v>
      </c>
      <c r="FU41" t="s">
        <v>460</v>
      </c>
      <c r="FV41" t="s">
        <v>460</v>
      </c>
      <c r="FW41" t="s">
        <v>460</v>
      </c>
      <c r="FX41" t="s">
        <v>460</v>
      </c>
      <c r="FY41" t="s">
        <v>460</v>
      </c>
      <c r="FZ41" t="s">
        <v>460</v>
      </c>
      <c r="GA41" t="s">
        <v>461</v>
      </c>
      <c r="GB41" t="s">
        <v>460</v>
      </c>
      <c r="GC41" t="s">
        <v>461</v>
      </c>
      <c r="GD41" t="s">
        <v>460</v>
      </c>
      <c r="GE41" t="s">
        <v>460</v>
      </c>
      <c r="GF41" t="s">
        <v>461</v>
      </c>
      <c r="GG41" t="s">
        <v>460</v>
      </c>
      <c r="GH41" t="s">
        <v>460</v>
      </c>
      <c r="GI41" t="s">
        <v>460</v>
      </c>
      <c r="GJ41" t="s">
        <v>460</v>
      </c>
      <c r="GK41" t="s">
        <v>461</v>
      </c>
      <c r="GL41" t="s">
        <v>461</v>
      </c>
      <c r="GM41" t="s">
        <v>460</v>
      </c>
      <c r="GN41" t="s">
        <v>460</v>
      </c>
      <c r="GO41" t="s">
        <v>461</v>
      </c>
      <c r="GP41" t="s">
        <v>460</v>
      </c>
      <c r="GQ41" t="s">
        <v>461</v>
      </c>
      <c r="GR41" t="s">
        <v>460</v>
      </c>
      <c r="GS41" t="s">
        <v>460</v>
      </c>
      <c r="GT41" t="s">
        <v>463</v>
      </c>
      <c r="GU41" t="s">
        <v>460</v>
      </c>
      <c r="GV41" t="s">
        <v>460</v>
      </c>
      <c r="GW41" t="s">
        <v>460</v>
      </c>
      <c r="GX41" t="s">
        <v>460</v>
      </c>
      <c r="GY41" t="s">
        <v>460</v>
      </c>
      <c r="GZ41" t="s">
        <v>460</v>
      </c>
      <c r="HA41" t="s">
        <v>460</v>
      </c>
      <c r="HB41" t="s">
        <v>461</v>
      </c>
      <c r="HC41" t="s">
        <v>460</v>
      </c>
      <c r="HD41" t="s">
        <v>461</v>
      </c>
      <c r="HE41" t="s">
        <v>481</v>
      </c>
      <c r="HF41">
        <v>134</v>
      </c>
      <c r="HG41">
        <v>51</v>
      </c>
      <c r="HH41">
        <v>4</v>
      </c>
      <c r="HI41">
        <v>5</v>
      </c>
      <c r="HJ41">
        <v>5</v>
      </c>
      <c r="HK41" t="s">
        <v>476</v>
      </c>
      <c r="HM41" s="3">
        <f t="shared" si="23"/>
        <v>1</v>
      </c>
      <c r="HN41" s="3">
        <f t="shared" si="40"/>
        <v>50</v>
      </c>
      <c r="HO41" s="3">
        <f t="shared" si="41"/>
        <v>0</v>
      </c>
      <c r="HP41" s="3">
        <f t="shared" si="0"/>
        <v>50</v>
      </c>
      <c r="HQ41" s="7" t="str" cm="1">
        <f t="array" ref="HQ41">_xlfn.SWITCH(HP41,HM41,"Oui",HN41,"Non",HO41,"Abstention")</f>
        <v>Non</v>
      </c>
      <c r="HR41" s="7" t="str" cm="1">
        <f t="array" ref="HR41">_xlfn.SWITCH(HQ41,"Oui","Non","Non","Oui","Abstention","Oui")</f>
        <v>Oui</v>
      </c>
      <c r="HS41" s="7" t="str" cm="1">
        <f t="array" ref="HS41">_xlfn.SWITCH(HQ41,"Oui","Abstention","Non","Abstention","Abstention","Non")</f>
        <v>Abstention</v>
      </c>
      <c r="HT41" s="3">
        <f t="shared" si="1"/>
        <v>51</v>
      </c>
      <c r="HU41" s="3">
        <f t="shared" si="2"/>
        <v>0.98039215686274506</v>
      </c>
      <c r="HV41" t="str">
        <f t="shared" si="3"/>
        <v>consigne</v>
      </c>
      <c r="HW41" s="3">
        <f t="shared" si="24"/>
        <v>37</v>
      </c>
      <c r="HX41" s="3">
        <f t="shared" si="25"/>
        <v>0</v>
      </c>
      <c r="HY41" s="3">
        <f t="shared" si="26"/>
        <v>0</v>
      </c>
      <c r="HZ41" s="3">
        <f t="shared" si="27"/>
        <v>37</v>
      </c>
      <c r="IA41" s="7" t="str" cm="1">
        <f t="array" ref="IA41">_xlfn.SWITCH(HZ41,HW41,"Oui",HX41,"Non",HY41,"Abstention")</f>
        <v>Oui</v>
      </c>
      <c r="IB41" s="7" t="str" cm="1">
        <f t="array" ref="IB41">_xlfn.SWITCH(IA41,"Oui","Non","Non","Oui","Abstention","Oui")</f>
        <v>Non</v>
      </c>
      <c r="IC41" s="7" t="str" cm="1">
        <f t="array" ref="IC41">_xlfn.SWITCH(IA41,"Oui","Abstention","Non","Abstention","Abstention","Non")</f>
        <v>Abstention</v>
      </c>
      <c r="ID41" s="3">
        <f t="shared" si="4"/>
        <v>37</v>
      </c>
      <c r="IE41" s="3">
        <f t="shared" si="5"/>
        <v>1</v>
      </c>
      <c r="IF41" t="str">
        <f t="shared" si="6"/>
        <v>consigne</v>
      </c>
      <c r="IG41">
        <f t="shared" si="28"/>
        <v>26</v>
      </c>
      <c r="IH41">
        <f t="shared" si="29"/>
        <v>1</v>
      </c>
      <c r="II41">
        <f t="shared" si="30"/>
        <v>2</v>
      </c>
      <c r="IJ41" s="3">
        <f t="shared" si="7"/>
        <v>26</v>
      </c>
      <c r="IK41" s="7" t="str" cm="1">
        <f t="array" ref="IK41">_xlfn.SWITCH(IJ41,IG41,"Oui",IH41,"Non",II41,"Abstention")</f>
        <v>Oui</v>
      </c>
      <c r="IL41" s="7" t="str" cm="1">
        <f t="array" ref="IL41">_xlfn.SWITCH(IK41,"Oui","Non","Non","Oui","Abstention","Oui")</f>
        <v>Non</v>
      </c>
      <c r="IM41" s="7" t="str" cm="1">
        <f t="array" ref="IM41">_xlfn.SWITCH(IK41,"Oui","Abstention","Non","Abstention","Abstention","Non")</f>
        <v>Abstention</v>
      </c>
      <c r="IN41" s="3">
        <f t="shared" si="8"/>
        <v>29</v>
      </c>
      <c r="IO41" s="3">
        <f t="shared" si="9"/>
        <v>0.89655172413793105</v>
      </c>
      <c r="IP41" t="str">
        <f t="shared" si="10"/>
        <v>consigne</v>
      </c>
      <c r="IQ41">
        <f t="shared" si="31"/>
        <v>28</v>
      </c>
      <c r="IR41">
        <f t="shared" si="32"/>
        <v>0</v>
      </c>
      <c r="IS41">
        <f t="shared" si="33"/>
        <v>1</v>
      </c>
      <c r="IT41" s="3">
        <f t="shared" si="11"/>
        <v>28</v>
      </c>
      <c r="IU41" s="7" t="str" cm="1">
        <f t="array" ref="IU41">_xlfn.SWITCH(IT41,IQ41,"Oui",IR41,"Non",IS41,"Abstention")</f>
        <v>Oui</v>
      </c>
      <c r="IV41" s="7" t="str" cm="1">
        <f t="array" ref="IV41">_xlfn.SWITCH(IU41,"Oui","Non","Non","Oui","Abstention","Oui")</f>
        <v>Non</v>
      </c>
      <c r="IW41" s="7" t="str" cm="1">
        <f t="array" ref="IW41">_xlfn.SWITCH(IU41,"Oui","Abstention","Non","Abstention","Abstention","Non")</f>
        <v>Abstention</v>
      </c>
      <c r="IX41" s="3">
        <f t="shared" si="12"/>
        <v>29</v>
      </c>
      <c r="IY41" s="3">
        <f t="shared" si="13"/>
        <v>0.96551724137931039</v>
      </c>
      <c r="IZ41" t="str">
        <f t="shared" si="14"/>
        <v>consigne</v>
      </c>
      <c r="JA41">
        <f t="shared" si="34"/>
        <v>28</v>
      </c>
      <c r="JB41">
        <f t="shared" si="35"/>
        <v>0</v>
      </c>
      <c r="JC41">
        <f t="shared" si="36"/>
        <v>0</v>
      </c>
      <c r="JD41" s="3">
        <f t="shared" si="15"/>
        <v>28</v>
      </c>
      <c r="JE41" s="7" t="str" cm="1">
        <f t="array" ref="JE41">_xlfn.SWITCH(JD41,JA41,"Oui",JB41,"Non",JC41,"Abstention")</f>
        <v>Oui</v>
      </c>
      <c r="JF41" s="7" t="str" cm="1">
        <f t="array" ref="JF41">_xlfn.SWITCH(JE41,"Oui","Non","Non","Oui","Abstention","Oui")</f>
        <v>Non</v>
      </c>
      <c r="JG41" s="7" t="str" cm="1">
        <f t="array" ref="JG41">_xlfn.SWITCH(JE41,"Oui","Abstention","Non","Abstention","Abstention","Non")</f>
        <v>Abstention</v>
      </c>
      <c r="JH41" s="3">
        <f t="shared" si="16"/>
        <v>28</v>
      </c>
      <c r="JI41" s="3">
        <f t="shared" si="17"/>
        <v>1</v>
      </c>
      <c r="JJ41" t="str">
        <f t="shared" si="18"/>
        <v>consigne</v>
      </c>
      <c r="JK41">
        <f t="shared" si="37"/>
        <v>14</v>
      </c>
      <c r="JL41">
        <f t="shared" si="38"/>
        <v>0</v>
      </c>
      <c r="JM41">
        <f t="shared" si="39"/>
        <v>1</v>
      </c>
      <c r="JN41" s="3">
        <f t="shared" si="19"/>
        <v>14</v>
      </c>
      <c r="JO41" s="7" t="str" cm="1">
        <f t="array" ref="JO41">_xlfn.SWITCH(JN41,JK41,"Oui",JL41,"Non",JM41,"Abstention")</f>
        <v>Oui</v>
      </c>
      <c r="JP41" s="7" t="str" cm="1">
        <f t="array" ref="JP41">_xlfn.SWITCH(JO41,"Oui","Non","Non","Oui","Abstention","Oui")</f>
        <v>Non</v>
      </c>
      <c r="JQ41" s="7" t="str" cm="1">
        <f t="array" ref="JQ41">_xlfn.SWITCH(JO41,"Oui","Abstention","Non","Abstention","Abstention","Non")</f>
        <v>Abstention</v>
      </c>
      <c r="JR41" s="3">
        <f t="shared" si="20"/>
        <v>15</v>
      </c>
      <c r="JS41" s="3">
        <f t="shared" si="21"/>
        <v>0.93333333333333335</v>
      </c>
      <c r="JT41" t="str">
        <f t="shared" si="22"/>
        <v>consigne</v>
      </c>
      <c r="JU41" s="3"/>
      <c r="JV41" t="str" cm="1">
        <f t="array" ref="JV41">_xlfn._xlws.FILTER($M$3:$HD$3,((($M41:$HD41=$HR41)+($M41:$HD41=$HS41))*($M$5:$HD$5="V")*($HV41="consigne")),"")</f>
        <v>Schwander Pirmin</v>
      </c>
      <c r="KP41" t="str" cm="1">
        <f t="array" ref="KP41">_xlfn._xlws.FILTER($M$3:$HD$3,((($M41:$HD41=$IB41)+($M41:$HD41=$IC41))*($M$5:$HD$5="S")*($IF41="consigne")),"")</f>
        <v/>
      </c>
      <c r="LD41" t="str" cm="1">
        <f t="array" ref="LD41">_xlfn._xlws.FILTER($M$3:$HD$3,((($M41:$HD41=$IV41)+($M41:$HD41=$IW41))*($M$5:$HD$5="RL")*($IZ41="consigne")),"")</f>
        <v>Schneeberger Daniela</v>
      </c>
      <c r="LP41" t="str" cm="1">
        <f t="array" ref="LP41">_xlfn._xlws.FILTER($M$3:$HD$3,((($M41:$HD41=$JF41)+($M41:$HD41=$JG41))*($M$5:$HD$5="G")*($JJ41="consigne")),"")</f>
        <v/>
      </c>
      <c r="MA41" t="str" cm="1">
        <f t="array" ref="MA41">_xlfn._xlws.FILTER($M$3:$HD$3,((($M41:$HD41=$JP41)+($M41:$HD41=$JQ41))*($M$5:$HD$5="GL")*($JT41="consigne")),"")</f>
        <v>Bellaiche Judith</v>
      </c>
      <c r="MG41" t="str" cm="1">
        <f t="array" ref="MG41:MI41">_xlfn._xlws.FILTER($M$3:$HD$3,((($M41:$HD41=$IL41)+($M41:$HD41=$IM41))*($M$5:$HD$5="M-E")*($IP41="consigne")),"")</f>
        <v>Gmür Alois</v>
      </c>
      <c r="MH41" t="str">
        <v>Hess Lorenz</v>
      </c>
      <c r="MI41" t="str">
        <v>Regazzi Fabio</v>
      </c>
    </row>
    <row r="42" spans="1:348" ht="18.600000000000001" customHeight="1" x14ac:dyDescent="0.25">
      <c r="A42" s="1" t="s">
        <v>606</v>
      </c>
      <c r="B42" t="s">
        <v>204</v>
      </c>
      <c r="C42" t="s">
        <v>607</v>
      </c>
      <c r="D42" t="s">
        <v>608</v>
      </c>
      <c r="E42" s="1" t="s">
        <v>609</v>
      </c>
      <c r="F42" t="s">
        <v>610</v>
      </c>
      <c r="G42">
        <v>24484</v>
      </c>
      <c r="H42" t="s">
        <v>506</v>
      </c>
      <c r="I42" t="s">
        <v>611</v>
      </c>
      <c r="J42" s="2" t="s">
        <v>612</v>
      </c>
      <c r="K42" t="s">
        <v>613</v>
      </c>
      <c r="M42" t="s">
        <v>460</v>
      </c>
      <c r="N42" t="s">
        <v>460</v>
      </c>
      <c r="O42" t="s">
        <v>461</v>
      </c>
      <c r="P42" t="s">
        <v>460</v>
      </c>
      <c r="Q42" t="s">
        <v>460</v>
      </c>
      <c r="R42" t="s">
        <v>461</v>
      </c>
      <c r="S42" t="s">
        <v>461</v>
      </c>
      <c r="T42" t="s">
        <v>461</v>
      </c>
      <c r="U42" t="s">
        <v>461</v>
      </c>
      <c r="V42" t="s">
        <v>461</v>
      </c>
      <c r="W42" t="s">
        <v>463</v>
      </c>
      <c r="X42" t="s">
        <v>461</v>
      </c>
      <c r="Y42" t="s">
        <v>461</v>
      </c>
      <c r="Z42" t="s">
        <v>473</v>
      </c>
      <c r="AA42" t="s">
        <v>461</v>
      </c>
      <c r="AB42" t="s">
        <v>461</v>
      </c>
      <c r="AC42" t="s">
        <v>473</v>
      </c>
      <c r="AD42" t="s">
        <v>460</v>
      </c>
      <c r="AE42" t="s">
        <v>480</v>
      </c>
      <c r="AF42" t="s">
        <v>461</v>
      </c>
      <c r="AG42" t="s">
        <v>460</v>
      </c>
      <c r="AH42" t="s">
        <v>460</v>
      </c>
      <c r="AI42" t="s">
        <v>460</v>
      </c>
      <c r="AJ42" t="s">
        <v>461</v>
      </c>
      <c r="AK42" t="s">
        <v>461</v>
      </c>
      <c r="AL42" t="s">
        <v>473</v>
      </c>
      <c r="AM42" t="s">
        <v>460</v>
      </c>
      <c r="AN42" t="s">
        <v>460</v>
      </c>
      <c r="AO42" t="s">
        <v>473</v>
      </c>
      <c r="AP42" t="s">
        <v>480</v>
      </c>
      <c r="AQ42" t="s">
        <v>460</v>
      </c>
      <c r="AR42" t="s">
        <v>461</v>
      </c>
      <c r="AS42" t="s">
        <v>461</v>
      </c>
      <c r="AT42" t="s">
        <v>460</v>
      </c>
      <c r="AU42" t="s">
        <v>461</v>
      </c>
      <c r="AV42" t="s">
        <v>461</v>
      </c>
      <c r="AW42" t="s">
        <v>460</v>
      </c>
      <c r="AX42" t="s">
        <v>461</v>
      </c>
      <c r="AY42" t="s">
        <v>460</v>
      </c>
      <c r="AZ42" t="s">
        <v>460</v>
      </c>
      <c r="BA42" t="s">
        <v>460</v>
      </c>
      <c r="BB42" t="s">
        <v>460</v>
      </c>
      <c r="BC42" t="s">
        <v>461</v>
      </c>
      <c r="BD42" t="s">
        <v>460</v>
      </c>
      <c r="BE42" t="s">
        <v>460</v>
      </c>
      <c r="BF42" t="s">
        <v>460</v>
      </c>
      <c r="BG42" t="s">
        <v>461</v>
      </c>
      <c r="BH42" t="s">
        <v>460</v>
      </c>
      <c r="BI42" t="s">
        <v>461</v>
      </c>
      <c r="BJ42" t="s">
        <v>473</v>
      </c>
      <c r="BK42" t="s">
        <v>460</v>
      </c>
      <c r="BL42" t="s">
        <v>461</v>
      </c>
      <c r="BM42" t="s">
        <v>461</v>
      </c>
      <c r="BN42" t="s">
        <v>461</v>
      </c>
      <c r="BO42" t="s">
        <v>473</v>
      </c>
      <c r="BP42" t="s">
        <v>461</v>
      </c>
      <c r="BQ42" t="s">
        <v>461</v>
      </c>
      <c r="BR42" t="s">
        <v>480</v>
      </c>
      <c r="BS42" t="s">
        <v>461</v>
      </c>
      <c r="BT42" t="s">
        <v>460</v>
      </c>
      <c r="BU42" t="s">
        <v>460</v>
      </c>
      <c r="BV42" t="s">
        <v>460</v>
      </c>
      <c r="BW42" t="s">
        <v>460</v>
      </c>
      <c r="BX42" t="s">
        <v>461</v>
      </c>
      <c r="BY42" t="s">
        <v>460</v>
      </c>
      <c r="BZ42" t="s">
        <v>460</v>
      </c>
      <c r="CA42" t="s">
        <v>461</v>
      </c>
      <c r="CB42" t="s">
        <v>460</v>
      </c>
      <c r="CC42" t="s">
        <v>473</v>
      </c>
      <c r="CD42" t="s">
        <v>473</v>
      </c>
      <c r="CE42" t="s">
        <v>461</v>
      </c>
      <c r="CF42" t="s">
        <v>461</v>
      </c>
      <c r="CG42" t="s">
        <v>460</v>
      </c>
      <c r="CH42" t="s">
        <v>473</v>
      </c>
      <c r="CI42" t="s">
        <v>460</v>
      </c>
      <c r="CJ42" t="s">
        <v>460</v>
      </c>
      <c r="CK42" t="s">
        <v>461</v>
      </c>
      <c r="CL42" t="s">
        <v>460</v>
      </c>
      <c r="CM42" t="s">
        <v>463</v>
      </c>
      <c r="CN42" t="s">
        <v>461</v>
      </c>
      <c r="CO42" t="s">
        <v>473</v>
      </c>
      <c r="CP42" t="s">
        <v>460</v>
      </c>
      <c r="CQ42" t="s">
        <v>473</v>
      </c>
      <c r="CR42" t="s">
        <v>473</v>
      </c>
      <c r="CS42" t="s">
        <v>460</v>
      </c>
      <c r="CT42" t="s">
        <v>460</v>
      </c>
      <c r="CU42" t="s">
        <v>473</v>
      </c>
      <c r="CV42" t="s">
        <v>460</v>
      </c>
      <c r="CW42" t="s">
        <v>463</v>
      </c>
      <c r="CX42" t="s">
        <v>461</v>
      </c>
      <c r="CY42" t="s">
        <v>460</v>
      </c>
      <c r="CZ42" t="s">
        <v>460</v>
      </c>
      <c r="DA42" t="s">
        <v>460</v>
      </c>
      <c r="DB42" t="s">
        <v>474</v>
      </c>
      <c r="DC42" t="s">
        <v>460</v>
      </c>
      <c r="DD42" t="s">
        <v>460</v>
      </c>
      <c r="DE42" t="s">
        <v>461</v>
      </c>
      <c r="DF42" t="s">
        <v>460</v>
      </c>
      <c r="DG42" t="s">
        <v>460</v>
      </c>
      <c r="DH42" t="s">
        <v>460</v>
      </c>
      <c r="DI42" t="s">
        <v>461</v>
      </c>
      <c r="DJ42" t="s">
        <v>460</v>
      </c>
      <c r="DK42" t="s">
        <v>460</v>
      </c>
      <c r="DL42" t="s">
        <v>461</v>
      </c>
      <c r="DM42" t="s">
        <v>473</v>
      </c>
      <c r="DN42" t="s">
        <v>461</v>
      </c>
      <c r="DO42" t="s">
        <v>460</v>
      </c>
      <c r="DP42" t="s">
        <v>460</v>
      </c>
      <c r="DQ42" t="s">
        <v>460</v>
      </c>
      <c r="DR42" t="s">
        <v>463</v>
      </c>
      <c r="DS42" t="s">
        <v>461</v>
      </c>
      <c r="DT42" t="s">
        <v>461</v>
      </c>
      <c r="DU42" t="s">
        <v>460</v>
      </c>
      <c r="DV42" t="s">
        <v>461</v>
      </c>
      <c r="DW42" t="s">
        <v>461</v>
      </c>
      <c r="DX42" t="s">
        <v>460</v>
      </c>
      <c r="DY42" t="s">
        <v>473</v>
      </c>
      <c r="DZ42" t="s">
        <v>461</v>
      </c>
      <c r="EA42" t="s">
        <v>461</v>
      </c>
      <c r="EB42" t="s">
        <v>473</v>
      </c>
      <c r="EC42" t="s">
        <v>473</v>
      </c>
      <c r="ED42" t="s">
        <v>461</v>
      </c>
      <c r="EE42" t="s">
        <v>460</v>
      </c>
      <c r="EF42" t="s">
        <v>463</v>
      </c>
      <c r="EG42" t="s">
        <v>461</v>
      </c>
      <c r="EH42" t="s">
        <v>460</v>
      </c>
      <c r="EI42" t="s">
        <v>460</v>
      </c>
      <c r="EJ42" t="s">
        <v>460</v>
      </c>
      <c r="EK42" t="s">
        <v>461</v>
      </c>
      <c r="EL42" t="s">
        <v>461</v>
      </c>
      <c r="EM42" t="s">
        <v>460</v>
      </c>
      <c r="EN42" t="s">
        <v>460</v>
      </c>
      <c r="EO42" t="s">
        <v>461</v>
      </c>
      <c r="EP42" t="s">
        <v>473</v>
      </c>
      <c r="EQ42" t="s">
        <v>461</v>
      </c>
      <c r="ER42" t="s">
        <v>461</v>
      </c>
      <c r="ES42" t="s">
        <v>461</v>
      </c>
      <c r="ET42" t="s">
        <v>460</v>
      </c>
      <c r="EU42" t="s">
        <v>461</v>
      </c>
      <c r="EV42" t="s">
        <v>461</v>
      </c>
      <c r="EW42" t="s">
        <v>461</v>
      </c>
      <c r="EX42" t="s">
        <v>473</v>
      </c>
      <c r="EY42" t="s">
        <v>460</v>
      </c>
      <c r="EZ42" t="s">
        <v>460</v>
      </c>
      <c r="FA42" t="s">
        <v>460</v>
      </c>
      <c r="FB42" t="s">
        <v>473</v>
      </c>
      <c r="FC42" t="s">
        <v>460</v>
      </c>
      <c r="FD42" t="s">
        <v>460</v>
      </c>
      <c r="FE42" t="s">
        <v>460</v>
      </c>
      <c r="FF42" t="s">
        <v>460</v>
      </c>
      <c r="FG42" t="s">
        <v>460</v>
      </c>
      <c r="FH42" t="s">
        <v>461</v>
      </c>
      <c r="FI42" t="s">
        <v>460</v>
      </c>
      <c r="FJ42" t="s">
        <v>460</v>
      </c>
      <c r="FK42" t="s">
        <v>460</v>
      </c>
      <c r="FL42" t="s">
        <v>461</v>
      </c>
      <c r="FM42" t="s">
        <v>461</v>
      </c>
      <c r="FN42" t="s">
        <v>460</v>
      </c>
      <c r="FO42" t="s">
        <v>461</v>
      </c>
      <c r="FP42" t="s">
        <v>460</v>
      </c>
      <c r="FQ42" t="s">
        <v>460</v>
      </c>
      <c r="FR42" t="s">
        <v>461</v>
      </c>
      <c r="FS42" t="s">
        <v>460</v>
      </c>
      <c r="FT42" t="s">
        <v>461</v>
      </c>
      <c r="FU42" t="s">
        <v>461</v>
      </c>
      <c r="FV42" t="s">
        <v>460</v>
      </c>
      <c r="FW42" t="s">
        <v>460</v>
      </c>
      <c r="FX42" t="s">
        <v>461</v>
      </c>
      <c r="FY42" t="s">
        <v>460</v>
      </c>
      <c r="FZ42" t="s">
        <v>460</v>
      </c>
      <c r="GA42" t="s">
        <v>460</v>
      </c>
      <c r="GB42" t="s">
        <v>460</v>
      </c>
      <c r="GC42" t="s">
        <v>460</v>
      </c>
      <c r="GD42" t="s">
        <v>461</v>
      </c>
      <c r="GE42" t="s">
        <v>461</v>
      </c>
      <c r="GF42" t="s">
        <v>460</v>
      </c>
      <c r="GG42" t="s">
        <v>461</v>
      </c>
      <c r="GH42" t="s">
        <v>461</v>
      </c>
      <c r="GI42" t="s">
        <v>461</v>
      </c>
      <c r="GJ42" t="s">
        <v>461</v>
      </c>
      <c r="GK42" t="s">
        <v>460</v>
      </c>
      <c r="GL42" t="s">
        <v>460</v>
      </c>
      <c r="GM42" t="s">
        <v>460</v>
      </c>
      <c r="GN42" t="s">
        <v>460</v>
      </c>
      <c r="GO42" t="s">
        <v>460</v>
      </c>
      <c r="GP42" t="s">
        <v>461</v>
      </c>
      <c r="GQ42" t="s">
        <v>460</v>
      </c>
      <c r="GR42" t="s">
        <v>460</v>
      </c>
      <c r="GS42" t="s">
        <v>460</v>
      </c>
      <c r="GT42" t="s">
        <v>461</v>
      </c>
      <c r="GU42" t="s">
        <v>461</v>
      </c>
      <c r="GV42" t="s">
        <v>460</v>
      </c>
      <c r="GW42" t="s">
        <v>461</v>
      </c>
      <c r="GX42" t="s">
        <v>461</v>
      </c>
      <c r="GY42" t="s">
        <v>461</v>
      </c>
      <c r="GZ42" t="s">
        <v>461</v>
      </c>
      <c r="HA42" t="s">
        <v>460</v>
      </c>
      <c r="HB42" t="s">
        <v>460</v>
      </c>
      <c r="HC42" t="s">
        <v>461</v>
      </c>
      <c r="HD42" t="s">
        <v>460</v>
      </c>
      <c r="HE42" t="s">
        <v>481</v>
      </c>
      <c r="HF42">
        <v>94</v>
      </c>
      <c r="HG42">
        <v>77</v>
      </c>
      <c r="HH42">
        <v>3</v>
      </c>
      <c r="HI42">
        <v>5</v>
      </c>
      <c r="HJ42">
        <v>20</v>
      </c>
      <c r="HK42" t="s">
        <v>476</v>
      </c>
      <c r="HM42" s="3">
        <f t="shared" si="23"/>
        <v>46</v>
      </c>
      <c r="HN42" s="3">
        <f t="shared" si="40"/>
        <v>0</v>
      </c>
      <c r="HO42" s="3">
        <f t="shared" si="41"/>
        <v>2</v>
      </c>
      <c r="HP42" s="3">
        <f t="shared" si="0"/>
        <v>46</v>
      </c>
      <c r="HQ42" s="7" t="str" cm="1">
        <f t="array" ref="HQ42">_xlfn.SWITCH(HP42,HM42,"Oui",HN42,"Non",HO42,"Abstention")</f>
        <v>Oui</v>
      </c>
      <c r="HR42" s="7" t="str" cm="1">
        <f t="array" ref="HR42">_xlfn.SWITCH(HQ42,"Oui","Non","Non","Oui","Abstention","Oui")</f>
        <v>Non</v>
      </c>
      <c r="HS42" s="7" t="str" cm="1">
        <f t="array" ref="HS42">_xlfn.SWITCH(HQ42,"Oui","Abstention","Non","Abstention","Abstention","Non")</f>
        <v>Abstention</v>
      </c>
      <c r="HT42" s="3">
        <f t="shared" si="1"/>
        <v>48</v>
      </c>
      <c r="HU42" s="3">
        <f t="shared" si="2"/>
        <v>0.95833333333333337</v>
      </c>
      <c r="HV42" t="str">
        <f t="shared" si="3"/>
        <v>consigne</v>
      </c>
      <c r="HW42" s="3">
        <f t="shared" si="24"/>
        <v>0</v>
      </c>
      <c r="HX42" s="3">
        <f t="shared" si="25"/>
        <v>36</v>
      </c>
      <c r="HY42" s="3">
        <f t="shared" si="26"/>
        <v>0</v>
      </c>
      <c r="HZ42" s="3">
        <f t="shared" si="27"/>
        <v>36</v>
      </c>
      <c r="IA42" s="7" t="str" cm="1">
        <f t="array" ref="IA42">_xlfn.SWITCH(HZ42,HW42,"Oui",HX42,"Non",HY42,"Abstention")</f>
        <v>Non</v>
      </c>
      <c r="IB42" s="7" t="str" cm="1">
        <f t="array" ref="IB42">_xlfn.SWITCH(IA42,"Oui","Non","Non","Oui","Abstention","Oui")</f>
        <v>Oui</v>
      </c>
      <c r="IC42" s="7" t="str" cm="1">
        <f t="array" ref="IC42">_xlfn.SWITCH(IA42,"Oui","Abstention","Non","Abstention","Abstention","Non")</f>
        <v>Abstention</v>
      </c>
      <c r="ID42" s="3">
        <f t="shared" si="4"/>
        <v>36</v>
      </c>
      <c r="IE42" s="3">
        <f t="shared" si="5"/>
        <v>1</v>
      </c>
      <c r="IF42" t="str">
        <f t="shared" si="6"/>
        <v>consigne</v>
      </c>
      <c r="IG42">
        <f t="shared" si="28"/>
        <v>23</v>
      </c>
      <c r="IH42">
        <f t="shared" si="29"/>
        <v>3</v>
      </c>
      <c r="II42">
        <f t="shared" si="30"/>
        <v>1</v>
      </c>
      <c r="IJ42" s="3">
        <f t="shared" si="7"/>
        <v>23</v>
      </c>
      <c r="IK42" s="7" t="str" cm="1">
        <f t="array" ref="IK42">_xlfn.SWITCH(IJ42,IG42,"Oui",IH42,"Non",II42,"Abstention")</f>
        <v>Oui</v>
      </c>
      <c r="IL42" s="7" t="str" cm="1">
        <f t="array" ref="IL42">_xlfn.SWITCH(IK42,"Oui","Non","Non","Oui","Abstention","Oui")</f>
        <v>Non</v>
      </c>
      <c r="IM42" s="7" t="str" cm="1">
        <f t="array" ref="IM42">_xlfn.SWITCH(IK42,"Oui","Abstention","Non","Abstention","Abstention","Non")</f>
        <v>Abstention</v>
      </c>
      <c r="IN42" s="3">
        <f t="shared" si="8"/>
        <v>27</v>
      </c>
      <c r="IO42" s="3">
        <f t="shared" si="9"/>
        <v>0.85185185185185186</v>
      </c>
      <c r="IP42" t="str">
        <f t="shared" si="10"/>
        <v>consigne</v>
      </c>
      <c r="IQ42">
        <f t="shared" si="31"/>
        <v>25</v>
      </c>
      <c r="IR42">
        <f t="shared" si="32"/>
        <v>0</v>
      </c>
      <c r="IS42">
        <f t="shared" si="33"/>
        <v>0</v>
      </c>
      <c r="IT42" s="3">
        <f t="shared" si="11"/>
        <v>25</v>
      </c>
      <c r="IU42" s="7" t="str" cm="1">
        <f t="array" ref="IU42">_xlfn.SWITCH(IT42,IQ42,"Oui",IR42,"Non",IS42,"Abstention")</f>
        <v>Oui</v>
      </c>
      <c r="IV42" s="7" t="str" cm="1">
        <f t="array" ref="IV42">_xlfn.SWITCH(IU42,"Oui","Non","Non","Oui","Abstention","Oui")</f>
        <v>Non</v>
      </c>
      <c r="IW42" s="7" t="str" cm="1">
        <f t="array" ref="IW42">_xlfn.SWITCH(IU42,"Oui","Abstention","Non","Abstention","Abstention","Non")</f>
        <v>Abstention</v>
      </c>
      <c r="IX42" s="3">
        <f t="shared" si="12"/>
        <v>25</v>
      </c>
      <c r="IY42" s="3">
        <f t="shared" si="13"/>
        <v>1</v>
      </c>
      <c r="IZ42" t="str">
        <f t="shared" si="14"/>
        <v>consigne</v>
      </c>
      <c r="JA42">
        <f t="shared" si="34"/>
        <v>0</v>
      </c>
      <c r="JB42">
        <f t="shared" si="35"/>
        <v>26</v>
      </c>
      <c r="JC42">
        <f t="shared" si="36"/>
        <v>0</v>
      </c>
      <c r="JD42" s="3">
        <f t="shared" si="15"/>
        <v>26</v>
      </c>
      <c r="JE42" s="7" t="str" cm="1">
        <f t="array" ref="JE42">_xlfn.SWITCH(JD42,JA42,"Oui",JB42,"Non",JC42,"Abstention")</f>
        <v>Non</v>
      </c>
      <c r="JF42" s="7" t="str" cm="1">
        <f t="array" ref="JF42">_xlfn.SWITCH(JE42,"Oui","Non","Non","Oui","Abstention","Oui")</f>
        <v>Oui</v>
      </c>
      <c r="JG42" s="7" t="str" cm="1">
        <f t="array" ref="JG42">_xlfn.SWITCH(JE42,"Oui","Abstention","Non","Abstention","Abstention","Non")</f>
        <v>Abstention</v>
      </c>
      <c r="JH42" s="3">
        <f t="shared" si="16"/>
        <v>26</v>
      </c>
      <c r="JI42" s="3">
        <f t="shared" si="17"/>
        <v>1</v>
      </c>
      <c r="JJ42" t="str">
        <f t="shared" si="18"/>
        <v>consigne</v>
      </c>
      <c r="JK42">
        <f t="shared" si="37"/>
        <v>0</v>
      </c>
      <c r="JL42">
        <f t="shared" si="38"/>
        <v>12</v>
      </c>
      <c r="JM42">
        <f t="shared" si="39"/>
        <v>0</v>
      </c>
      <c r="JN42" s="3">
        <f t="shared" si="19"/>
        <v>12</v>
      </c>
      <c r="JO42" s="7" t="str" cm="1">
        <f t="array" ref="JO42">_xlfn.SWITCH(JN42,JK42,"Oui",JL42,"Non",JM42,"Abstention")</f>
        <v>Non</v>
      </c>
      <c r="JP42" s="7" t="str" cm="1">
        <f t="array" ref="JP42">_xlfn.SWITCH(JO42,"Oui","Non","Non","Oui","Abstention","Oui")</f>
        <v>Oui</v>
      </c>
      <c r="JQ42" s="7" t="str" cm="1">
        <f t="array" ref="JQ42">_xlfn.SWITCH(JO42,"Oui","Abstention","Non","Abstention","Abstention","Non")</f>
        <v>Abstention</v>
      </c>
      <c r="JR42" s="3">
        <f t="shared" si="20"/>
        <v>12</v>
      </c>
      <c r="JS42" s="3">
        <f t="shared" si="21"/>
        <v>1</v>
      </c>
      <c r="JT42" t="str">
        <f t="shared" si="22"/>
        <v>consigne</v>
      </c>
      <c r="JU42" s="3"/>
      <c r="JV42" t="str" cm="1">
        <f t="array" ref="JV42:JW42">_xlfn._xlws.FILTER($M$3:$HD$3,((($M42:$HD42=$HR42)+($M42:$HD42=$HS42))*($M$5:$HD$5="V")*($HV42="consigne")),"")</f>
        <v>Bircher Martina</v>
      </c>
      <c r="JW42" t="str">
        <v>Friedli Esther</v>
      </c>
      <c r="KP42" t="str" cm="1">
        <f t="array" ref="KP42">_xlfn._xlws.FILTER($M$3:$HD$3,((($M42:$HD42=$IB42)+($M42:$HD42=$IC42))*($M$5:$HD$5="S")*($IF42="consigne")),"")</f>
        <v/>
      </c>
      <c r="LD42" t="str" cm="1">
        <f t="array" ref="LD42">_xlfn._xlws.FILTER($M$3:$HD$3,((($M42:$HD42=$IV42)+($M42:$HD42=$IW42))*($M$5:$HD$5="RL")*($IZ42="consigne")),"")</f>
        <v/>
      </c>
      <c r="LP42" t="str" cm="1">
        <f t="array" ref="LP42">_xlfn._xlws.FILTER($M$3:$HD$3,((($M42:$HD42=$JF42)+($M42:$HD42=$JG42))*($M$5:$HD$5="G")*($JJ42="consigne")),"")</f>
        <v/>
      </c>
      <c r="MA42" t="str" cm="1">
        <f t="array" ref="MA42">_xlfn._xlws.FILTER($M$3:$HD$3,((($M42:$HD42=$JP42)+($M42:$HD42=$JQ42))*($M$5:$HD$5="GL")*($JT42="consigne")),"")</f>
        <v/>
      </c>
      <c r="MG42" t="str" cm="1">
        <f t="array" ref="MG42:MJ42">_xlfn._xlws.FILTER($M$3:$HD$3,((($M42:$HD42=$IL42)+($M42:$HD42=$IM42))*($M$5:$HD$5="M-E")*($IP42="consigne")),"")</f>
        <v>Candinas Martin</v>
      </c>
      <c r="MH42" t="str">
        <v>Gugger Niklaus-Samuel</v>
      </c>
      <c r="MI42" t="str">
        <v>Streiff-Feller Marianne</v>
      </c>
      <c r="MJ42" t="str">
        <v>Studer Lilian</v>
      </c>
    </row>
    <row r="43" spans="1:348" x14ac:dyDescent="0.25">
      <c r="A43" s="1" t="s">
        <v>614</v>
      </c>
      <c r="B43" t="s">
        <v>204</v>
      </c>
      <c r="C43" t="s">
        <v>607</v>
      </c>
      <c r="D43" t="s">
        <v>608</v>
      </c>
      <c r="E43" s="1" t="s">
        <v>615</v>
      </c>
      <c r="F43" t="s">
        <v>616</v>
      </c>
      <c r="G43">
        <v>24485</v>
      </c>
      <c r="H43" t="s">
        <v>506</v>
      </c>
      <c r="I43" t="s">
        <v>617</v>
      </c>
      <c r="J43" t="s">
        <v>618</v>
      </c>
      <c r="K43" t="s">
        <v>619</v>
      </c>
      <c r="M43" t="s">
        <v>460</v>
      </c>
      <c r="N43" t="s">
        <v>460</v>
      </c>
      <c r="O43" t="s">
        <v>473</v>
      </c>
      <c r="P43" t="s">
        <v>460</v>
      </c>
      <c r="Q43" t="s">
        <v>460</v>
      </c>
      <c r="R43" t="s">
        <v>460</v>
      </c>
      <c r="S43" t="s">
        <v>461</v>
      </c>
      <c r="T43" t="s">
        <v>461</v>
      </c>
      <c r="U43" t="s">
        <v>460</v>
      </c>
      <c r="V43" t="s">
        <v>461</v>
      </c>
      <c r="W43" t="s">
        <v>463</v>
      </c>
      <c r="X43" t="s">
        <v>460</v>
      </c>
      <c r="Y43" t="s">
        <v>461</v>
      </c>
      <c r="Z43" t="s">
        <v>473</v>
      </c>
      <c r="AA43" t="s">
        <v>461</v>
      </c>
      <c r="AB43" t="s">
        <v>460</v>
      </c>
      <c r="AC43" t="s">
        <v>473</v>
      </c>
      <c r="AD43" t="s">
        <v>460</v>
      </c>
      <c r="AE43" t="s">
        <v>460</v>
      </c>
      <c r="AF43" t="s">
        <v>460</v>
      </c>
      <c r="AG43" t="s">
        <v>460</v>
      </c>
      <c r="AH43" t="s">
        <v>460</v>
      </c>
      <c r="AI43" t="s">
        <v>460</v>
      </c>
      <c r="AJ43" t="s">
        <v>461</v>
      </c>
      <c r="AK43" t="s">
        <v>461</v>
      </c>
      <c r="AL43" t="s">
        <v>460</v>
      </c>
      <c r="AM43" t="s">
        <v>460</v>
      </c>
      <c r="AN43" t="s">
        <v>460</v>
      </c>
      <c r="AO43" t="s">
        <v>460</v>
      </c>
      <c r="AP43" t="s">
        <v>460</v>
      </c>
      <c r="AQ43" t="s">
        <v>460</v>
      </c>
      <c r="AR43" t="s">
        <v>461</v>
      </c>
      <c r="AS43" t="s">
        <v>461</v>
      </c>
      <c r="AT43" t="s">
        <v>460</v>
      </c>
      <c r="AU43" t="s">
        <v>460</v>
      </c>
      <c r="AV43" t="s">
        <v>460</v>
      </c>
      <c r="AW43" t="s">
        <v>460</v>
      </c>
      <c r="AX43" t="s">
        <v>461</v>
      </c>
      <c r="AY43" t="s">
        <v>460</v>
      </c>
      <c r="AZ43" t="s">
        <v>460</v>
      </c>
      <c r="BA43" t="s">
        <v>460</v>
      </c>
      <c r="BB43" t="s">
        <v>460</v>
      </c>
      <c r="BC43" t="s">
        <v>461</v>
      </c>
      <c r="BD43" t="s">
        <v>460</v>
      </c>
      <c r="BE43" t="s">
        <v>460</v>
      </c>
      <c r="BF43" t="s">
        <v>460</v>
      </c>
      <c r="BG43" t="s">
        <v>460</v>
      </c>
      <c r="BH43" t="s">
        <v>460</v>
      </c>
      <c r="BI43" t="s">
        <v>460</v>
      </c>
      <c r="BJ43" t="s">
        <v>473</v>
      </c>
      <c r="BK43" t="s">
        <v>460</v>
      </c>
      <c r="BL43" t="s">
        <v>461</v>
      </c>
      <c r="BM43" t="s">
        <v>461</v>
      </c>
      <c r="BN43" t="s">
        <v>461</v>
      </c>
      <c r="BO43" t="s">
        <v>460</v>
      </c>
      <c r="BP43" t="s">
        <v>460</v>
      </c>
      <c r="BQ43" t="s">
        <v>460</v>
      </c>
      <c r="BR43" t="s">
        <v>460</v>
      </c>
      <c r="BS43" t="s">
        <v>460</v>
      </c>
      <c r="BT43" t="s">
        <v>460</v>
      </c>
      <c r="BU43" t="s">
        <v>460</v>
      </c>
      <c r="BV43" t="s">
        <v>460</v>
      </c>
      <c r="BW43" t="s">
        <v>460</v>
      </c>
      <c r="BX43" t="s">
        <v>473</v>
      </c>
      <c r="BY43" t="s">
        <v>460</v>
      </c>
      <c r="BZ43" t="s">
        <v>460</v>
      </c>
      <c r="CA43" t="s">
        <v>461</v>
      </c>
      <c r="CB43" t="s">
        <v>460</v>
      </c>
      <c r="CC43" t="s">
        <v>473</v>
      </c>
      <c r="CD43" t="s">
        <v>460</v>
      </c>
      <c r="CE43" t="s">
        <v>460</v>
      </c>
      <c r="CF43" t="s">
        <v>461</v>
      </c>
      <c r="CG43" t="s">
        <v>460</v>
      </c>
      <c r="CH43" t="s">
        <v>461</v>
      </c>
      <c r="CI43" t="s">
        <v>460</v>
      </c>
      <c r="CJ43" t="s">
        <v>460</v>
      </c>
      <c r="CK43" t="s">
        <v>460</v>
      </c>
      <c r="CL43" t="s">
        <v>460</v>
      </c>
      <c r="CM43" t="s">
        <v>463</v>
      </c>
      <c r="CN43" t="s">
        <v>460</v>
      </c>
      <c r="CO43" t="s">
        <v>461</v>
      </c>
      <c r="CP43" t="s">
        <v>460</v>
      </c>
      <c r="CQ43" t="s">
        <v>460</v>
      </c>
      <c r="CR43" t="s">
        <v>460</v>
      </c>
      <c r="CS43" t="s">
        <v>460</v>
      </c>
      <c r="CT43" t="s">
        <v>460</v>
      </c>
      <c r="CU43" t="s">
        <v>460</v>
      </c>
      <c r="CV43" t="s">
        <v>460</v>
      </c>
      <c r="CW43" t="s">
        <v>463</v>
      </c>
      <c r="CX43" t="s">
        <v>460</v>
      </c>
      <c r="CY43" t="s">
        <v>460</v>
      </c>
      <c r="CZ43" t="s">
        <v>460</v>
      </c>
      <c r="DA43" t="s">
        <v>460</v>
      </c>
      <c r="DB43" t="s">
        <v>474</v>
      </c>
      <c r="DC43" t="s">
        <v>460</v>
      </c>
      <c r="DD43" t="s">
        <v>460</v>
      </c>
      <c r="DE43" t="s">
        <v>461</v>
      </c>
      <c r="DF43" t="s">
        <v>460</v>
      </c>
      <c r="DG43" t="s">
        <v>460</v>
      </c>
      <c r="DH43" t="s">
        <v>460</v>
      </c>
      <c r="DI43" t="s">
        <v>460</v>
      </c>
      <c r="DJ43" t="s">
        <v>460</v>
      </c>
      <c r="DK43" t="s">
        <v>460</v>
      </c>
      <c r="DL43" t="s">
        <v>461</v>
      </c>
      <c r="DM43" t="s">
        <v>473</v>
      </c>
      <c r="DN43" t="s">
        <v>460</v>
      </c>
      <c r="DO43" t="s">
        <v>460</v>
      </c>
      <c r="DP43" t="s">
        <v>460</v>
      </c>
      <c r="DQ43" t="s">
        <v>460</v>
      </c>
      <c r="DR43" t="s">
        <v>463</v>
      </c>
      <c r="DS43" t="s">
        <v>460</v>
      </c>
      <c r="DT43" t="s">
        <v>460</v>
      </c>
      <c r="DU43" t="s">
        <v>460</v>
      </c>
      <c r="DV43" t="s">
        <v>460</v>
      </c>
      <c r="DW43" t="s">
        <v>461</v>
      </c>
      <c r="DX43" t="s">
        <v>460</v>
      </c>
      <c r="DY43" t="s">
        <v>461</v>
      </c>
      <c r="DZ43" t="s">
        <v>460</v>
      </c>
      <c r="EA43" t="s">
        <v>461</v>
      </c>
      <c r="EB43" t="s">
        <v>460</v>
      </c>
      <c r="EC43" t="s">
        <v>473</v>
      </c>
      <c r="ED43" t="s">
        <v>461</v>
      </c>
      <c r="EE43" t="s">
        <v>460</v>
      </c>
      <c r="EF43" t="s">
        <v>463</v>
      </c>
      <c r="EG43" t="s">
        <v>460</v>
      </c>
      <c r="EH43" t="s">
        <v>460</v>
      </c>
      <c r="EI43" t="s">
        <v>460</v>
      </c>
      <c r="EJ43" t="s">
        <v>460</v>
      </c>
      <c r="EK43" t="s">
        <v>460</v>
      </c>
      <c r="EL43" t="s">
        <v>460</v>
      </c>
      <c r="EM43" t="s">
        <v>460</v>
      </c>
      <c r="EN43" t="s">
        <v>460</v>
      </c>
      <c r="EO43" t="s">
        <v>461</v>
      </c>
      <c r="EP43" t="s">
        <v>460</v>
      </c>
      <c r="EQ43" t="s">
        <v>460</v>
      </c>
      <c r="ER43" t="s">
        <v>461</v>
      </c>
      <c r="ES43" t="s">
        <v>461</v>
      </c>
      <c r="ET43" t="s">
        <v>460</v>
      </c>
      <c r="EU43" t="s">
        <v>461</v>
      </c>
      <c r="EV43" t="s">
        <v>461</v>
      </c>
      <c r="EW43" t="s">
        <v>460</v>
      </c>
      <c r="EX43" t="s">
        <v>461</v>
      </c>
      <c r="EY43" t="s">
        <v>460</v>
      </c>
      <c r="EZ43" t="s">
        <v>460</v>
      </c>
      <c r="FA43" t="s">
        <v>460</v>
      </c>
      <c r="FB43" t="s">
        <v>460</v>
      </c>
      <c r="FC43" t="s">
        <v>460</v>
      </c>
      <c r="FD43" t="s">
        <v>460</v>
      </c>
      <c r="FE43" t="s">
        <v>460</v>
      </c>
      <c r="FF43" t="s">
        <v>460</v>
      </c>
      <c r="FG43" t="s">
        <v>460</v>
      </c>
      <c r="FH43" t="s">
        <v>460</v>
      </c>
      <c r="FI43" t="s">
        <v>460</v>
      </c>
      <c r="FJ43" t="s">
        <v>460</v>
      </c>
      <c r="FK43" t="s">
        <v>460</v>
      </c>
      <c r="FL43" t="s">
        <v>461</v>
      </c>
      <c r="FM43" t="s">
        <v>461</v>
      </c>
      <c r="FN43" t="s">
        <v>460</v>
      </c>
      <c r="FO43" t="s">
        <v>461</v>
      </c>
      <c r="FP43" t="s">
        <v>460</v>
      </c>
      <c r="FQ43" t="s">
        <v>460</v>
      </c>
      <c r="FR43" t="s">
        <v>461</v>
      </c>
      <c r="FS43" t="s">
        <v>460</v>
      </c>
      <c r="FT43" t="s">
        <v>461</v>
      </c>
      <c r="FU43" t="s">
        <v>460</v>
      </c>
      <c r="FV43" t="s">
        <v>460</v>
      </c>
      <c r="FW43" t="s">
        <v>460</v>
      </c>
      <c r="FX43" t="s">
        <v>460</v>
      </c>
      <c r="FY43" t="s">
        <v>460</v>
      </c>
      <c r="FZ43" t="s">
        <v>460</v>
      </c>
      <c r="GA43" t="s">
        <v>460</v>
      </c>
      <c r="GB43" t="s">
        <v>460</v>
      </c>
      <c r="GC43" t="s">
        <v>460</v>
      </c>
      <c r="GD43" t="s">
        <v>460</v>
      </c>
      <c r="GE43" t="s">
        <v>460</v>
      </c>
      <c r="GF43" t="s">
        <v>460</v>
      </c>
      <c r="GG43" t="s">
        <v>460</v>
      </c>
      <c r="GH43" t="s">
        <v>460</v>
      </c>
      <c r="GI43" t="s">
        <v>461</v>
      </c>
      <c r="GJ43" t="s">
        <v>461</v>
      </c>
      <c r="GK43" t="s">
        <v>460</v>
      </c>
      <c r="GL43" t="s">
        <v>460</v>
      </c>
      <c r="GM43" t="s">
        <v>460</v>
      </c>
      <c r="GN43" t="s">
        <v>460</v>
      </c>
      <c r="GO43" t="s">
        <v>460</v>
      </c>
      <c r="GP43" t="s">
        <v>461</v>
      </c>
      <c r="GQ43" t="s">
        <v>460</v>
      </c>
      <c r="GR43" t="s">
        <v>460</v>
      </c>
      <c r="GS43" t="s">
        <v>460</v>
      </c>
      <c r="GT43" t="s">
        <v>460</v>
      </c>
      <c r="GU43" t="s">
        <v>461</v>
      </c>
      <c r="GV43" t="s">
        <v>460</v>
      </c>
      <c r="GW43" t="s">
        <v>461</v>
      </c>
      <c r="GX43" t="s">
        <v>460</v>
      </c>
      <c r="GY43" t="s">
        <v>461</v>
      </c>
      <c r="GZ43" t="s">
        <v>460</v>
      </c>
      <c r="HA43" t="s">
        <v>460</v>
      </c>
      <c r="HB43" t="s">
        <v>460</v>
      </c>
      <c r="HC43" t="s">
        <v>460</v>
      </c>
      <c r="HD43" t="s">
        <v>460</v>
      </c>
      <c r="HE43" t="s">
        <v>481</v>
      </c>
      <c r="HF43">
        <v>145</v>
      </c>
      <c r="HG43">
        <v>41</v>
      </c>
      <c r="HH43">
        <v>0</v>
      </c>
      <c r="HI43">
        <v>5</v>
      </c>
      <c r="HJ43">
        <v>8</v>
      </c>
      <c r="HK43" t="s">
        <v>476</v>
      </c>
      <c r="HM43" s="3">
        <f t="shared" si="23"/>
        <v>54</v>
      </c>
      <c r="HN43" s="3">
        <f t="shared" si="40"/>
        <v>0</v>
      </c>
      <c r="HO43" s="3">
        <f t="shared" si="41"/>
        <v>0</v>
      </c>
      <c r="HP43" s="3">
        <f t="shared" si="0"/>
        <v>54</v>
      </c>
      <c r="HQ43" s="7" t="str" cm="1">
        <f t="array" ref="HQ43">_xlfn.SWITCH(HP43,HM43,"Oui",HN43,"Non",HO43,"Abstention")</f>
        <v>Oui</v>
      </c>
      <c r="HR43" s="7" t="str" cm="1">
        <f t="array" ref="HR43">_xlfn.SWITCH(HQ43,"Oui","Non","Non","Oui","Abstention","Oui")</f>
        <v>Non</v>
      </c>
      <c r="HS43" s="7" t="str" cm="1">
        <f t="array" ref="HS43">_xlfn.SWITCH(HQ43,"Oui","Abstention","Non","Abstention","Abstention","Non")</f>
        <v>Abstention</v>
      </c>
      <c r="HT43" s="3">
        <f t="shared" si="1"/>
        <v>54</v>
      </c>
      <c r="HU43" s="3">
        <f t="shared" si="2"/>
        <v>1</v>
      </c>
      <c r="HV43" t="str">
        <f t="shared" si="3"/>
        <v>consigne</v>
      </c>
      <c r="HW43" s="3">
        <f t="shared" si="24"/>
        <v>36</v>
      </c>
      <c r="HX43" s="3">
        <f t="shared" si="25"/>
        <v>0</v>
      </c>
      <c r="HY43" s="3">
        <f t="shared" si="26"/>
        <v>0</v>
      </c>
      <c r="HZ43" s="3">
        <f t="shared" si="27"/>
        <v>36</v>
      </c>
      <c r="IA43" s="7" t="str" cm="1">
        <f t="array" ref="IA43">_xlfn.SWITCH(HZ43,HW43,"Oui",HX43,"Non",HY43,"Abstention")</f>
        <v>Oui</v>
      </c>
      <c r="IB43" s="7" t="str" cm="1">
        <f t="array" ref="IB43">_xlfn.SWITCH(IA43,"Oui","Non","Non","Oui","Abstention","Oui")</f>
        <v>Non</v>
      </c>
      <c r="IC43" s="7" t="str" cm="1">
        <f t="array" ref="IC43">_xlfn.SWITCH(IA43,"Oui","Abstention","Non","Abstention","Abstention","Non")</f>
        <v>Abstention</v>
      </c>
      <c r="ID43" s="3">
        <f t="shared" si="4"/>
        <v>36</v>
      </c>
      <c r="IE43" s="3">
        <f t="shared" si="5"/>
        <v>1</v>
      </c>
      <c r="IF43" t="str">
        <f t="shared" si="6"/>
        <v>consigne</v>
      </c>
      <c r="IG43">
        <f t="shared" si="28"/>
        <v>29</v>
      </c>
      <c r="IH43">
        <f t="shared" si="29"/>
        <v>0</v>
      </c>
      <c r="II43">
        <f t="shared" si="30"/>
        <v>0</v>
      </c>
      <c r="IJ43" s="3">
        <f t="shared" si="7"/>
        <v>29</v>
      </c>
      <c r="IK43" s="7" t="str" cm="1">
        <f t="array" ref="IK43">_xlfn.SWITCH(IJ43,IG43,"Oui",IH43,"Non",II43,"Abstention")</f>
        <v>Oui</v>
      </c>
      <c r="IL43" s="7" t="str" cm="1">
        <f t="array" ref="IL43">_xlfn.SWITCH(IK43,"Oui","Non","Non","Oui","Abstention","Oui")</f>
        <v>Non</v>
      </c>
      <c r="IM43" s="7" t="str" cm="1">
        <f t="array" ref="IM43">_xlfn.SWITCH(IK43,"Oui","Abstention","Non","Abstention","Abstention","Non")</f>
        <v>Abstention</v>
      </c>
      <c r="IN43" s="3">
        <f t="shared" si="8"/>
        <v>29</v>
      </c>
      <c r="IO43" s="3">
        <f t="shared" si="9"/>
        <v>1</v>
      </c>
      <c r="IP43" t="str">
        <f t="shared" si="10"/>
        <v>consigne</v>
      </c>
      <c r="IQ43">
        <f t="shared" si="31"/>
        <v>26</v>
      </c>
      <c r="IR43">
        <f t="shared" si="32"/>
        <v>0</v>
      </c>
      <c r="IS43">
        <f t="shared" si="33"/>
        <v>0</v>
      </c>
      <c r="IT43" s="3">
        <f t="shared" si="11"/>
        <v>26</v>
      </c>
      <c r="IU43" s="7" t="str" cm="1">
        <f t="array" ref="IU43">_xlfn.SWITCH(IT43,IQ43,"Oui",IR43,"Non",IS43,"Abstention")</f>
        <v>Oui</v>
      </c>
      <c r="IV43" s="7" t="str" cm="1">
        <f t="array" ref="IV43">_xlfn.SWITCH(IU43,"Oui","Non","Non","Oui","Abstention","Oui")</f>
        <v>Non</v>
      </c>
      <c r="IW43" s="7" t="str" cm="1">
        <f t="array" ref="IW43">_xlfn.SWITCH(IU43,"Oui","Abstention","Non","Abstention","Abstention","Non")</f>
        <v>Abstention</v>
      </c>
      <c r="IX43" s="3">
        <f t="shared" si="12"/>
        <v>26</v>
      </c>
      <c r="IY43" s="3">
        <f t="shared" si="13"/>
        <v>1</v>
      </c>
      <c r="IZ43" t="str">
        <f t="shared" si="14"/>
        <v>consigne</v>
      </c>
      <c r="JA43">
        <f t="shared" si="34"/>
        <v>0</v>
      </c>
      <c r="JB43">
        <f t="shared" si="35"/>
        <v>27</v>
      </c>
      <c r="JC43">
        <f t="shared" si="36"/>
        <v>0</v>
      </c>
      <c r="JD43" s="3">
        <f t="shared" si="15"/>
        <v>27</v>
      </c>
      <c r="JE43" s="7" t="str" cm="1">
        <f t="array" ref="JE43">_xlfn.SWITCH(JD43,JA43,"Oui",JB43,"Non",JC43,"Abstention")</f>
        <v>Non</v>
      </c>
      <c r="JF43" s="7" t="str" cm="1">
        <f t="array" ref="JF43">_xlfn.SWITCH(JE43,"Oui","Non","Non","Oui","Abstention","Oui")</f>
        <v>Oui</v>
      </c>
      <c r="JG43" s="7" t="str" cm="1">
        <f t="array" ref="JG43">_xlfn.SWITCH(JE43,"Oui","Abstention","Non","Abstention","Abstention","Non")</f>
        <v>Abstention</v>
      </c>
      <c r="JH43" s="3">
        <f t="shared" si="16"/>
        <v>27</v>
      </c>
      <c r="JI43" s="3">
        <f t="shared" si="17"/>
        <v>1</v>
      </c>
      <c r="JJ43" t="str">
        <f t="shared" si="18"/>
        <v>consigne</v>
      </c>
      <c r="JK43">
        <f t="shared" si="37"/>
        <v>0</v>
      </c>
      <c r="JL43">
        <f t="shared" si="38"/>
        <v>14</v>
      </c>
      <c r="JM43">
        <f t="shared" si="39"/>
        <v>0</v>
      </c>
      <c r="JN43" s="3">
        <f t="shared" si="19"/>
        <v>14</v>
      </c>
      <c r="JO43" s="7" t="str" cm="1">
        <f t="array" ref="JO43">_xlfn.SWITCH(JN43,JK43,"Oui",JL43,"Non",JM43,"Abstention")</f>
        <v>Non</v>
      </c>
      <c r="JP43" s="7" t="str" cm="1">
        <f t="array" ref="JP43">_xlfn.SWITCH(JO43,"Oui","Non","Non","Oui","Abstention","Oui")</f>
        <v>Oui</v>
      </c>
      <c r="JQ43" s="7" t="str" cm="1">
        <f t="array" ref="JQ43">_xlfn.SWITCH(JO43,"Oui","Abstention","Non","Abstention","Abstention","Non")</f>
        <v>Abstention</v>
      </c>
      <c r="JR43" s="3">
        <f t="shared" si="20"/>
        <v>14</v>
      </c>
      <c r="JS43" s="3">
        <f t="shared" si="21"/>
        <v>1</v>
      </c>
      <c r="JT43" t="str">
        <f t="shared" si="22"/>
        <v>consigne</v>
      </c>
      <c r="JU43" s="3"/>
      <c r="JV43" t="str" cm="1">
        <f t="array" ref="JV43">_xlfn._xlws.FILTER($M$3:$HD$3,((($M43:$HD43=$HR43)+($M43:$HD43=$HS43))*($M$5:$HD$5="V")*($HV43="consigne")),"")</f>
        <v/>
      </c>
      <c r="KP43" t="str" cm="1">
        <f t="array" ref="KP43">_xlfn._xlws.FILTER($M$3:$HD$3,((($M43:$HD43=$IB43)+($M43:$HD43=$IC43))*($M$5:$HD$5="S")*($IF43="consigne")),"")</f>
        <v/>
      </c>
      <c r="LD43" t="str" cm="1">
        <f t="array" ref="LD43">_xlfn._xlws.FILTER($M$3:$HD$3,((($M43:$HD43=$IV43)+($M43:$HD43=$IW43))*($M$5:$HD$5="RL")*($IZ43="consigne")),"")</f>
        <v/>
      </c>
      <c r="LP43" t="str" cm="1">
        <f t="array" ref="LP43">_xlfn._xlws.FILTER($M$3:$HD$3,((($M43:$HD43=$JF43)+($M43:$HD43=$JG43))*($M$5:$HD$5="G")*($JJ43="consigne")),"")</f>
        <v/>
      </c>
      <c r="MA43" t="str" cm="1">
        <f t="array" ref="MA43">_xlfn._xlws.FILTER($M$3:$HD$3,((($M43:$HD43=$JP43)+($M43:$HD43=$JQ43))*($M$5:$HD$5="GL")*($JT43="consigne")),"")</f>
        <v/>
      </c>
      <c r="MG43" t="str" cm="1">
        <f t="array" ref="MG43">_xlfn._xlws.FILTER($M$3:$HD$3,((($M43:$HD43=$IL43)+($M43:$HD43=$IM43))*($M$5:$HD$5="M-E")*($IP43="consigne")),"")</f>
        <v/>
      </c>
    </row>
    <row r="44" spans="1:348" x14ac:dyDescent="0.25">
      <c r="A44" s="1" t="s">
        <v>620</v>
      </c>
      <c r="B44" t="s">
        <v>204</v>
      </c>
      <c r="C44" t="s">
        <v>607</v>
      </c>
      <c r="D44" t="s">
        <v>608</v>
      </c>
      <c r="E44" s="1" t="s">
        <v>615</v>
      </c>
      <c r="F44" t="s">
        <v>616</v>
      </c>
      <c r="G44">
        <v>24486</v>
      </c>
      <c r="H44" t="s">
        <v>506</v>
      </c>
      <c r="I44" t="s">
        <v>621</v>
      </c>
      <c r="J44" t="s">
        <v>622</v>
      </c>
      <c r="K44" t="s">
        <v>619</v>
      </c>
      <c r="M44" t="s">
        <v>461</v>
      </c>
      <c r="N44" t="s">
        <v>461</v>
      </c>
      <c r="O44" t="s">
        <v>473</v>
      </c>
      <c r="P44" t="s">
        <v>461</v>
      </c>
      <c r="Q44" t="s">
        <v>461</v>
      </c>
      <c r="R44" t="s">
        <v>460</v>
      </c>
      <c r="S44" t="s">
        <v>460</v>
      </c>
      <c r="T44" t="s">
        <v>460</v>
      </c>
      <c r="U44" t="s">
        <v>460</v>
      </c>
      <c r="V44" t="s">
        <v>460</v>
      </c>
      <c r="W44" t="s">
        <v>463</v>
      </c>
      <c r="X44" t="s">
        <v>460</v>
      </c>
      <c r="Y44" t="s">
        <v>460</v>
      </c>
      <c r="Z44" t="s">
        <v>473</v>
      </c>
      <c r="AA44" t="s">
        <v>460</v>
      </c>
      <c r="AB44" t="s">
        <v>460</v>
      </c>
      <c r="AC44" t="s">
        <v>460</v>
      </c>
      <c r="AD44" t="s">
        <v>460</v>
      </c>
      <c r="AE44" t="s">
        <v>461</v>
      </c>
      <c r="AF44" t="s">
        <v>460</v>
      </c>
      <c r="AG44" t="s">
        <v>460</v>
      </c>
      <c r="AH44" t="s">
        <v>460</v>
      </c>
      <c r="AI44" t="s">
        <v>460</v>
      </c>
      <c r="AJ44" t="s">
        <v>460</v>
      </c>
      <c r="AK44" t="s">
        <v>460</v>
      </c>
      <c r="AL44" t="s">
        <v>461</v>
      </c>
      <c r="AM44" t="s">
        <v>461</v>
      </c>
      <c r="AN44" t="s">
        <v>460</v>
      </c>
      <c r="AO44" t="s">
        <v>461</v>
      </c>
      <c r="AP44" t="s">
        <v>460</v>
      </c>
      <c r="AQ44" t="s">
        <v>460</v>
      </c>
      <c r="AR44" t="s">
        <v>460</v>
      </c>
      <c r="AS44" t="s">
        <v>460</v>
      </c>
      <c r="AT44" t="s">
        <v>460</v>
      </c>
      <c r="AU44" t="s">
        <v>460</v>
      </c>
      <c r="AV44" t="s">
        <v>460</v>
      </c>
      <c r="AW44" t="s">
        <v>461</v>
      </c>
      <c r="AX44" t="s">
        <v>460</v>
      </c>
      <c r="AY44" t="s">
        <v>460</v>
      </c>
      <c r="AZ44" t="s">
        <v>460</v>
      </c>
      <c r="BA44" t="s">
        <v>461</v>
      </c>
      <c r="BB44" t="s">
        <v>460</v>
      </c>
      <c r="BC44" t="s">
        <v>460</v>
      </c>
      <c r="BD44" t="s">
        <v>461</v>
      </c>
      <c r="BE44" t="s">
        <v>461</v>
      </c>
      <c r="BF44" t="s">
        <v>460</v>
      </c>
      <c r="BG44" t="s">
        <v>460</v>
      </c>
      <c r="BH44" t="s">
        <v>460</v>
      </c>
      <c r="BI44" t="s">
        <v>460</v>
      </c>
      <c r="BJ44" t="s">
        <v>473</v>
      </c>
      <c r="BK44" t="s">
        <v>461</v>
      </c>
      <c r="BL44" t="s">
        <v>460</v>
      </c>
      <c r="BM44" t="s">
        <v>460</v>
      </c>
      <c r="BN44" t="s">
        <v>460</v>
      </c>
      <c r="BO44" t="s">
        <v>460</v>
      </c>
      <c r="BP44" t="s">
        <v>460</v>
      </c>
      <c r="BQ44" t="s">
        <v>460</v>
      </c>
      <c r="BR44" t="s">
        <v>461</v>
      </c>
      <c r="BS44" t="s">
        <v>460</v>
      </c>
      <c r="BT44" t="s">
        <v>461</v>
      </c>
      <c r="BU44" t="s">
        <v>461</v>
      </c>
      <c r="BV44" t="s">
        <v>460</v>
      </c>
      <c r="BW44" t="s">
        <v>461</v>
      </c>
      <c r="BX44" t="s">
        <v>473</v>
      </c>
      <c r="BY44" t="s">
        <v>460</v>
      </c>
      <c r="BZ44" t="s">
        <v>461</v>
      </c>
      <c r="CA44" t="s">
        <v>460</v>
      </c>
      <c r="CB44" t="s">
        <v>460</v>
      </c>
      <c r="CC44" t="s">
        <v>473</v>
      </c>
      <c r="CD44" t="s">
        <v>461</v>
      </c>
      <c r="CE44" t="s">
        <v>460</v>
      </c>
      <c r="CF44" t="s">
        <v>460</v>
      </c>
      <c r="CG44" t="s">
        <v>461</v>
      </c>
      <c r="CH44" t="s">
        <v>460</v>
      </c>
      <c r="CI44" t="s">
        <v>461</v>
      </c>
      <c r="CJ44" t="s">
        <v>460</v>
      </c>
      <c r="CK44" t="s">
        <v>460</v>
      </c>
      <c r="CL44" t="s">
        <v>461</v>
      </c>
      <c r="CM44" t="s">
        <v>463</v>
      </c>
      <c r="CN44" t="s">
        <v>460</v>
      </c>
      <c r="CO44" t="s">
        <v>460</v>
      </c>
      <c r="CP44" t="s">
        <v>461</v>
      </c>
      <c r="CQ44" t="s">
        <v>461</v>
      </c>
      <c r="CR44" t="s">
        <v>461</v>
      </c>
      <c r="CS44" t="s">
        <v>461</v>
      </c>
      <c r="CT44" t="s">
        <v>461</v>
      </c>
      <c r="CU44" t="s">
        <v>460</v>
      </c>
      <c r="CV44" t="s">
        <v>461</v>
      </c>
      <c r="CW44" t="s">
        <v>463</v>
      </c>
      <c r="CX44" t="s">
        <v>460</v>
      </c>
      <c r="CY44" t="s">
        <v>461</v>
      </c>
      <c r="CZ44" t="s">
        <v>461</v>
      </c>
      <c r="DA44" t="s">
        <v>460</v>
      </c>
      <c r="DB44" t="s">
        <v>474</v>
      </c>
      <c r="DC44" t="s">
        <v>460</v>
      </c>
      <c r="DD44" t="s">
        <v>461</v>
      </c>
      <c r="DE44" t="s">
        <v>460</v>
      </c>
      <c r="DF44" t="s">
        <v>461</v>
      </c>
      <c r="DG44" t="s">
        <v>460</v>
      </c>
      <c r="DH44" t="s">
        <v>460</v>
      </c>
      <c r="DI44" t="s">
        <v>460</v>
      </c>
      <c r="DJ44" t="s">
        <v>460</v>
      </c>
      <c r="DK44" t="s">
        <v>460</v>
      </c>
      <c r="DL44" t="s">
        <v>460</v>
      </c>
      <c r="DM44" t="s">
        <v>473</v>
      </c>
      <c r="DN44" t="s">
        <v>460</v>
      </c>
      <c r="DO44" t="s">
        <v>460</v>
      </c>
      <c r="DP44" t="s">
        <v>461</v>
      </c>
      <c r="DQ44" t="s">
        <v>460</v>
      </c>
      <c r="DR44" t="s">
        <v>463</v>
      </c>
      <c r="DS44" t="s">
        <v>460</v>
      </c>
      <c r="DT44" t="s">
        <v>460</v>
      </c>
      <c r="DU44" t="s">
        <v>461</v>
      </c>
      <c r="DV44" t="s">
        <v>460</v>
      </c>
      <c r="DW44" t="s">
        <v>460</v>
      </c>
      <c r="DX44" t="s">
        <v>461</v>
      </c>
      <c r="DY44" t="s">
        <v>460</v>
      </c>
      <c r="DZ44" t="s">
        <v>460</v>
      </c>
      <c r="EA44" t="s">
        <v>460</v>
      </c>
      <c r="EB44" t="s">
        <v>460</v>
      </c>
      <c r="EC44" t="s">
        <v>473</v>
      </c>
      <c r="ED44" t="s">
        <v>460</v>
      </c>
      <c r="EE44" t="s">
        <v>460</v>
      </c>
      <c r="EF44" t="s">
        <v>463</v>
      </c>
      <c r="EG44" t="s">
        <v>460</v>
      </c>
      <c r="EH44" t="s">
        <v>460</v>
      </c>
      <c r="EI44" t="s">
        <v>461</v>
      </c>
      <c r="EJ44" t="s">
        <v>461</v>
      </c>
      <c r="EK44" t="s">
        <v>460</v>
      </c>
      <c r="EL44" t="s">
        <v>460</v>
      </c>
      <c r="EM44" t="s">
        <v>460</v>
      </c>
      <c r="EN44" t="s">
        <v>461</v>
      </c>
      <c r="EO44" t="s">
        <v>460</v>
      </c>
      <c r="EP44" t="s">
        <v>460</v>
      </c>
      <c r="EQ44" t="s">
        <v>460</v>
      </c>
      <c r="ER44" t="s">
        <v>460</v>
      </c>
      <c r="ES44" t="s">
        <v>460</v>
      </c>
      <c r="ET44" t="s">
        <v>460</v>
      </c>
      <c r="EU44" t="s">
        <v>460</v>
      </c>
      <c r="EV44" t="s">
        <v>460</v>
      </c>
      <c r="EW44" t="s">
        <v>460</v>
      </c>
      <c r="EX44" t="s">
        <v>460</v>
      </c>
      <c r="EY44" t="s">
        <v>461</v>
      </c>
      <c r="EZ44" t="s">
        <v>460</v>
      </c>
      <c r="FA44" t="s">
        <v>460</v>
      </c>
      <c r="FB44" t="s">
        <v>461</v>
      </c>
      <c r="FC44" t="s">
        <v>460</v>
      </c>
      <c r="FD44" t="s">
        <v>460</v>
      </c>
      <c r="FE44" t="s">
        <v>460</v>
      </c>
      <c r="FF44" t="s">
        <v>460</v>
      </c>
      <c r="FG44" t="s">
        <v>461</v>
      </c>
      <c r="FH44" t="s">
        <v>460</v>
      </c>
      <c r="FI44" t="s">
        <v>460</v>
      </c>
      <c r="FJ44" t="s">
        <v>461</v>
      </c>
      <c r="FK44" t="s">
        <v>461</v>
      </c>
      <c r="FL44" t="s">
        <v>460</v>
      </c>
      <c r="FM44" t="s">
        <v>460</v>
      </c>
      <c r="FN44" t="s">
        <v>460</v>
      </c>
      <c r="FO44" t="s">
        <v>460</v>
      </c>
      <c r="FP44" t="s">
        <v>460</v>
      </c>
      <c r="FQ44" t="s">
        <v>461</v>
      </c>
      <c r="FR44" t="s">
        <v>460</v>
      </c>
      <c r="FS44" t="s">
        <v>460</v>
      </c>
      <c r="FT44" t="s">
        <v>460</v>
      </c>
      <c r="FU44" t="s">
        <v>460</v>
      </c>
      <c r="FV44" t="s">
        <v>460</v>
      </c>
      <c r="FW44" t="s">
        <v>461</v>
      </c>
      <c r="FX44" t="s">
        <v>460</v>
      </c>
      <c r="FY44" t="s">
        <v>460</v>
      </c>
      <c r="FZ44" t="s">
        <v>460</v>
      </c>
      <c r="GA44" t="s">
        <v>461</v>
      </c>
      <c r="GB44" t="s">
        <v>460</v>
      </c>
      <c r="GC44" t="s">
        <v>461</v>
      </c>
      <c r="GD44" t="s">
        <v>460</v>
      </c>
      <c r="GE44" t="s">
        <v>460</v>
      </c>
      <c r="GF44" t="s">
        <v>461</v>
      </c>
      <c r="GG44" t="s">
        <v>460</v>
      </c>
      <c r="GH44" t="s">
        <v>460</v>
      </c>
      <c r="GI44" t="s">
        <v>460</v>
      </c>
      <c r="GJ44" t="s">
        <v>460</v>
      </c>
      <c r="GK44" t="s">
        <v>461</v>
      </c>
      <c r="GL44" t="s">
        <v>461</v>
      </c>
      <c r="GM44" t="s">
        <v>460</v>
      </c>
      <c r="GN44" t="s">
        <v>460</v>
      </c>
      <c r="GO44" t="s">
        <v>461</v>
      </c>
      <c r="GP44" t="s">
        <v>460</v>
      </c>
      <c r="GQ44" t="s">
        <v>461</v>
      </c>
      <c r="GR44" t="s">
        <v>460</v>
      </c>
      <c r="GS44" t="s">
        <v>460</v>
      </c>
      <c r="GT44" t="s">
        <v>460</v>
      </c>
      <c r="GU44" t="s">
        <v>460</v>
      </c>
      <c r="GV44" t="s">
        <v>460</v>
      </c>
      <c r="GW44" t="s">
        <v>460</v>
      </c>
      <c r="GX44" t="s">
        <v>460</v>
      </c>
      <c r="GY44" t="s">
        <v>460</v>
      </c>
      <c r="GZ44" t="s">
        <v>460</v>
      </c>
      <c r="HA44" t="s">
        <v>460</v>
      </c>
      <c r="HB44" t="s">
        <v>461</v>
      </c>
      <c r="HC44" t="s">
        <v>460</v>
      </c>
      <c r="HD44" t="s">
        <v>461</v>
      </c>
      <c r="HE44" t="s">
        <v>481</v>
      </c>
      <c r="HF44">
        <v>133</v>
      </c>
      <c r="HG44">
        <v>54</v>
      </c>
      <c r="HH44">
        <v>0</v>
      </c>
      <c r="HI44">
        <v>5</v>
      </c>
      <c r="HJ44">
        <v>7</v>
      </c>
      <c r="HK44" t="s">
        <v>476</v>
      </c>
      <c r="HM44" s="3">
        <f t="shared" si="23"/>
        <v>0</v>
      </c>
      <c r="HN44" s="3">
        <f t="shared" si="40"/>
        <v>54</v>
      </c>
      <c r="HO44" s="3">
        <f t="shared" si="41"/>
        <v>0</v>
      </c>
      <c r="HP44" s="3">
        <f t="shared" si="0"/>
        <v>54</v>
      </c>
      <c r="HQ44" s="7" t="str" cm="1">
        <f t="array" ref="HQ44">_xlfn.SWITCH(HP44,HM44,"Oui",HN44,"Non",HO44,"Abstention")</f>
        <v>Non</v>
      </c>
      <c r="HR44" s="7" t="str" cm="1">
        <f t="array" ref="HR44">_xlfn.SWITCH(HQ44,"Oui","Non","Non","Oui","Abstention","Oui")</f>
        <v>Oui</v>
      </c>
      <c r="HS44" s="7" t="str" cm="1">
        <f t="array" ref="HS44">_xlfn.SWITCH(HQ44,"Oui","Abstention","Non","Abstention","Abstention","Non")</f>
        <v>Abstention</v>
      </c>
      <c r="HT44" s="3">
        <f t="shared" si="1"/>
        <v>54</v>
      </c>
      <c r="HU44" s="3">
        <f t="shared" si="2"/>
        <v>1</v>
      </c>
      <c r="HV44" t="str">
        <f t="shared" si="3"/>
        <v>consigne</v>
      </c>
      <c r="HW44" s="3">
        <f t="shared" si="24"/>
        <v>36</v>
      </c>
      <c r="HX44" s="3">
        <f t="shared" si="25"/>
        <v>0</v>
      </c>
      <c r="HY44" s="3">
        <f t="shared" si="26"/>
        <v>0</v>
      </c>
      <c r="HZ44" s="3">
        <f t="shared" si="27"/>
        <v>36</v>
      </c>
      <c r="IA44" s="7" t="str" cm="1">
        <f t="array" ref="IA44">_xlfn.SWITCH(HZ44,HW44,"Oui",HX44,"Non",HY44,"Abstention")</f>
        <v>Oui</v>
      </c>
      <c r="IB44" s="7" t="str" cm="1">
        <f t="array" ref="IB44">_xlfn.SWITCH(IA44,"Oui","Non","Non","Oui","Abstention","Oui")</f>
        <v>Non</v>
      </c>
      <c r="IC44" s="7" t="str" cm="1">
        <f t="array" ref="IC44">_xlfn.SWITCH(IA44,"Oui","Abstention","Non","Abstention","Abstention","Non")</f>
        <v>Abstention</v>
      </c>
      <c r="ID44" s="3">
        <f t="shared" si="4"/>
        <v>36</v>
      </c>
      <c r="IE44" s="3">
        <f t="shared" si="5"/>
        <v>1</v>
      </c>
      <c r="IF44" t="str">
        <f t="shared" si="6"/>
        <v>consigne</v>
      </c>
      <c r="IG44">
        <f t="shared" si="28"/>
        <v>29</v>
      </c>
      <c r="IH44">
        <f t="shared" si="29"/>
        <v>0</v>
      </c>
      <c r="II44">
        <f t="shared" si="30"/>
        <v>0</v>
      </c>
      <c r="IJ44" s="3">
        <f t="shared" si="7"/>
        <v>29</v>
      </c>
      <c r="IK44" s="7" t="str" cm="1">
        <f t="array" ref="IK44">_xlfn.SWITCH(IJ44,IG44,"Oui",IH44,"Non",II44,"Abstention")</f>
        <v>Oui</v>
      </c>
      <c r="IL44" s="7" t="str" cm="1">
        <f t="array" ref="IL44">_xlfn.SWITCH(IK44,"Oui","Non","Non","Oui","Abstention","Oui")</f>
        <v>Non</v>
      </c>
      <c r="IM44" s="7" t="str" cm="1">
        <f t="array" ref="IM44">_xlfn.SWITCH(IK44,"Oui","Abstention","Non","Abstention","Abstention","Non")</f>
        <v>Abstention</v>
      </c>
      <c r="IN44" s="3">
        <f t="shared" si="8"/>
        <v>29</v>
      </c>
      <c r="IO44" s="3">
        <f t="shared" si="9"/>
        <v>1</v>
      </c>
      <c r="IP44" t="str">
        <f t="shared" si="10"/>
        <v>consigne</v>
      </c>
      <c r="IQ44">
        <f t="shared" si="31"/>
        <v>26</v>
      </c>
      <c r="IR44">
        <f t="shared" si="32"/>
        <v>0</v>
      </c>
      <c r="IS44">
        <f t="shared" si="33"/>
        <v>0</v>
      </c>
      <c r="IT44" s="3">
        <f t="shared" si="11"/>
        <v>26</v>
      </c>
      <c r="IU44" s="7" t="str" cm="1">
        <f t="array" ref="IU44">_xlfn.SWITCH(IT44,IQ44,"Oui",IR44,"Non",IS44,"Abstention")</f>
        <v>Oui</v>
      </c>
      <c r="IV44" s="7" t="str" cm="1">
        <f t="array" ref="IV44">_xlfn.SWITCH(IU44,"Oui","Non","Non","Oui","Abstention","Oui")</f>
        <v>Non</v>
      </c>
      <c r="IW44" s="7" t="str" cm="1">
        <f t="array" ref="IW44">_xlfn.SWITCH(IU44,"Oui","Abstention","Non","Abstention","Abstention","Non")</f>
        <v>Abstention</v>
      </c>
      <c r="IX44" s="3">
        <f t="shared" si="12"/>
        <v>26</v>
      </c>
      <c r="IY44" s="3">
        <f t="shared" si="13"/>
        <v>1</v>
      </c>
      <c r="IZ44" t="str">
        <f t="shared" si="14"/>
        <v>consigne</v>
      </c>
      <c r="JA44">
        <f t="shared" si="34"/>
        <v>27</v>
      </c>
      <c r="JB44">
        <f t="shared" si="35"/>
        <v>0</v>
      </c>
      <c r="JC44">
        <f t="shared" si="36"/>
        <v>0</v>
      </c>
      <c r="JD44" s="3">
        <f t="shared" si="15"/>
        <v>27</v>
      </c>
      <c r="JE44" s="7" t="str" cm="1">
        <f t="array" ref="JE44">_xlfn.SWITCH(JD44,JA44,"Oui",JB44,"Non",JC44,"Abstention")</f>
        <v>Oui</v>
      </c>
      <c r="JF44" s="7" t="str" cm="1">
        <f t="array" ref="JF44">_xlfn.SWITCH(JE44,"Oui","Non","Non","Oui","Abstention","Oui")</f>
        <v>Non</v>
      </c>
      <c r="JG44" s="7" t="str" cm="1">
        <f t="array" ref="JG44">_xlfn.SWITCH(JE44,"Oui","Abstention","Non","Abstention","Abstention","Non")</f>
        <v>Abstention</v>
      </c>
      <c r="JH44" s="3">
        <f t="shared" si="16"/>
        <v>27</v>
      </c>
      <c r="JI44" s="3">
        <f t="shared" si="17"/>
        <v>1</v>
      </c>
      <c r="JJ44" t="str">
        <f t="shared" si="18"/>
        <v>consigne</v>
      </c>
      <c r="JK44">
        <f t="shared" si="37"/>
        <v>15</v>
      </c>
      <c r="JL44">
        <f t="shared" si="38"/>
        <v>0</v>
      </c>
      <c r="JM44">
        <f t="shared" si="39"/>
        <v>0</v>
      </c>
      <c r="JN44" s="3">
        <f t="shared" si="19"/>
        <v>15</v>
      </c>
      <c r="JO44" s="7" t="str" cm="1">
        <f t="array" ref="JO44">_xlfn.SWITCH(JN44,JK44,"Oui",JL44,"Non",JM44,"Abstention")</f>
        <v>Oui</v>
      </c>
      <c r="JP44" s="7" t="str" cm="1">
        <f t="array" ref="JP44">_xlfn.SWITCH(JO44,"Oui","Non","Non","Oui","Abstention","Oui")</f>
        <v>Non</v>
      </c>
      <c r="JQ44" s="7" t="str" cm="1">
        <f t="array" ref="JQ44">_xlfn.SWITCH(JO44,"Oui","Abstention","Non","Abstention","Abstention","Non")</f>
        <v>Abstention</v>
      </c>
      <c r="JR44" s="3">
        <f t="shared" si="20"/>
        <v>15</v>
      </c>
      <c r="JS44" s="3">
        <f t="shared" si="21"/>
        <v>1</v>
      </c>
      <c r="JT44" t="str">
        <f t="shared" si="22"/>
        <v>consigne</v>
      </c>
      <c r="JU44" s="3"/>
      <c r="JV44" t="str" cm="1">
        <f t="array" ref="JV44">_xlfn._xlws.FILTER($M$3:$HD$3,((($M44:$HD44=$HR44)+($M44:$HD44=$HS44))*($M$5:$HD$5="V")*($HV44="consigne")),"")</f>
        <v/>
      </c>
      <c r="KP44" t="str" cm="1">
        <f t="array" ref="KP44">_xlfn._xlws.FILTER($M$3:$HD$3,((($M44:$HD44=$IB44)+($M44:$HD44=$IC44))*($M$5:$HD$5="S")*($IF44="consigne")),"")</f>
        <v/>
      </c>
      <c r="LD44" t="str" cm="1">
        <f t="array" ref="LD44">_xlfn._xlws.FILTER($M$3:$HD$3,((($M44:$HD44=$IV44)+($M44:$HD44=$IW44))*($M$5:$HD$5="RL")*($IZ44="consigne")),"")</f>
        <v/>
      </c>
      <c r="LP44" t="str" cm="1">
        <f t="array" ref="LP44">_xlfn._xlws.FILTER($M$3:$HD$3,((($M44:$HD44=$JF44)+($M44:$HD44=$JG44))*($M$5:$HD$5="G")*($JJ44="consigne")),"")</f>
        <v/>
      </c>
      <c r="MA44" t="str" cm="1">
        <f t="array" ref="MA44">_xlfn._xlws.FILTER($M$3:$HD$3,((($M44:$HD44=$JP44)+($M44:$HD44=$JQ44))*($M$5:$HD$5="GL")*($JT44="consigne")),"")</f>
        <v/>
      </c>
      <c r="MG44" t="str" cm="1">
        <f t="array" ref="MG44">_xlfn._xlws.FILTER($M$3:$HD$3,((($M44:$HD44=$IL44)+($M44:$HD44=$IM44))*($M$5:$HD$5="M-E")*($IP44="consigne")),"")</f>
        <v/>
      </c>
    </row>
    <row r="45" spans="1:348" x14ac:dyDescent="0.25">
      <c r="A45" s="1" t="s">
        <v>623</v>
      </c>
      <c r="B45" t="s">
        <v>204</v>
      </c>
      <c r="C45" t="s">
        <v>607</v>
      </c>
      <c r="D45" t="s">
        <v>608</v>
      </c>
      <c r="E45" s="1" t="s">
        <v>615</v>
      </c>
      <c r="F45" t="s">
        <v>616</v>
      </c>
      <c r="G45">
        <v>24487</v>
      </c>
      <c r="H45" t="s">
        <v>506</v>
      </c>
      <c r="I45" t="s">
        <v>624</v>
      </c>
      <c r="J45" t="s">
        <v>625</v>
      </c>
      <c r="K45" t="s">
        <v>619</v>
      </c>
      <c r="M45" t="s">
        <v>460</v>
      </c>
      <c r="N45" t="s">
        <v>461</v>
      </c>
      <c r="O45" t="s">
        <v>473</v>
      </c>
      <c r="P45" t="s">
        <v>461</v>
      </c>
      <c r="Q45" t="s">
        <v>480</v>
      </c>
      <c r="R45" t="s">
        <v>460</v>
      </c>
      <c r="S45" t="s">
        <v>460</v>
      </c>
      <c r="T45" t="s">
        <v>460</v>
      </c>
      <c r="U45" t="s">
        <v>460</v>
      </c>
      <c r="V45" t="s">
        <v>460</v>
      </c>
      <c r="W45" t="s">
        <v>463</v>
      </c>
      <c r="X45" t="s">
        <v>460</v>
      </c>
      <c r="Y45" t="s">
        <v>460</v>
      </c>
      <c r="Z45" t="s">
        <v>473</v>
      </c>
      <c r="AA45" t="s">
        <v>460</v>
      </c>
      <c r="AB45" t="s">
        <v>460</v>
      </c>
      <c r="AC45" t="s">
        <v>460</v>
      </c>
      <c r="AD45" t="s">
        <v>460</v>
      </c>
      <c r="AE45" t="s">
        <v>461</v>
      </c>
      <c r="AF45" t="s">
        <v>460</v>
      </c>
      <c r="AG45" t="s">
        <v>460</v>
      </c>
      <c r="AH45" t="s">
        <v>460</v>
      </c>
      <c r="AI45" t="s">
        <v>460</v>
      </c>
      <c r="AJ45" t="s">
        <v>460</v>
      </c>
      <c r="AK45" t="s">
        <v>460</v>
      </c>
      <c r="AL45" t="s">
        <v>461</v>
      </c>
      <c r="AM45" t="s">
        <v>461</v>
      </c>
      <c r="AN45" t="s">
        <v>460</v>
      </c>
      <c r="AO45" t="s">
        <v>461</v>
      </c>
      <c r="AP45" t="s">
        <v>460</v>
      </c>
      <c r="AQ45" t="s">
        <v>461</v>
      </c>
      <c r="AR45" t="s">
        <v>460</v>
      </c>
      <c r="AS45" t="s">
        <v>460</v>
      </c>
      <c r="AT45" t="s">
        <v>461</v>
      </c>
      <c r="AU45" t="s">
        <v>460</v>
      </c>
      <c r="AV45" t="s">
        <v>460</v>
      </c>
      <c r="AW45" t="s">
        <v>461</v>
      </c>
      <c r="AX45" t="s">
        <v>460</v>
      </c>
      <c r="AY45" t="s">
        <v>460</v>
      </c>
      <c r="AZ45" t="s">
        <v>461</v>
      </c>
      <c r="BA45" t="s">
        <v>461</v>
      </c>
      <c r="BB45" t="s">
        <v>461</v>
      </c>
      <c r="BC45" t="s">
        <v>460</v>
      </c>
      <c r="BD45" t="s">
        <v>461</v>
      </c>
      <c r="BE45" t="s">
        <v>461</v>
      </c>
      <c r="BF45" t="s">
        <v>460</v>
      </c>
      <c r="BG45" t="s">
        <v>460</v>
      </c>
      <c r="BH45" t="s">
        <v>461</v>
      </c>
      <c r="BI45" t="s">
        <v>460</v>
      </c>
      <c r="BJ45" t="s">
        <v>473</v>
      </c>
      <c r="BK45" t="s">
        <v>461</v>
      </c>
      <c r="BL45" t="s">
        <v>460</v>
      </c>
      <c r="BM45" t="s">
        <v>460</v>
      </c>
      <c r="BN45" t="s">
        <v>460</v>
      </c>
      <c r="BO45" t="s">
        <v>461</v>
      </c>
      <c r="BP45" t="s">
        <v>460</v>
      </c>
      <c r="BQ45" t="s">
        <v>460</v>
      </c>
      <c r="BR45" t="s">
        <v>461</v>
      </c>
      <c r="BS45" t="s">
        <v>460</v>
      </c>
      <c r="BT45" t="s">
        <v>461</v>
      </c>
      <c r="BU45" t="s">
        <v>461</v>
      </c>
      <c r="BV45" t="s">
        <v>461</v>
      </c>
      <c r="BW45" t="s">
        <v>461</v>
      </c>
      <c r="BX45" t="s">
        <v>460</v>
      </c>
      <c r="BY45" t="s">
        <v>460</v>
      </c>
      <c r="BZ45" t="s">
        <v>461</v>
      </c>
      <c r="CA45" t="s">
        <v>460</v>
      </c>
      <c r="CB45" t="s">
        <v>460</v>
      </c>
      <c r="CC45" t="s">
        <v>473</v>
      </c>
      <c r="CD45" t="s">
        <v>461</v>
      </c>
      <c r="CE45" t="s">
        <v>460</v>
      </c>
      <c r="CF45" t="s">
        <v>460</v>
      </c>
      <c r="CG45" t="s">
        <v>461</v>
      </c>
      <c r="CH45" t="s">
        <v>460</v>
      </c>
      <c r="CI45" t="s">
        <v>461</v>
      </c>
      <c r="CJ45" t="s">
        <v>461</v>
      </c>
      <c r="CK45" t="s">
        <v>460</v>
      </c>
      <c r="CL45" t="s">
        <v>461</v>
      </c>
      <c r="CM45" t="s">
        <v>463</v>
      </c>
      <c r="CN45" t="s">
        <v>460</v>
      </c>
      <c r="CO45" t="s">
        <v>460</v>
      </c>
      <c r="CP45" t="s">
        <v>461</v>
      </c>
      <c r="CQ45" t="s">
        <v>461</v>
      </c>
      <c r="CR45" t="s">
        <v>461</v>
      </c>
      <c r="CS45" t="s">
        <v>461</v>
      </c>
      <c r="CT45" t="s">
        <v>461</v>
      </c>
      <c r="CU45" t="s">
        <v>460</v>
      </c>
      <c r="CV45" t="s">
        <v>461</v>
      </c>
      <c r="CW45" t="s">
        <v>463</v>
      </c>
      <c r="CX45" t="s">
        <v>460</v>
      </c>
      <c r="CY45" t="s">
        <v>461</v>
      </c>
      <c r="CZ45" t="s">
        <v>461</v>
      </c>
      <c r="DA45" t="s">
        <v>461</v>
      </c>
      <c r="DB45" t="s">
        <v>474</v>
      </c>
      <c r="DC45" t="s">
        <v>461</v>
      </c>
      <c r="DD45" t="s">
        <v>461</v>
      </c>
      <c r="DE45" t="s">
        <v>460</v>
      </c>
      <c r="DF45" t="s">
        <v>461</v>
      </c>
      <c r="DG45" t="s">
        <v>460</v>
      </c>
      <c r="DH45" t="s">
        <v>460</v>
      </c>
      <c r="DI45" t="s">
        <v>460</v>
      </c>
      <c r="DJ45" t="s">
        <v>460</v>
      </c>
      <c r="DK45" t="s">
        <v>460</v>
      </c>
      <c r="DL45" t="s">
        <v>460</v>
      </c>
      <c r="DM45" t="s">
        <v>473</v>
      </c>
      <c r="DN45" t="s">
        <v>460</v>
      </c>
      <c r="DO45" t="s">
        <v>460</v>
      </c>
      <c r="DP45" t="s">
        <v>461</v>
      </c>
      <c r="DQ45" t="s">
        <v>461</v>
      </c>
      <c r="DR45" t="s">
        <v>463</v>
      </c>
      <c r="DS45" t="s">
        <v>460</v>
      </c>
      <c r="DT45" t="s">
        <v>460</v>
      </c>
      <c r="DU45" t="s">
        <v>461</v>
      </c>
      <c r="DV45" t="s">
        <v>460</v>
      </c>
      <c r="DW45" t="s">
        <v>460</v>
      </c>
      <c r="DX45" t="s">
        <v>461</v>
      </c>
      <c r="DY45" t="s">
        <v>460</v>
      </c>
      <c r="DZ45" t="s">
        <v>460</v>
      </c>
      <c r="EA45" t="s">
        <v>460</v>
      </c>
      <c r="EB45" t="s">
        <v>460</v>
      </c>
      <c r="EC45" t="s">
        <v>473</v>
      </c>
      <c r="ED45" t="s">
        <v>460</v>
      </c>
      <c r="EE45" t="s">
        <v>460</v>
      </c>
      <c r="EF45" t="s">
        <v>463</v>
      </c>
      <c r="EG45" t="s">
        <v>460</v>
      </c>
      <c r="EH45" t="s">
        <v>460</v>
      </c>
      <c r="EI45" t="s">
        <v>461</v>
      </c>
      <c r="EJ45" t="s">
        <v>460</v>
      </c>
      <c r="EK45" t="s">
        <v>460</v>
      </c>
      <c r="EL45" t="s">
        <v>460</v>
      </c>
      <c r="EM45" t="s">
        <v>460</v>
      </c>
      <c r="EN45" t="s">
        <v>461</v>
      </c>
      <c r="EO45" t="s">
        <v>460</v>
      </c>
      <c r="EP45" t="s">
        <v>460</v>
      </c>
      <c r="EQ45" t="s">
        <v>460</v>
      </c>
      <c r="ER45" t="s">
        <v>460</v>
      </c>
      <c r="ES45" t="s">
        <v>460</v>
      </c>
      <c r="ET45" t="s">
        <v>461</v>
      </c>
      <c r="EU45" t="s">
        <v>460</v>
      </c>
      <c r="EV45" t="s">
        <v>460</v>
      </c>
      <c r="EW45" t="s">
        <v>460</v>
      </c>
      <c r="EX45" t="s">
        <v>460</v>
      </c>
      <c r="EY45" t="s">
        <v>461</v>
      </c>
      <c r="EZ45" t="s">
        <v>460</v>
      </c>
      <c r="FA45" t="s">
        <v>461</v>
      </c>
      <c r="FB45" t="s">
        <v>461</v>
      </c>
      <c r="FC45" t="s">
        <v>460</v>
      </c>
      <c r="FD45" t="s">
        <v>460</v>
      </c>
      <c r="FE45" t="s">
        <v>460</v>
      </c>
      <c r="FF45" t="s">
        <v>460</v>
      </c>
      <c r="FG45" t="s">
        <v>461</v>
      </c>
      <c r="FH45" t="s">
        <v>460</v>
      </c>
      <c r="FI45" t="s">
        <v>460</v>
      </c>
      <c r="FJ45" t="s">
        <v>461</v>
      </c>
      <c r="FK45" t="s">
        <v>461</v>
      </c>
      <c r="FL45" t="s">
        <v>460</v>
      </c>
      <c r="FM45" t="s">
        <v>460</v>
      </c>
      <c r="FN45" t="s">
        <v>461</v>
      </c>
      <c r="FO45" t="s">
        <v>460</v>
      </c>
      <c r="FP45" t="s">
        <v>461</v>
      </c>
      <c r="FQ45" t="s">
        <v>461</v>
      </c>
      <c r="FR45" t="s">
        <v>460</v>
      </c>
      <c r="FS45" t="s">
        <v>460</v>
      </c>
      <c r="FT45" t="s">
        <v>460</v>
      </c>
      <c r="FU45" t="s">
        <v>460</v>
      </c>
      <c r="FV45" t="s">
        <v>460</v>
      </c>
      <c r="FW45" t="s">
        <v>461</v>
      </c>
      <c r="FX45" t="s">
        <v>460</v>
      </c>
      <c r="FY45" t="s">
        <v>460</v>
      </c>
      <c r="FZ45" t="s">
        <v>461</v>
      </c>
      <c r="GA45" t="s">
        <v>461</v>
      </c>
      <c r="GB45" t="s">
        <v>460</v>
      </c>
      <c r="GC45" t="s">
        <v>461</v>
      </c>
      <c r="GD45" t="s">
        <v>460</v>
      </c>
      <c r="GE45" t="s">
        <v>460</v>
      </c>
      <c r="GF45" t="s">
        <v>461</v>
      </c>
      <c r="GG45" t="s">
        <v>460</v>
      </c>
      <c r="GH45" t="s">
        <v>460</v>
      </c>
      <c r="GI45" t="s">
        <v>460</v>
      </c>
      <c r="GJ45" t="s">
        <v>460</v>
      </c>
      <c r="GK45" t="s">
        <v>461</v>
      </c>
      <c r="GL45" t="s">
        <v>461</v>
      </c>
      <c r="GM45" t="s">
        <v>460</v>
      </c>
      <c r="GN45" t="s">
        <v>461</v>
      </c>
      <c r="GO45" t="s">
        <v>461</v>
      </c>
      <c r="GP45" t="s">
        <v>460</v>
      </c>
      <c r="GQ45" t="s">
        <v>461</v>
      </c>
      <c r="GR45" t="s">
        <v>460</v>
      </c>
      <c r="GS45" t="s">
        <v>461</v>
      </c>
      <c r="GT45" t="s">
        <v>460</v>
      </c>
      <c r="GU45" t="s">
        <v>460</v>
      </c>
      <c r="GV45" t="s">
        <v>461</v>
      </c>
      <c r="GW45" t="s">
        <v>480</v>
      </c>
      <c r="GX45" t="s">
        <v>460</v>
      </c>
      <c r="GY45" t="s">
        <v>460</v>
      </c>
      <c r="GZ45" t="s">
        <v>460</v>
      </c>
      <c r="HA45" t="s">
        <v>460</v>
      </c>
      <c r="HB45" t="s">
        <v>461</v>
      </c>
      <c r="HC45" t="s">
        <v>460</v>
      </c>
      <c r="HD45" t="s">
        <v>461</v>
      </c>
      <c r="HE45" t="s">
        <v>481</v>
      </c>
      <c r="HF45">
        <v>116</v>
      </c>
      <c r="HG45">
        <v>70</v>
      </c>
      <c r="HH45">
        <v>2</v>
      </c>
      <c r="HI45">
        <v>5</v>
      </c>
      <c r="HJ45">
        <v>6</v>
      </c>
      <c r="HK45" t="s">
        <v>476</v>
      </c>
      <c r="HM45" s="3">
        <f t="shared" si="23"/>
        <v>2</v>
      </c>
      <c r="HN45" s="3">
        <f t="shared" si="40"/>
        <v>51</v>
      </c>
      <c r="HO45" s="3">
        <f t="shared" si="41"/>
        <v>1</v>
      </c>
      <c r="HP45" s="3">
        <f t="shared" si="0"/>
        <v>51</v>
      </c>
      <c r="HQ45" s="7" t="str" cm="1">
        <f t="array" ref="HQ45">_xlfn.SWITCH(HP45,HM45,"Oui",HN45,"Non",HO45,"Abstention")</f>
        <v>Non</v>
      </c>
      <c r="HR45" s="7" t="str" cm="1">
        <f t="array" ref="HR45">_xlfn.SWITCH(HQ45,"Oui","Non","Non","Oui","Abstention","Oui")</f>
        <v>Oui</v>
      </c>
      <c r="HS45" s="7" t="str" cm="1">
        <f t="array" ref="HS45">_xlfn.SWITCH(HQ45,"Oui","Abstention","Non","Abstention","Abstention","Non")</f>
        <v>Abstention</v>
      </c>
      <c r="HT45" s="3">
        <f t="shared" si="1"/>
        <v>54</v>
      </c>
      <c r="HU45" s="3">
        <f t="shared" si="2"/>
        <v>0.94444444444444442</v>
      </c>
      <c r="HV45" t="str">
        <f t="shared" si="3"/>
        <v>consigne</v>
      </c>
      <c r="HW45" s="3">
        <f t="shared" si="24"/>
        <v>36</v>
      </c>
      <c r="HX45" s="3">
        <f t="shared" si="25"/>
        <v>0</v>
      </c>
      <c r="HY45" s="3">
        <f t="shared" si="26"/>
        <v>0</v>
      </c>
      <c r="HZ45" s="3">
        <f t="shared" si="27"/>
        <v>36</v>
      </c>
      <c r="IA45" s="7" t="str" cm="1">
        <f t="array" ref="IA45">_xlfn.SWITCH(HZ45,HW45,"Oui",HX45,"Non",HY45,"Abstention")</f>
        <v>Oui</v>
      </c>
      <c r="IB45" s="7" t="str" cm="1">
        <f t="array" ref="IB45">_xlfn.SWITCH(IA45,"Oui","Non","Non","Oui","Abstention","Oui")</f>
        <v>Non</v>
      </c>
      <c r="IC45" s="7" t="str" cm="1">
        <f t="array" ref="IC45">_xlfn.SWITCH(IA45,"Oui","Abstention","Non","Abstention","Abstention","Non")</f>
        <v>Abstention</v>
      </c>
      <c r="ID45" s="3">
        <f t="shared" si="4"/>
        <v>36</v>
      </c>
      <c r="IE45" s="3">
        <f t="shared" si="5"/>
        <v>1</v>
      </c>
      <c r="IF45" t="str">
        <f t="shared" si="6"/>
        <v>consigne</v>
      </c>
      <c r="IG45">
        <f t="shared" si="28"/>
        <v>26</v>
      </c>
      <c r="IH45">
        <f t="shared" si="29"/>
        <v>3</v>
      </c>
      <c r="II45">
        <f t="shared" si="30"/>
        <v>0</v>
      </c>
      <c r="IJ45" s="3">
        <f t="shared" si="7"/>
        <v>26</v>
      </c>
      <c r="IK45" s="7" t="str" cm="1">
        <f t="array" ref="IK45">_xlfn.SWITCH(IJ45,IG45,"Oui",IH45,"Non",II45,"Abstention")</f>
        <v>Oui</v>
      </c>
      <c r="IL45" s="7" t="str" cm="1">
        <f t="array" ref="IL45">_xlfn.SWITCH(IK45,"Oui","Non","Non","Oui","Abstention","Oui")</f>
        <v>Non</v>
      </c>
      <c r="IM45" s="7" t="str" cm="1">
        <f t="array" ref="IM45">_xlfn.SWITCH(IK45,"Oui","Abstention","Non","Abstention","Abstention","Non")</f>
        <v>Abstention</v>
      </c>
      <c r="IN45" s="3">
        <f t="shared" si="8"/>
        <v>29</v>
      </c>
      <c r="IO45" s="3">
        <f t="shared" si="9"/>
        <v>0.89655172413793105</v>
      </c>
      <c r="IP45" t="str">
        <f t="shared" si="10"/>
        <v>consigne</v>
      </c>
      <c r="IQ45">
        <f t="shared" si="31"/>
        <v>10</v>
      </c>
      <c r="IR45">
        <f t="shared" si="32"/>
        <v>16</v>
      </c>
      <c r="IS45">
        <f t="shared" si="33"/>
        <v>0</v>
      </c>
      <c r="IT45" s="3">
        <f t="shared" si="11"/>
        <v>16</v>
      </c>
      <c r="IU45" s="7" t="str" cm="1">
        <f t="array" ref="IU45">_xlfn.SWITCH(IT45,IQ45,"Oui",IR45,"Non",IS45,"Abstention")</f>
        <v>Non</v>
      </c>
      <c r="IV45" s="7" t="str" cm="1">
        <f t="array" ref="IV45">_xlfn.SWITCH(IU45,"Oui","Non","Non","Oui","Abstention","Oui")</f>
        <v>Oui</v>
      </c>
      <c r="IW45" s="7" t="str" cm="1">
        <f t="array" ref="IW45">_xlfn.SWITCH(IU45,"Oui","Abstention","Non","Abstention","Abstention","Non")</f>
        <v>Abstention</v>
      </c>
      <c r="IX45" s="3">
        <f t="shared" si="12"/>
        <v>26</v>
      </c>
      <c r="IY45" s="3">
        <f t="shared" si="13"/>
        <v>0.61538461538461542</v>
      </c>
      <c r="IZ45" t="str">
        <f t="shared" si="14"/>
        <v>pas de consigne</v>
      </c>
      <c r="JA45">
        <f t="shared" si="34"/>
        <v>27</v>
      </c>
      <c r="JB45">
        <f t="shared" si="35"/>
        <v>0</v>
      </c>
      <c r="JC45">
        <f t="shared" si="36"/>
        <v>1</v>
      </c>
      <c r="JD45" s="3">
        <f t="shared" si="15"/>
        <v>27</v>
      </c>
      <c r="JE45" s="7" t="str" cm="1">
        <f t="array" ref="JE45">_xlfn.SWITCH(JD45,JA45,"Oui",JB45,"Non",JC45,"Abstention")</f>
        <v>Oui</v>
      </c>
      <c r="JF45" s="7" t="str" cm="1">
        <f t="array" ref="JF45">_xlfn.SWITCH(JE45,"Oui","Non","Non","Oui","Abstention","Oui")</f>
        <v>Non</v>
      </c>
      <c r="JG45" s="7" t="str" cm="1">
        <f t="array" ref="JG45">_xlfn.SWITCH(JE45,"Oui","Abstention","Non","Abstention","Abstention","Non")</f>
        <v>Abstention</v>
      </c>
      <c r="JH45" s="3">
        <f t="shared" si="16"/>
        <v>28</v>
      </c>
      <c r="JI45" s="3">
        <f t="shared" si="17"/>
        <v>0.9642857142857143</v>
      </c>
      <c r="JJ45" t="str">
        <f t="shared" si="18"/>
        <v>consigne</v>
      </c>
      <c r="JK45">
        <f t="shared" si="37"/>
        <v>15</v>
      </c>
      <c r="JL45">
        <f t="shared" si="38"/>
        <v>0</v>
      </c>
      <c r="JM45">
        <f t="shared" si="39"/>
        <v>0</v>
      </c>
      <c r="JN45" s="3">
        <f t="shared" si="19"/>
        <v>15</v>
      </c>
      <c r="JO45" s="7" t="str" cm="1">
        <f t="array" ref="JO45">_xlfn.SWITCH(JN45,JK45,"Oui",JL45,"Non",JM45,"Abstention")</f>
        <v>Oui</v>
      </c>
      <c r="JP45" s="7" t="str" cm="1">
        <f t="array" ref="JP45">_xlfn.SWITCH(JO45,"Oui","Non","Non","Oui","Abstention","Oui")</f>
        <v>Non</v>
      </c>
      <c r="JQ45" s="7" t="str" cm="1">
        <f t="array" ref="JQ45">_xlfn.SWITCH(JO45,"Oui","Abstention","Non","Abstention","Abstention","Non")</f>
        <v>Abstention</v>
      </c>
      <c r="JR45" s="3">
        <f t="shared" si="20"/>
        <v>15</v>
      </c>
      <c r="JS45" s="3">
        <f t="shared" si="21"/>
        <v>1</v>
      </c>
      <c r="JT45" t="str">
        <f t="shared" si="22"/>
        <v>consigne</v>
      </c>
      <c r="JU45" s="3"/>
      <c r="JV45" t="str" cm="1">
        <f t="array" ref="JV45:JX45">_xlfn._xlws.FILTER($M$3:$HD$3,((($M45:$HD45=$HR45)+($M45:$HD45=$HS45))*($M$5:$HD$5="V")*($HV45="consigne")),"")</f>
        <v>Addor Jean-Luc</v>
      </c>
      <c r="JW45" t="str">
        <v>Amaudruz Céline</v>
      </c>
      <c r="JX45" t="str">
        <v>Nidegger Yves</v>
      </c>
      <c r="KP45" t="str" cm="1">
        <f t="array" ref="KP45">_xlfn._xlws.FILTER($M$3:$HD$3,((($M45:$HD45=$IB45)+($M45:$HD45=$IC45))*($M$5:$HD$5="S")*($IF45="consigne")),"")</f>
        <v/>
      </c>
      <c r="LD45" t="str" cm="1">
        <f t="array" ref="LD45">_xlfn._xlws.FILTER($M$3:$HD$3,((($M45:$HD45=$IV45)+($M45:$HD45=$IW45))*($M$5:$HD$5="RL")*($IZ45="consigne")),"")</f>
        <v/>
      </c>
      <c r="LP45" t="str" cm="1">
        <f t="array" ref="LP45">_xlfn._xlws.FILTER($M$3:$HD$3,((($M45:$HD45=$JF45)+($M45:$HD45=$JG45))*($M$5:$HD$5="G")*($JJ45="consigne")),"")</f>
        <v>Weichelt Manuela</v>
      </c>
      <c r="MA45" t="str" cm="1">
        <f t="array" ref="MA45">_xlfn._xlws.FILTER($M$3:$HD$3,((($M45:$HD45=$JP45)+($M45:$HD45=$JQ45))*($M$5:$HD$5="GL")*($JT45="consigne")),"")</f>
        <v/>
      </c>
      <c r="MG45" t="str" cm="1">
        <f t="array" ref="MG45:MI45">_xlfn._xlws.FILTER($M$3:$HD$3,((($M45:$HD45=$IL45)+($M45:$HD45=$IM45))*($M$5:$HD$5="M-E")*($IP45="consigne")),"")</f>
        <v>Gschwind Jean-Paul</v>
      </c>
      <c r="MH45" t="str">
        <v>Kamerzin Sidney</v>
      </c>
      <c r="MI45" t="str">
        <v>Regazzi Fabio</v>
      </c>
    </row>
    <row r="46" spans="1:348" x14ac:dyDescent="0.25">
      <c r="A46" s="1" t="s">
        <v>626</v>
      </c>
      <c r="B46" t="s">
        <v>204</v>
      </c>
      <c r="C46" t="s">
        <v>607</v>
      </c>
      <c r="D46" t="s">
        <v>608</v>
      </c>
      <c r="E46" s="1" t="s">
        <v>615</v>
      </c>
      <c r="F46" t="s">
        <v>616</v>
      </c>
      <c r="G46">
        <v>24488</v>
      </c>
      <c r="H46" t="s">
        <v>506</v>
      </c>
      <c r="I46" t="s">
        <v>627</v>
      </c>
      <c r="J46" t="s">
        <v>628</v>
      </c>
      <c r="K46" t="s">
        <v>619</v>
      </c>
      <c r="M46" t="s">
        <v>461</v>
      </c>
      <c r="N46" t="s">
        <v>461</v>
      </c>
      <c r="O46" t="s">
        <v>473</v>
      </c>
      <c r="P46" t="s">
        <v>461</v>
      </c>
      <c r="Q46" t="s">
        <v>461</v>
      </c>
      <c r="R46" t="s">
        <v>460</v>
      </c>
      <c r="S46" t="s">
        <v>460</v>
      </c>
      <c r="T46" t="s">
        <v>460</v>
      </c>
      <c r="U46" t="s">
        <v>460</v>
      </c>
      <c r="V46" t="s">
        <v>460</v>
      </c>
      <c r="W46" t="s">
        <v>463</v>
      </c>
      <c r="X46" t="s">
        <v>460</v>
      </c>
      <c r="Y46" t="s">
        <v>460</v>
      </c>
      <c r="Z46" t="s">
        <v>473</v>
      </c>
      <c r="AA46" t="s">
        <v>460</v>
      </c>
      <c r="AB46" t="s">
        <v>460</v>
      </c>
      <c r="AC46" t="s">
        <v>460</v>
      </c>
      <c r="AD46" t="s">
        <v>460</v>
      </c>
      <c r="AE46" t="s">
        <v>461</v>
      </c>
      <c r="AF46" t="s">
        <v>460</v>
      </c>
      <c r="AG46" t="s">
        <v>460</v>
      </c>
      <c r="AH46" t="s">
        <v>460</v>
      </c>
      <c r="AI46" t="s">
        <v>460</v>
      </c>
      <c r="AJ46" t="s">
        <v>460</v>
      </c>
      <c r="AK46" t="s">
        <v>460</v>
      </c>
      <c r="AL46" t="s">
        <v>461</v>
      </c>
      <c r="AM46" t="s">
        <v>461</v>
      </c>
      <c r="AN46" t="s">
        <v>460</v>
      </c>
      <c r="AO46" t="s">
        <v>461</v>
      </c>
      <c r="AP46" t="s">
        <v>460</v>
      </c>
      <c r="AQ46" t="s">
        <v>460</v>
      </c>
      <c r="AR46" t="s">
        <v>460</v>
      </c>
      <c r="AS46" t="s">
        <v>460</v>
      </c>
      <c r="AT46" t="s">
        <v>460</v>
      </c>
      <c r="AU46" t="s">
        <v>460</v>
      </c>
      <c r="AV46" t="s">
        <v>460</v>
      </c>
      <c r="AW46" t="s">
        <v>461</v>
      </c>
      <c r="AX46" t="s">
        <v>460</v>
      </c>
      <c r="AY46" t="s">
        <v>460</v>
      </c>
      <c r="AZ46" t="s">
        <v>460</v>
      </c>
      <c r="BA46" t="s">
        <v>461</v>
      </c>
      <c r="BB46" t="s">
        <v>460</v>
      </c>
      <c r="BC46" t="s">
        <v>460</v>
      </c>
      <c r="BD46" t="s">
        <v>461</v>
      </c>
      <c r="BE46" t="s">
        <v>461</v>
      </c>
      <c r="BF46" t="s">
        <v>460</v>
      </c>
      <c r="BG46" t="s">
        <v>460</v>
      </c>
      <c r="BH46" t="s">
        <v>460</v>
      </c>
      <c r="BI46" t="s">
        <v>460</v>
      </c>
      <c r="BJ46" t="s">
        <v>473</v>
      </c>
      <c r="BK46" t="s">
        <v>461</v>
      </c>
      <c r="BL46" t="s">
        <v>460</v>
      </c>
      <c r="BM46" t="s">
        <v>460</v>
      </c>
      <c r="BN46" t="s">
        <v>460</v>
      </c>
      <c r="BO46" t="s">
        <v>460</v>
      </c>
      <c r="BP46" t="s">
        <v>460</v>
      </c>
      <c r="BQ46" t="s">
        <v>460</v>
      </c>
      <c r="BR46" t="s">
        <v>461</v>
      </c>
      <c r="BS46" t="s">
        <v>460</v>
      </c>
      <c r="BT46" t="s">
        <v>461</v>
      </c>
      <c r="BU46" t="s">
        <v>461</v>
      </c>
      <c r="BV46" t="s">
        <v>460</v>
      </c>
      <c r="BW46" t="s">
        <v>461</v>
      </c>
      <c r="BX46" t="s">
        <v>460</v>
      </c>
      <c r="BY46" t="s">
        <v>460</v>
      </c>
      <c r="BZ46" t="s">
        <v>461</v>
      </c>
      <c r="CA46" t="s">
        <v>460</v>
      </c>
      <c r="CB46" t="s">
        <v>460</v>
      </c>
      <c r="CC46" t="s">
        <v>473</v>
      </c>
      <c r="CD46" t="s">
        <v>461</v>
      </c>
      <c r="CE46" t="s">
        <v>460</v>
      </c>
      <c r="CF46" t="s">
        <v>460</v>
      </c>
      <c r="CG46" t="s">
        <v>461</v>
      </c>
      <c r="CH46" t="s">
        <v>460</v>
      </c>
      <c r="CI46" t="s">
        <v>461</v>
      </c>
      <c r="CJ46" t="s">
        <v>460</v>
      </c>
      <c r="CK46" t="s">
        <v>460</v>
      </c>
      <c r="CL46" t="s">
        <v>461</v>
      </c>
      <c r="CM46" t="s">
        <v>463</v>
      </c>
      <c r="CN46" t="s">
        <v>460</v>
      </c>
      <c r="CO46" t="s">
        <v>460</v>
      </c>
      <c r="CP46" t="s">
        <v>461</v>
      </c>
      <c r="CQ46" t="s">
        <v>461</v>
      </c>
      <c r="CR46" t="s">
        <v>461</v>
      </c>
      <c r="CS46" t="s">
        <v>461</v>
      </c>
      <c r="CT46" t="s">
        <v>461</v>
      </c>
      <c r="CU46" t="s">
        <v>460</v>
      </c>
      <c r="CV46" t="s">
        <v>461</v>
      </c>
      <c r="CW46" t="s">
        <v>463</v>
      </c>
      <c r="CX46" t="s">
        <v>460</v>
      </c>
      <c r="CY46" t="s">
        <v>461</v>
      </c>
      <c r="CZ46" t="s">
        <v>461</v>
      </c>
      <c r="DA46" t="s">
        <v>460</v>
      </c>
      <c r="DB46" t="s">
        <v>474</v>
      </c>
      <c r="DC46" t="s">
        <v>460</v>
      </c>
      <c r="DD46" t="s">
        <v>461</v>
      </c>
      <c r="DE46" t="s">
        <v>460</v>
      </c>
      <c r="DF46" t="s">
        <v>461</v>
      </c>
      <c r="DG46" t="s">
        <v>460</v>
      </c>
      <c r="DH46" t="s">
        <v>460</v>
      </c>
      <c r="DI46" t="s">
        <v>460</v>
      </c>
      <c r="DJ46" t="s">
        <v>460</v>
      </c>
      <c r="DK46" t="s">
        <v>460</v>
      </c>
      <c r="DL46" t="s">
        <v>460</v>
      </c>
      <c r="DM46" t="s">
        <v>473</v>
      </c>
      <c r="DN46" t="s">
        <v>460</v>
      </c>
      <c r="DO46" t="s">
        <v>460</v>
      </c>
      <c r="DP46" t="s">
        <v>461</v>
      </c>
      <c r="DQ46" t="s">
        <v>460</v>
      </c>
      <c r="DR46" t="s">
        <v>463</v>
      </c>
      <c r="DS46" t="s">
        <v>460</v>
      </c>
      <c r="DT46" t="s">
        <v>460</v>
      </c>
      <c r="DU46" t="s">
        <v>461</v>
      </c>
      <c r="DV46" t="s">
        <v>460</v>
      </c>
      <c r="DW46" t="s">
        <v>460</v>
      </c>
      <c r="DX46" t="s">
        <v>461</v>
      </c>
      <c r="DY46" t="s">
        <v>460</v>
      </c>
      <c r="DZ46" t="s">
        <v>460</v>
      </c>
      <c r="EA46" t="s">
        <v>460</v>
      </c>
      <c r="EB46" t="s">
        <v>460</v>
      </c>
      <c r="EC46" t="s">
        <v>473</v>
      </c>
      <c r="ED46" t="s">
        <v>460</v>
      </c>
      <c r="EE46" t="s">
        <v>460</v>
      </c>
      <c r="EF46" t="s">
        <v>463</v>
      </c>
      <c r="EG46" t="s">
        <v>460</v>
      </c>
      <c r="EH46" t="s">
        <v>460</v>
      </c>
      <c r="EI46" t="s">
        <v>461</v>
      </c>
      <c r="EJ46" t="s">
        <v>461</v>
      </c>
      <c r="EK46" t="s">
        <v>473</v>
      </c>
      <c r="EL46" t="s">
        <v>460</v>
      </c>
      <c r="EM46" t="s">
        <v>460</v>
      </c>
      <c r="EN46" t="s">
        <v>461</v>
      </c>
      <c r="EO46" t="s">
        <v>460</v>
      </c>
      <c r="EP46" t="s">
        <v>460</v>
      </c>
      <c r="EQ46" t="s">
        <v>460</v>
      </c>
      <c r="ER46" t="s">
        <v>460</v>
      </c>
      <c r="ES46" t="s">
        <v>460</v>
      </c>
      <c r="ET46" t="s">
        <v>460</v>
      </c>
      <c r="EU46" t="s">
        <v>460</v>
      </c>
      <c r="EV46" t="s">
        <v>460</v>
      </c>
      <c r="EW46" t="s">
        <v>460</v>
      </c>
      <c r="EX46" t="s">
        <v>460</v>
      </c>
      <c r="EY46" t="s">
        <v>461</v>
      </c>
      <c r="EZ46" t="s">
        <v>460</v>
      </c>
      <c r="FA46" t="s">
        <v>460</v>
      </c>
      <c r="FB46" t="s">
        <v>461</v>
      </c>
      <c r="FC46" t="s">
        <v>460</v>
      </c>
      <c r="FD46" t="s">
        <v>460</v>
      </c>
      <c r="FE46" t="s">
        <v>460</v>
      </c>
      <c r="FF46" t="s">
        <v>460</v>
      </c>
      <c r="FG46" t="s">
        <v>461</v>
      </c>
      <c r="FH46" t="s">
        <v>460</v>
      </c>
      <c r="FI46" t="s">
        <v>460</v>
      </c>
      <c r="FJ46" t="s">
        <v>461</v>
      </c>
      <c r="FK46" t="s">
        <v>461</v>
      </c>
      <c r="FL46" t="s">
        <v>460</v>
      </c>
      <c r="FM46" t="s">
        <v>460</v>
      </c>
      <c r="FN46" t="s">
        <v>460</v>
      </c>
      <c r="FO46" t="s">
        <v>460</v>
      </c>
      <c r="FP46" t="s">
        <v>460</v>
      </c>
      <c r="FQ46" t="s">
        <v>461</v>
      </c>
      <c r="FR46" t="s">
        <v>460</v>
      </c>
      <c r="FS46" t="s">
        <v>460</v>
      </c>
      <c r="FT46" t="s">
        <v>460</v>
      </c>
      <c r="FU46" t="s">
        <v>460</v>
      </c>
      <c r="FV46" t="s">
        <v>460</v>
      </c>
      <c r="FW46" t="s">
        <v>461</v>
      </c>
      <c r="FX46" t="s">
        <v>460</v>
      </c>
      <c r="FY46" t="s">
        <v>460</v>
      </c>
      <c r="FZ46" t="s">
        <v>460</v>
      </c>
      <c r="GA46" t="s">
        <v>461</v>
      </c>
      <c r="GB46" t="s">
        <v>460</v>
      </c>
      <c r="GC46" t="s">
        <v>461</v>
      </c>
      <c r="GD46" t="s">
        <v>460</v>
      </c>
      <c r="GE46" t="s">
        <v>460</v>
      </c>
      <c r="GF46" t="s">
        <v>461</v>
      </c>
      <c r="GG46" t="s">
        <v>460</v>
      </c>
      <c r="GH46" t="s">
        <v>460</v>
      </c>
      <c r="GI46" t="s">
        <v>460</v>
      </c>
      <c r="GJ46" t="s">
        <v>460</v>
      </c>
      <c r="GK46" t="s">
        <v>461</v>
      </c>
      <c r="GL46" t="s">
        <v>461</v>
      </c>
      <c r="GM46" t="s">
        <v>460</v>
      </c>
      <c r="GN46" t="s">
        <v>460</v>
      </c>
      <c r="GO46" t="s">
        <v>461</v>
      </c>
      <c r="GP46" t="s">
        <v>460</v>
      </c>
      <c r="GQ46" t="s">
        <v>461</v>
      </c>
      <c r="GR46" t="s">
        <v>460</v>
      </c>
      <c r="GS46" t="s">
        <v>460</v>
      </c>
      <c r="GT46" t="s">
        <v>460</v>
      </c>
      <c r="GU46" t="s">
        <v>460</v>
      </c>
      <c r="GV46" t="s">
        <v>460</v>
      </c>
      <c r="GW46" t="s">
        <v>460</v>
      </c>
      <c r="GX46" t="s">
        <v>460</v>
      </c>
      <c r="GY46" t="s">
        <v>460</v>
      </c>
      <c r="GZ46" t="s">
        <v>460</v>
      </c>
      <c r="HA46" t="s">
        <v>460</v>
      </c>
      <c r="HB46" t="s">
        <v>461</v>
      </c>
      <c r="HC46" t="s">
        <v>460</v>
      </c>
      <c r="HD46" t="s">
        <v>461</v>
      </c>
      <c r="HE46" t="s">
        <v>481</v>
      </c>
      <c r="HF46">
        <v>133</v>
      </c>
      <c r="HG46">
        <v>54</v>
      </c>
      <c r="HH46">
        <v>0</v>
      </c>
      <c r="HI46">
        <v>5</v>
      </c>
      <c r="HJ46">
        <v>7</v>
      </c>
      <c r="HK46" t="s">
        <v>476</v>
      </c>
      <c r="HM46" s="3">
        <f t="shared" si="23"/>
        <v>0</v>
      </c>
      <c r="HN46" s="3">
        <f t="shared" si="40"/>
        <v>54</v>
      </c>
      <c r="HO46" s="3">
        <f t="shared" si="41"/>
        <v>0</v>
      </c>
      <c r="HP46" s="3">
        <f t="shared" si="0"/>
        <v>54</v>
      </c>
      <c r="HQ46" s="7" t="str" cm="1">
        <f t="array" ref="HQ46">_xlfn.SWITCH(HP46,HM46,"Oui",HN46,"Non",HO46,"Abstention")</f>
        <v>Non</v>
      </c>
      <c r="HR46" s="7" t="str" cm="1">
        <f t="array" ref="HR46">_xlfn.SWITCH(HQ46,"Oui","Non","Non","Oui","Abstention","Oui")</f>
        <v>Oui</v>
      </c>
      <c r="HS46" s="7" t="str" cm="1">
        <f t="array" ref="HS46">_xlfn.SWITCH(HQ46,"Oui","Abstention","Non","Abstention","Abstention","Non")</f>
        <v>Abstention</v>
      </c>
      <c r="HT46" s="3">
        <f t="shared" si="1"/>
        <v>54</v>
      </c>
      <c r="HU46" s="3">
        <f t="shared" si="2"/>
        <v>1</v>
      </c>
      <c r="HV46" t="str">
        <f t="shared" si="3"/>
        <v>consigne</v>
      </c>
      <c r="HW46" s="3">
        <f t="shared" si="24"/>
        <v>35</v>
      </c>
      <c r="HX46" s="3">
        <f t="shared" si="25"/>
        <v>0</v>
      </c>
      <c r="HY46" s="3">
        <f t="shared" si="26"/>
        <v>0</v>
      </c>
      <c r="HZ46" s="3">
        <f t="shared" si="27"/>
        <v>35</v>
      </c>
      <c r="IA46" s="7" t="str" cm="1">
        <f t="array" ref="IA46">_xlfn.SWITCH(HZ46,HW46,"Oui",HX46,"Non",HY46,"Abstention")</f>
        <v>Oui</v>
      </c>
      <c r="IB46" s="7" t="str" cm="1">
        <f t="array" ref="IB46">_xlfn.SWITCH(IA46,"Oui","Non","Non","Oui","Abstention","Oui")</f>
        <v>Non</v>
      </c>
      <c r="IC46" s="7" t="str" cm="1">
        <f t="array" ref="IC46">_xlfn.SWITCH(IA46,"Oui","Abstention","Non","Abstention","Abstention","Non")</f>
        <v>Abstention</v>
      </c>
      <c r="ID46" s="3">
        <f t="shared" si="4"/>
        <v>35</v>
      </c>
      <c r="IE46" s="3">
        <f t="shared" si="5"/>
        <v>1</v>
      </c>
      <c r="IF46" t="str">
        <f t="shared" si="6"/>
        <v>consigne</v>
      </c>
      <c r="IG46">
        <f t="shared" si="28"/>
        <v>29</v>
      </c>
      <c r="IH46">
        <f t="shared" si="29"/>
        <v>0</v>
      </c>
      <c r="II46">
        <f t="shared" si="30"/>
        <v>0</v>
      </c>
      <c r="IJ46" s="3">
        <f t="shared" si="7"/>
        <v>29</v>
      </c>
      <c r="IK46" s="7" t="str" cm="1">
        <f t="array" ref="IK46">_xlfn.SWITCH(IJ46,IG46,"Oui",IH46,"Non",II46,"Abstention")</f>
        <v>Oui</v>
      </c>
      <c r="IL46" s="7" t="str" cm="1">
        <f t="array" ref="IL46">_xlfn.SWITCH(IK46,"Oui","Non","Non","Oui","Abstention","Oui")</f>
        <v>Non</v>
      </c>
      <c r="IM46" s="7" t="str" cm="1">
        <f t="array" ref="IM46">_xlfn.SWITCH(IK46,"Oui","Abstention","Non","Abstention","Abstention","Non")</f>
        <v>Abstention</v>
      </c>
      <c r="IN46" s="3">
        <f t="shared" si="8"/>
        <v>29</v>
      </c>
      <c r="IO46" s="3">
        <f t="shared" si="9"/>
        <v>1</v>
      </c>
      <c r="IP46" t="str">
        <f t="shared" si="10"/>
        <v>consigne</v>
      </c>
      <c r="IQ46">
        <f t="shared" si="31"/>
        <v>26</v>
      </c>
      <c r="IR46">
        <f t="shared" si="32"/>
        <v>0</v>
      </c>
      <c r="IS46">
        <f t="shared" si="33"/>
        <v>0</v>
      </c>
      <c r="IT46" s="3">
        <f t="shared" si="11"/>
        <v>26</v>
      </c>
      <c r="IU46" s="7" t="str" cm="1">
        <f t="array" ref="IU46">_xlfn.SWITCH(IT46,IQ46,"Oui",IR46,"Non",IS46,"Abstention")</f>
        <v>Oui</v>
      </c>
      <c r="IV46" s="7" t="str" cm="1">
        <f t="array" ref="IV46">_xlfn.SWITCH(IU46,"Oui","Non","Non","Oui","Abstention","Oui")</f>
        <v>Non</v>
      </c>
      <c r="IW46" s="7" t="str" cm="1">
        <f t="array" ref="IW46">_xlfn.SWITCH(IU46,"Oui","Abstention","Non","Abstention","Abstention","Non")</f>
        <v>Abstention</v>
      </c>
      <c r="IX46" s="3">
        <f t="shared" si="12"/>
        <v>26</v>
      </c>
      <c r="IY46" s="3">
        <f t="shared" si="13"/>
        <v>1</v>
      </c>
      <c r="IZ46" t="str">
        <f t="shared" si="14"/>
        <v>consigne</v>
      </c>
      <c r="JA46">
        <f t="shared" si="34"/>
        <v>28</v>
      </c>
      <c r="JB46">
        <f t="shared" si="35"/>
        <v>0</v>
      </c>
      <c r="JC46">
        <f t="shared" si="36"/>
        <v>0</v>
      </c>
      <c r="JD46" s="3">
        <f t="shared" si="15"/>
        <v>28</v>
      </c>
      <c r="JE46" s="7" t="str" cm="1">
        <f t="array" ref="JE46">_xlfn.SWITCH(JD46,JA46,"Oui",JB46,"Non",JC46,"Abstention")</f>
        <v>Oui</v>
      </c>
      <c r="JF46" s="7" t="str" cm="1">
        <f t="array" ref="JF46">_xlfn.SWITCH(JE46,"Oui","Non","Non","Oui","Abstention","Oui")</f>
        <v>Non</v>
      </c>
      <c r="JG46" s="7" t="str" cm="1">
        <f t="array" ref="JG46">_xlfn.SWITCH(JE46,"Oui","Abstention","Non","Abstention","Abstention","Non")</f>
        <v>Abstention</v>
      </c>
      <c r="JH46" s="3">
        <f t="shared" si="16"/>
        <v>28</v>
      </c>
      <c r="JI46" s="3">
        <f t="shared" si="17"/>
        <v>1</v>
      </c>
      <c r="JJ46" t="str">
        <f t="shared" si="18"/>
        <v>consigne</v>
      </c>
      <c r="JK46">
        <f t="shared" si="37"/>
        <v>15</v>
      </c>
      <c r="JL46">
        <f t="shared" si="38"/>
        <v>0</v>
      </c>
      <c r="JM46">
        <f t="shared" si="39"/>
        <v>0</v>
      </c>
      <c r="JN46" s="3">
        <f t="shared" si="19"/>
        <v>15</v>
      </c>
      <c r="JO46" s="7" t="str" cm="1">
        <f t="array" ref="JO46">_xlfn.SWITCH(JN46,JK46,"Oui",JL46,"Non",JM46,"Abstention")</f>
        <v>Oui</v>
      </c>
      <c r="JP46" s="7" t="str" cm="1">
        <f t="array" ref="JP46">_xlfn.SWITCH(JO46,"Oui","Non","Non","Oui","Abstention","Oui")</f>
        <v>Non</v>
      </c>
      <c r="JQ46" s="7" t="str" cm="1">
        <f t="array" ref="JQ46">_xlfn.SWITCH(JO46,"Oui","Abstention","Non","Abstention","Abstention","Non")</f>
        <v>Abstention</v>
      </c>
      <c r="JR46" s="3">
        <f t="shared" si="20"/>
        <v>15</v>
      </c>
      <c r="JS46" s="3">
        <f t="shared" si="21"/>
        <v>1</v>
      </c>
      <c r="JT46" t="str">
        <f t="shared" si="22"/>
        <v>consigne</v>
      </c>
      <c r="JU46" s="3"/>
      <c r="JV46" t="str" cm="1">
        <f t="array" ref="JV46">_xlfn._xlws.FILTER($M$3:$HD$3,((($M46:$HD46=$HR46)+($M46:$HD46=$HS46))*($M$5:$HD$5="V")*($HV46="consigne")),"")</f>
        <v/>
      </c>
      <c r="KP46" t="str" cm="1">
        <f t="array" ref="KP46">_xlfn._xlws.FILTER($M$3:$HD$3,((($M46:$HD46=$IB46)+($M46:$HD46=$IC46))*($M$5:$HD$5="S")*($IF46="consigne")),"")</f>
        <v/>
      </c>
      <c r="LD46" t="str" cm="1">
        <f t="array" ref="LD46">_xlfn._xlws.FILTER($M$3:$HD$3,((($M46:$HD46=$IV46)+($M46:$HD46=$IW46))*($M$5:$HD$5="RL")*($IZ46="consigne")),"")</f>
        <v/>
      </c>
      <c r="LP46" t="str" cm="1">
        <f t="array" ref="LP46">_xlfn._xlws.FILTER($M$3:$HD$3,((($M46:$HD46=$JF46)+($M46:$HD46=$JG46))*($M$5:$HD$5="G")*($JJ46="consigne")),"")</f>
        <v/>
      </c>
      <c r="MA46" t="str" cm="1">
        <f t="array" ref="MA46">_xlfn._xlws.FILTER($M$3:$HD$3,((($M46:$HD46=$JP46)+($M46:$HD46=$JQ46))*($M$5:$HD$5="GL")*($JT46="consigne")),"")</f>
        <v/>
      </c>
      <c r="MG46" t="str" cm="1">
        <f t="array" ref="MG46">_xlfn._xlws.FILTER($M$3:$HD$3,((($M46:$HD46=$IL46)+($M46:$HD46=$IM46))*($M$5:$HD$5="M-E")*($IP46="consigne")),"")</f>
        <v/>
      </c>
    </row>
    <row r="47" spans="1:348" x14ac:dyDescent="0.25">
      <c r="A47" s="1" t="s">
        <v>629</v>
      </c>
      <c r="B47" t="s">
        <v>204</v>
      </c>
      <c r="C47" t="s">
        <v>607</v>
      </c>
      <c r="D47" t="s">
        <v>608</v>
      </c>
      <c r="E47" s="1" t="s">
        <v>615</v>
      </c>
      <c r="F47" t="s">
        <v>616</v>
      </c>
      <c r="G47">
        <v>24489</v>
      </c>
      <c r="H47" t="s">
        <v>506</v>
      </c>
      <c r="I47" t="s">
        <v>630</v>
      </c>
      <c r="J47" t="s">
        <v>628</v>
      </c>
      <c r="K47" t="s">
        <v>619</v>
      </c>
      <c r="M47" t="s">
        <v>461</v>
      </c>
      <c r="N47" t="s">
        <v>461</v>
      </c>
      <c r="O47" t="s">
        <v>473</v>
      </c>
      <c r="P47" t="s">
        <v>461</v>
      </c>
      <c r="Q47" t="s">
        <v>461</v>
      </c>
      <c r="R47" t="s">
        <v>460</v>
      </c>
      <c r="S47" t="s">
        <v>460</v>
      </c>
      <c r="T47" t="s">
        <v>460</v>
      </c>
      <c r="U47" t="s">
        <v>460</v>
      </c>
      <c r="V47" t="s">
        <v>460</v>
      </c>
      <c r="W47" t="s">
        <v>463</v>
      </c>
      <c r="X47" t="s">
        <v>460</v>
      </c>
      <c r="Y47" t="s">
        <v>460</v>
      </c>
      <c r="Z47" t="s">
        <v>473</v>
      </c>
      <c r="AA47" t="s">
        <v>460</v>
      </c>
      <c r="AB47" t="s">
        <v>460</v>
      </c>
      <c r="AC47" t="s">
        <v>460</v>
      </c>
      <c r="AD47" t="s">
        <v>460</v>
      </c>
      <c r="AE47" t="s">
        <v>461</v>
      </c>
      <c r="AF47" t="s">
        <v>460</v>
      </c>
      <c r="AG47" t="s">
        <v>460</v>
      </c>
      <c r="AH47" t="s">
        <v>460</v>
      </c>
      <c r="AI47" t="s">
        <v>460</v>
      </c>
      <c r="AJ47" t="s">
        <v>460</v>
      </c>
      <c r="AK47" t="s">
        <v>460</v>
      </c>
      <c r="AL47" t="s">
        <v>461</v>
      </c>
      <c r="AM47" t="s">
        <v>461</v>
      </c>
      <c r="AN47" t="s">
        <v>460</v>
      </c>
      <c r="AO47" t="s">
        <v>461</v>
      </c>
      <c r="AP47" t="s">
        <v>460</v>
      </c>
      <c r="AQ47" t="s">
        <v>460</v>
      </c>
      <c r="AR47" t="s">
        <v>460</v>
      </c>
      <c r="AS47" t="s">
        <v>460</v>
      </c>
      <c r="AT47" t="s">
        <v>460</v>
      </c>
      <c r="AU47" t="s">
        <v>460</v>
      </c>
      <c r="AV47" t="s">
        <v>460</v>
      </c>
      <c r="AW47" t="s">
        <v>461</v>
      </c>
      <c r="AX47" t="s">
        <v>460</v>
      </c>
      <c r="AY47" t="s">
        <v>460</v>
      </c>
      <c r="AZ47" t="s">
        <v>460</v>
      </c>
      <c r="BA47" t="s">
        <v>461</v>
      </c>
      <c r="BB47" t="s">
        <v>460</v>
      </c>
      <c r="BC47" t="s">
        <v>460</v>
      </c>
      <c r="BD47" t="s">
        <v>461</v>
      </c>
      <c r="BE47" t="s">
        <v>461</v>
      </c>
      <c r="BF47" t="s">
        <v>460</v>
      </c>
      <c r="BG47" t="s">
        <v>460</v>
      </c>
      <c r="BH47" t="s">
        <v>460</v>
      </c>
      <c r="BI47" t="s">
        <v>460</v>
      </c>
      <c r="BJ47" t="s">
        <v>473</v>
      </c>
      <c r="BK47" t="s">
        <v>461</v>
      </c>
      <c r="BL47" t="s">
        <v>460</v>
      </c>
      <c r="BM47" t="s">
        <v>460</v>
      </c>
      <c r="BN47" t="s">
        <v>460</v>
      </c>
      <c r="BO47" t="s">
        <v>460</v>
      </c>
      <c r="BP47" t="s">
        <v>460</v>
      </c>
      <c r="BQ47" t="s">
        <v>460</v>
      </c>
      <c r="BR47" t="s">
        <v>461</v>
      </c>
      <c r="BS47" t="s">
        <v>460</v>
      </c>
      <c r="BT47" t="s">
        <v>461</v>
      </c>
      <c r="BU47" t="s">
        <v>461</v>
      </c>
      <c r="BV47" t="s">
        <v>460</v>
      </c>
      <c r="BW47" t="s">
        <v>461</v>
      </c>
      <c r="BX47" t="s">
        <v>460</v>
      </c>
      <c r="BY47" t="s">
        <v>480</v>
      </c>
      <c r="BZ47" t="s">
        <v>461</v>
      </c>
      <c r="CA47" t="s">
        <v>460</v>
      </c>
      <c r="CB47" t="s">
        <v>460</v>
      </c>
      <c r="CC47" t="s">
        <v>473</v>
      </c>
      <c r="CD47" t="s">
        <v>461</v>
      </c>
      <c r="CE47" t="s">
        <v>460</v>
      </c>
      <c r="CF47" t="s">
        <v>460</v>
      </c>
      <c r="CG47" t="s">
        <v>461</v>
      </c>
      <c r="CH47" t="s">
        <v>460</v>
      </c>
      <c r="CI47" t="s">
        <v>461</v>
      </c>
      <c r="CJ47" t="s">
        <v>460</v>
      </c>
      <c r="CK47" t="s">
        <v>460</v>
      </c>
      <c r="CL47" t="s">
        <v>461</v>
      </c>
      <c r="CM47" t="s">
        <v>463</v>
      </c>
      <c r="CN47" t="s">
        <v>460</v>
      </c>
      <c r="CO47" t="s">
        <v>460</v>
      </c>
      <c r="CP47" t="s">
        <v>461</v>
      </c>
      <c r="CQ47" t="s">
        <v>461</v>
      </c>
      <c r="CR47" t="s">
        <v>461</v>
      </c>
      <c r="CS47" t="s">
        <v>461</v>
      </c>
      <c r="CT47" t="s">
        <v>461</v>
      </c>
      <c r="CU47" t="s">
        <v>460</v>
      </c>
      <c r="CV47" t="s">
        <v>461</v>
      </c>
      <c r="CW47" t="s">
        <v>463</v>
      </c>
      <c r="CX47" t="s">
        <v>460</v>
      </c>
      <c r="CY47" t="s">
        <v>461</v>
      </c>
      <c r="CZ47" t="s">
        <v>461</v>
      </c>
      <c r="DA47" t="s">
        <v>460</v>
      </c>
      <c r="DB47" t="s">
        <v>474</v>
      </c>
      <c r="DC47" t="s">
        <v>460</v>
      </c>
      <c r="DD47" t="s">
        <v>461</v>
      </c>
      <c r="DE47" t="s">
        <v>460</v>
      </c>
      <c r="DF47" t="s">
        <v>473</v>
      </c>
      <c r="DG47" t="s">
        <v>460</v>
      </c>
      <c r="DH47" t="s">
        <v>460</v>
      </c>
      <c r="DI47" t="s">
        <v>460</v>
      </c>
      <c r="DJ47" t="s">
        <v>460</v>
      </c>
      <c r="DK47" t="s">
        <v>460</v>
      </c>
      <c r="DL47" t="s">
        <v>460</v>
      </c>
      <c r="DM47" t="s">
        <v>473</v>
      </c>
      <c r="DN47" t="s">
        <v>460</v>
      </c>
      <c r="DO47" t="s">
        <v>460</v>
      </c>
      <c r="DP47" t="s">
        <v>461</v>
      </c>
      <c r="DQ47" t="s">
        <v>460</v>
      </c>
      <c r="DR47" t="s">
        <v>463</v>
      </c>
      <c r="DS47" t="s">
        <v>460</v>
      </c>
      <c r="DT47" t="s">
        <v>460</v>
      </c>
      <c r="DU47" t="s">
        <v>461</v>
      </c>
      <c r="DV47" t="s">
        <v>460</v>
      </c>
      <c r="DW47" t="s">
        <v>460</v>
      </c>
      <c r="DX47" t="s">
        <v>461</v>
      </c>
      <c r="DY47" t="s">
        <v>460</v>
      </c>
      <c r="DZ47" t="s">
        <v>460</v>
      </c>
      <c r="EA47" t="s">
        <v>460</v>
      </c>
      <c r="EB47" t="s">
        <v>460</v>
      </c>
      <c r="EC47" t="s">
        <v>473</v>
      </c>
      <c r="ED47" t="s">
        <v>460</v>
      </c>
      <c r="EE47" t="s">
        <v>460</v>
      </c>
      <c r="EF47" t="s">
        <v>463</v>
      </c>
      <c r="EG47" t="s">
        <v>460</v>
      </c>
      <c r="EH47" t="s">
        <v>460</v>
      </c>
      <c r="EI47" t="s">
        <v>461</v>
      </c>
      <c r="EJ47" t="s">
        <v>461</v>
      </c>
      <c r="EK47" t="s">
        <v>460</v>
      </c>
      <c r="EL47" t="s">
        <v>460</v>
      </c>
      <c r="EM47" t="s">
        <v>460</v>
      </c>
      <c r="EN47" t="s">
        <v>461</v>
      </c>
      <c r="EO47" t="s">
        <v>460</v>
      </c>
      <c r="EP47" t="s">
        <v>460</v>
      </c>
      <c r="EQ47" t="s">
        <v>460</v>
      </c>
      <c r="ER47" t="s">
        <v>460</v>
      </c>
      <c r="ES47" t="s">
        <v>460</v>
      </c>
      <c r="ET47" t="s">
        <v>460</v>
      </c>
      <c r="EU47" t="s">
        <v>460</v>
      </c>
      <c r="EV47" t="s">
        <v>460</v>
      </c>
      <c r="EW47" t="s">
        <v>460</v>
      </c>
      <c r="EX47" t="s">
        <v>460</v>
      </c>
      <c r="EY47" t="s">
        <v>461</v>
      </c>
      <c r="EZ47" t="s">
        <v>460</v>
      </c>
      <c r="FA47" t="s">
        <v>460</v>
      </c>
      <c r="FB47" t="s">
        <v>461</v>
      </c>
      <c r="FC47" t="s">
        <v>460</v>
      </c>
      <c r="FD47" t="s">
        <v>460</v>
      </c>
      <c r="FE47" t="s">
        <v>460</v>
      </c>
      <c r="FF47" t="s">
        <v>460</v>
      </c>
      <c r="FG47" t="s">
        <v>461</v>
      </c>
      <c r="FH47" t="s">
        <v>460</v>
      </c>
      <c r="FI47" t="s">
        <v>460</v>
      </c>
      <c r="FJ47" t="s">
        <v>461</v>
      </c>
      <c r="FK47" t="s">
        <v>461</v>
      </c>
      <c r="FL47" t="s">
        <v>460</v>
      </c>
      <c r="FM47" t="s">
        <v>460</v>
      </c>
      <c r="FN47" t="s">
        <v>460</v>
      </c>
      <c r="FO47" t="s">
        <v>460</v>
      </c>
      <c r="FP47" t="s">
        <v>460</v>
      </c>
      <c r="FQ47" t="s">
        <v>461</v>
      </c>
      <c r="FR47" t="s">
        <v>460</v>
      </c>
      <c r="FS47" t="s">
        <v>460</v>
      </c>
      <c r="FT47" t="s">
        <v>460</v>
      </c>
      <c r="FU47" t="s">
        <v>460</v>
      </c>
      <c r="FV47" t="s">
        <v>460</v>
      </c>
      <c r="FW47" t="s">
        <v>461</v>
      </c>
      <c r="FX47" t="s">
        <v>460</v>
      </c>
      <c r="FY47" t="s">
        <v>460</v>
      </c>
      <c r="FZ47" t="s">
        <v>460</v>
      </c>
      <c r="GA47" t="s">
        <v>461</v>
      </c>
      <c r="GB47" t="s">
        <v>460</v>
      </c>
      <c r="GC47" t="s">
        <v>461</v>
      </c>
      <c r="GD47" t="s">
        <v>460</v>
      </c>
      <c r="GE47" t="s">
        <v>460</v>
      </c>
      <c r="GF47" t="s">
        <v>461</v>
      </c>
      <c r="GG47" t="s">
        <v>460</v>
      </c>
      <c r="GH47" t="s">
        <v>460</v>
      </c>
      <c r="GI47" t="s">
        <v>460</v>
      </c>
      <c r="GJ47" t="s">
        <v>460</v>
      </c>
      <c r="GK47" t="s">
        <v>461</v>
      </c>
      <c r="GL47" t="s">
        <v>461</v>
      </c>
      <c r="GM47" t="s">
        <v>460</v>
      </c>
      <c r="GN47" t="s">
        <v>460</v>
      </c>
      <c r="GO47" t="s">
        <v>461</v>
      </c>
      <c r="GP47" t="s">
        <v>460</v>
      </c>
      <c r="GQ47" t="s">
        <v>461</v>
      </c>
      <c r="GR47" t="s">
        <v>460</v>
      </c>
      <c r="GS47" t="s">
        <v>460</v>
      </c>
      <c r="GT47" t="s">
        <v>460</v>
      </c>
      <c r="GU47" t="s">
        <v>460</v>
      </c>
      <c r="GV47" t="s">
        <v>460</v>
      </c>
      <c r="GW47" t="s">
        <v>460</v>
      </c>
      <c r="GX47" t="s">
        <v>460</v>
      </c>
      <c r="GY47" t="s">
        <v>460</v>
      </c>
      <c r="GZ47" t="s">
        <v>460</v>
      </c>
      <c r="HA47" t="s">
        <v>460</v>
      </c>
      <c r="HB47" t="s">
        <v>461</v>
      </c>
      <c r="HC47" t="s">
        <v>460</v>
      </c>
      <c r="HD47" t="s">
        <v>461</v>
      </c>
      <c r="HE47" t="s">
        <v>481</v>
      </c>
      <c r="HF47">
        <v>133</v>
      </c>
      <c r="HG47">
        <v>53</v>
      </c>
      <c r="HH47">
        <v>1</v>
      </c>
      <c r="HI47">
        <v>5</v>
      </c>
      <c r="HJ47">
        <v>7</v>
      </c>
      <c r="HK47" t="s">
        <v>476</v>
      </c>
      <c r="HM47" s="3">
        <f t="shared" si="23"/>
        <v>0</v>
      </c>
      <c r="HN47" s="3">
        <f t="shared" si="40"/>
        <v>53</v>
      </c>
      <c r="HO47" s="3">
        <f t="shared" si="41"/>
        <v>0</v>
      </c>
      <c r="HP47" s="3">
        <f t="shared" si="0"/>
        <v>53</v>
      </c>
      <c r="HQ47" s="7" t="str" cm="1">
        <f t="array" ref="HQ47">_xlfn.SWITCH(HP47,HM47,"Oui",HN47,"Non",HO47,"Abstention")</f>
        <v>Non</v>
      </c>
      <c r="HR47" s="7" t="str" cm="1">
        <f t="array" ref="HR47">_xlfn.SWITCH(HQ47,"Oui","Non","Non","Oui","Abstention","Oui")</f>
        <v>Oui</v>
      </c>
      <c r="HS47" s="7" t="str" cm="1">
        <f t="array" ref="HS47">_xlfn.SWITCH(HQ47,"Oui","Abstention","Non","Abstention","Abstention","Non")</f>
        <v>Abstention</v>
      </c>
      <c r="HT47" s="3">
        <f t="shared" si="1"/>
        <v>53</v>
      </c>
      <c r="HU47" s="3">
        <f t="shared" si="2"/>
        <v>1</v>
      </c>
      <c r="HV47" t="str">
        <f t="shared" si="3"/>
        <v>consigne</v>
      </c>
      <c r="HW47" s="3">
        <f t="shared" si="24"/>
        <v>36</v>
      </c>
      <c r="HX47" s="3">
        <f t="shared" si="25"/>
        <v>0</v>
      </c>
      <c r="HY47" s="3">
        <f t="shared" si="26"/>
        <v>0</v>
      </c>
      <c r="HZ47" s="3">
        <f t="shared" si="27"/>
        <v>36</v>
      </c>
      <c r="IA47" s="7" t="str" cm="1">
        <f t="array" ref="IA47">_xlfn.SWITCH(HZ47,HW47,"Oui",HX47,"Non",HY47,"Abstention")</f>
        <v>Oui</v>
      </c>
      <c r="IB47" s="7" t="str" cm="1">
        <f t="array" ref="IB47">_xlfn.SWITCH(IA47,"Oui","Non","Non","Oui","Abstention","Oui")</f>
        <v>Non</v>
      </c>
      <c r="IC47" s="7" t="str" cm="1">
        <f t="array" ref="IC47">_xlfn.SWITCH(IA47,"Oui","Abstention","Non","Abstention","Abstention","Non")</f>
        <v>Abstention</v>
      </c>
      <c r="ID47" s="3">
        <f t="shared" si="4"/>
        <v>36</v>
      </c>
      <c r="IE47" s="3">
        <f t="shared" si="5"/>
        <v>1</v>
      </c>
      <c r="IF47" t="str">
        <f t="shared" si="6"/>
        <v>consigne</v>
      </c>
      <c r="IG47">
        <f t="shared" si="28"/>
        <v>28</v>
      </c>
      <c r="IH47">
        <f t="shared" si="29"/>
        <v>0</v>
      </c>
      <c r="II47">
        <f t="shared" si="30"/>
        <v>1</v>
      </c>
      <c r="IJ47" s="3">
        <f t="shared" si="7"/>
        <v>28</v>
      </c>
      <c r="IK47" s="7" t="str" cm="1">
        <f t="array" ref="IK47">_xlfn.SWITCH(IJ47,IG47,"Oui",IH47,"Non",II47,"Abstention")</f>
        <v>Oui</v>
      </c>
      <c r="IL47" s="7" t="str" cm="1">
        <f t="array" ref="IL47">_xlfn.SWITCH(IK47,"Oui","Non","Non","Oui","Abstention","Oui")</f>
        <v>Non</v>
      </c>
      <c r="IM47" s="7" t="str" cm="1">
        <f t="array" ref="IM47">_xlfn.SWITCH(IK47,"Oui","Abstention","Non","Abstention","Abstention","Non")</f>
        <v>Abstention</v>
      </c>
      <c r="IN47" s="3">
        <f t="shared" si="8"/>
        <v>29</v>
      </c>
      <c r="IO47" s="3">
        <f t="shared" si="9"/>
        <v>0.96551724137931039</v>
      </c>
      <c r="IP47" t="str">
        <f t="shared" si="10"/>
        <v>consigne</v>
      </c>
      <c r="IQ47">
        <f t="shared" si="31"/>
        <v>26</v>
      </c>
      <c r="IR47">
        <f t="shared" si="32"/>
        <v>0</v>
      </c>
      <c r="IS47">
        <f t="shared" si="33"/>
        <v>0</v>
      </c>
      <c r="IT47" s="3">
        <f t="shared" si="11"/>
        <v>26</v>
      </c>
      <c r="IU47" s="7" t="str" cm="1">
        <f t="array" ref="IU47">_xlfn.SWITCH(IT47,IQ47,"Oui",IR47,"Non",IS47,"Abstention")</f>
        <v>Oui</v>
      </c>
      <c r="IV47" s="7" t="str" cm="1">
        <f t="array" ref="IV47">_xlfn.SWITCH(IU47,"Oui","Non","Non","Oui","Abstention","Oui")</f>
        <v>Non</v>
      </c>
      <c r="IW47" s="7" t="str" cm="1">
        <f t="array" ref="IW47">_xlfn.SWITCH(IU47,"Oui","Abstention","Non","Abstention","Abstention","Non")</f>
        <v>Abstention</v>
      </c>
      <c r="IX47" s="3">
        <f t="shared" si="12"/>
        <v>26</v>
      </c>
      <c r="IY47" s="3">
        <f t="shared" si="13"/>
        <v>1</v>
      </c>
      <c r="IZ47" t="str">
        <f t="shared" si="14"/>
        <v>consigne</v>
      </c>
      <c r="JA47">
        <f t="shared" si="34"/>
        <v>28</v>
      </c>
      <c r="JB47">
        <f t="shared" si="35"/>
        <v>0</v>
      </c>
      <c r="JC47">
        <f t="shared" si="36"/>
        <v>0</v>
      </c>
      <c r="JD47" s="3">
        <f t="shared" si="15"/>
        <v>28</v>
      </c>
      <c r="JE47" s="7" t="str" cm="1">
        <f t="array" ref="JE47">_xlfn.SWITCH(JD47,JA47,"Oui",JB47,"Non",JC47,"Abstention")</f>
        <v>Oui</v>
      </c>
      <c r="JF47" s="7" t="str" cm="1">
        <f t="array" ref="JF47">_xlfn.SWITCH(JE47,"Oui","Non","Non","Oui","Abstention","Oui")</f>
        <v>Non</v>
      </c>
      <c r="JG47" s="7" t="str" cm="1">
        <f t="array" ref="JG47">_xlfn.SWITCH(JE47,"Oui","Abstention","Non","Abstention","Abstention","Non")</f>
        <v>Abstention</v>
      </c>
      <c r="JH47" s="3">
        <f t="shared" si="16"/>
        <v>28</v>
      </c>
      <c r="JI47" s="3">
        <f t="shared" si="17"/>
        <v>1</v>
      </c>
      <c r="JJ47" t="str">
        <f t="shared" si="18"/>
        <v>consigne</v>
      </c>
      <c r="JK47">
        <f t="shared" si="37"/>
        <v>15</v>
      </c>
      <c r="JL47">
        <f t="shared" si="38"/>
        <v>0</v>
      </c>
      <c r="JM47">
        <f t="shared" si="39"/>
        <v>0</v>
      </c>
      <c r="JN47" s="3">
        <f t="shared" si="19"/>
        <v>15</v>
      </c>
      <c r="JO47" s="7" t="str" cm="1">
        <f t="array" ref="JO47">_xlfn.SWITCH(JN47,JK47,"Oui",JL47,"Non",JM47,"Abstention")</f>
        <v>Oui</v>
      </c>
      <c r="JP47" s="7" t="str" cm="1">
        <f t="array" ref="JP47">_xlfn.SWITCH(JO47,"Oui","Non","Non","Oui","Abstention","Oui")</f>
        <v>Non</v>
      </c>
      <c r="JQ47" s="7" t="str" cm="1">
        <f t="array" ref="JQ47">_xlfn.SWITCH(JO47,"Oui","Abstention","Non","Abstention","Abstention","Non")</f>
        <v>Abstention</v>
      </c>
      <c r="JR47" s="3">
        <f t="shared" si="20"/>
        <v>15</v>
      </c>
      <c r="JS47" s="3">
        <f t="shared" si="21"/>
        <v>1</v>
      </c>
      <c r="JT47" t="str">
        <f t="shared" si="22"/>
        <v>consigne</v>
      </c>
      <c r="JU47" s="3"/>
      <c r="JV47" t="str" cm="1">
        <f t="array" ref="JV47">_xlfn._xlws.FILTER($M$3:$HD$3,((($M47:$HD47=$HR47)+($M47:$HD47=$HS47))*($M$5:$HD$5="V")*($HV47="consigne")),"")</f>
        <v/>
      </c>
      <c r="KP47" t="str" cm="1">
        <f t="array" ref="KP47">_xlfn._xlws.FILTER($M$3:$HD$3,((($M47:$HD47=$IB47)+($M47:$HD47=$IC47))*($M$5:$HD$5="S")*($IF47="consigne")),"")</f>
        <v/>
      </c>
      <c r="LD47" t="str" cm="1">
        <f t="array" ref="LD47">_xlfn._xlws.FILTER($M$3:$HD$3,((($M47:$HD47=$IV47)+($M47:$HD47=$IW47))*($M$5:$HD$5="RL")*($IZ47="consigne")),"")</f>
        <v/>
      </c>
      <c r="LP47" t="str" cm="1">
        <f t="array" ref="LP47">_xlfn._xlws.FILTER($M$3:$HD$3,((($M47:$HD47=$JF47)+($M47:$HD47=$JG47))*($M$5:$HD$5="G")*($JJ47="consigne")),"")</f>
        <v/>
      </c>
      <c r="MA47" t="str" cm="1">
        <f t="array" ref="MA47">_xlfn._xlws.FILTER($M$3:$HD$3,((($M47:$HD47=$JP47)+($M47:$HD47=$JQ47))*($M$5:$HD$5="GL")*($JT47="consigne")),"")</f>
        <v/>
      </c>
      <c r="MG47" t="str" cm="1">
        <f t="array" ref="MG47">_xlfn._xlws.FILTER($M$3:$HD$3,((($M47:$HD47=$IL47)+($M47:$HD47=$IM47))*($M$5:$HD$5="M-E")*($IP47="consigne")),"")</f>
        <v>Glanzmann-Hunkeler Ida</v>
      </c>
    </row>
    <row r="48" spans="1:348" x14ac:dyDescent="0.25">
      <c r="A48" s="1" t="s">
        <v>631</v>
      </c>
      <c r="B48" t="s">
        <v>204</v>
      </c>
      <c r="C48" t="s">
        <v>607</v>
      </c>
      <c r="D48" t="s">
        <v>608</v>
      </c>
      <c r="E48" s="1" t="s">
        <v>615</v>
      </c>
      <c r="F48" t="s">
        <v>616</v>
      </c>
      <c r="G48">
        <v>24490</v>
      </c>
      <c r="H48" t="s">
        <v>506</v>
      </c>
      <c r="I48" t="s">
        <v>621</v>
      </c>
      <c r="J48" t="s">
        <v>632</v>
      </c>
      <c r="K48" t="s">
        <v>619</v>
      </c>
      <c r="M48" t="s">
        <v>461</v>
      </c>
      <c r="N48" t="s">
        <v>461</v>
      </c>
      <c r="O48" t="s">
        <v>473</v>
      </c>
      <c r="P48" t="s">
        <v>461</v>
      </c>
      <c r="Q48" t="s">
        <v>461</v>
      </c>
      <c r="R48" t="s">
        <v>460</v>
      </c>
      <c r="S48" t="s">
        <v>460</v>
      </c>
      <c r="T48" t="s">
        <v>460</v>
      </c>
      <c r="U48" t="s">
        <v>460</v>
      </c>
      <c r="V48" t="s">
        <v>460</v>
      </c>
      <c r="W48" t="s">
        <v>463</v>
      </c>
      <c r="X48" t="s">
        <v>460</v>
      </c>
      <c r="Y48" t="s">
        <v>460</v>
      </c>
      <c r="Z48" t="s">
        <v>473</v>
      </c>
      <c r="AA48" t="s">
        <v>460</v>
      </c>
      <c r="AB48" t="s">
        <v>460</v>
      </c>
      <c r="AC48" t="s">
        <v>460</v>
      </c>
      <c r="AD48" t="s">
        <v>460</v>
      </c>
      <c r="AE48" t="s">
        <v>461</v>
      </c>
      <c r="AF48" t="s">
        <v>460</v>
      </c>
      <c r="AG48" t="s">
        <v>460</v>
      </c>
      <c r="AH48" t="s">
        <v>460</v>
      </c>
      <c r="AI48" t="s">
        <v>460</v>
      </c>
      <c r="AJ48" t="s">
        <v>460</v>
      </c>
      <c r="AK48" t="s">
        <v>460</v>
      </c>
      <c r="AL48" t="s">
        <v>461</v>
      </c>
      <c r="AM48" t="s">
        <v>461</v>
      </c>
      <c r="AN48" t="s">
        <v>460</v>
      </c>
      <c r="AO48" t="s">
        <v>461</v>
      </c>
      <c r="AP48" t="s">
        <v>460</v>
      </c>
      <c r="AQ48" t="s">
        <v>460</v>
      </c>
      <c r="AR48" t="s">
        <v>460</v>
      </c>
      <c r="AS48" t="s">
        <v>460</v>
      </c>
      <c r="AT48" t="s">
        <v>460</v>
      </c>
      <c r="AU48" t="s">
        <v>460</v>
      </c>
      <c r="AV48" t="s">
        <v>460</v>
      </c>
      <c r="AW48" t="s">
        <v>461</v>
      </c>
      <c r="AX48" t="s">
        <v>460</v>
      </c>
      <c r="AY48" t="s">
        <v>460</v>
      </c>
      <c r="AZ48" t="s">
        <v>460</v>
      </c>
      <c r="BA48" t="s">
        <v>461</v>
      </c>
      <c r="BB48" t="s">
        <v>460</v>
      </c>
      <c r="BC48" t="s">
        <v>460</v>
      </c>
      <c r="BD48" t="s">
        <v>461</v>
      </c>
      <c r="BE48" t="s">
        <v>461</v>
      </c>
      <c r="BF48" t="s">
        <v>460</v>
      </c>
      <c r="BG48" t="s">
        <v>460</v>
      </c>
      <c r="BH48" t="s">
        <v>460</v>
      </c>
      <c r="BI48" t="s">
        <v>460</v>
      </c>
      <c r="BJ48" t="s">
        <v>473</v>
      </c>
      <c r="BK48" t="s">
        <v>461</v>
      </c>
      <c r="BL48" t="s">
        <v>460</v>
      </c>
      <c r="BM48" t="s">
        <v>460</v>
      </c>
      <c r="BN48" t="s">
        <v>460</v>
      </c>
      <c r="BO48" t="s">
        <v>460</v>
      </c>
      <c r="BP48" t="s">
        <v>460</v>
      </c>
      <c r="BQ48" t="s">
        <v>460</v>
      </c>
      <c r="BR48" t="s">
        <v>461</v>
      </c>
      <c r="BS48" t="s">
        <v>460</v>
      </c>
      <c r="BT48" t="s">
        <v>461</v>
      </c>
      <c r="BU48" t="s">
        <v>461</v>
      </c>
      <c r="BV48" t="s">
        <v>460</v>
      </c>
      <c r="BW48" t="s">
        <v>461</v>
      </c>
      <c r="BX48" t="s">
        <v>460</v>
      </c>
      <c r="BY48" t="s">
        <v>460</v>
      </c>
      <c r="BZ48" t="s">
        <v>461</v>
      </c>
      <c r="CA48" t="s">
        <v>460</v>
      </c>
      <c r="CB48" t="s">
        <v>460</v>
      </c>
      <c r="CC48" t="s">
        <v>473</v>
      </c>
      <c r="CD48" t="s">
        <v>461</v>
      </c>
      <c r="CE48" t="s">
        <v>460</v>
      </c>
      <c r="CF48" t="s">
        <v>460</v>
      </c>
      <c r="CG48" t="s">
        <v>461</v>
      </c>
      <c r="CH48" t="s">
        <v>460</v>
      </c>
      <c r="CI48" t="s">
        <v>461</v>
      </c>
      <c r="CJ48" t="s">
        <v>460</v>
      </c>
      <c r="CK48" t="s">
        <v>460</v>
      </c>
      <c r="CL48" t="s">
        <v>461</v>
      </c>
      <c r="CM48" t="s">
        <v>463</v>
      </c>
      <c r="CN48" t="s">
        <v>460</v>
      </c>
      <c r="CO48" t="s">
        <v>460</v>
      </c>
      <c r="CP48" t="s">
        <v>461</v>
      </c>
      <c r="CQ48" t="s">
        <v>461</v>
      </c>
      <c r="CR48" t="s">
        <v>461</v>
      </c>
      <c r="CS48" t="s">
        <v>461</v>
      </c>
      <c r="CT48" t="s">
        <v>461</v>
      </c>
      <c r="CU48" t="s">
        <v>460</v>
      </c>
      <c r="CV48" t="s">
        <v>461</v>
      </c>
      <c r="CW48" t="s">
        <v>463</v>
      </c>
      <c r="CX48" t="s">
        <v>460</v>
      </c>
      <c r="CY48" t="s">
        <v>461</v>
      </c>
      <c r="CZ48" t="s">
        <v>461</v>
      </c>
      <c r="DA48" t="s">
        <v>460</v>
      </c>
      <c r="DB48" t="s">
        <v>474</v>
      </c>
      <c r="DC48" t="s">
        <v>460</v>
      </c>
      <c r="DD48" t="s">
        <v>461</v>
      </c>
      <c r="DE48" t="s">
        <v>460</v>
      </c>
      <c r="DF48" t="s">
        <v>473</v>
      </c>
      <c r="DG48" t="s">
        <v>460</v>
      </c>
      <c r="DH48" t="s">
        <v>460</v>
      </c>
      <c r="DI48" t="s">
        <v>460</v>
      </c>
      <c r="DJ48" t="s">
        <v>460</v>
      </c>
      <c r="DK48" t="s">
        <v>460</v>
      </c>
      <c r="DL48" t="s">
        <v>460</v>
      </c>
      <c r="DM48" t="s">
        <v>473</v>
      </c>
      <c r="DN48" t="s">
        <v>460</v>
      </c>
      <c r="DO48" t="s">
        <v>460</v>
      </c>
      <c r="DP48" t="s">
        <v>461</v>
      </c>
      <c r="DQ48" t="s">
        <v>460</v>
      </c>
      <c r="DR48" t="s">
        <v>463</v>
      </c>
      <c r="DS48" t="s">
        <v>460</v>
      </c>
      <c r="DT48" t="s">
        <v>460</v>
      </c>
      <c r="DU48" t="s">
        <v>461</v>
      </c>
      <c r="DV48" t="s">
        <v>460</v>
      </c>
      <c r="DW48" t="s">
        <v>460</v>
      </c>
      <c r="DX48" t="s">
        <v>461</v>
      </c>
      <c r="DY48" t="s">
        <v>460</v>
      </c>
      <c r="DZ48" t="s">
        <v>460</v>
      </c>
      <c r="EA48" t="s">
        <v>460</v>
      </c>
      <c r="EB48" t="s">
        <v>460</v>
      </c>
      <c r="EC48" t="s">
        <v>473</v>
      </c>
      <c r="ED48" t="s">
        <v>460</v>
      </c>
      <c r="EE48" t="s">
        <v>460</v>
      </c>
      <c r="EF48" t="s">
        <v>463</v>
      </c>
      <c r="EG48" t="s">
        <v>460</v>
      </c>
      <c r="EH48" t="s">
        <v>460</v>
      </c>
      <c r="EI48" t="s">
        <v>461</v>
      </c>
      <c r="EJ48" t="s">
        <v>461</v>
      </c>
      <c r="EK48" t="s">
        <v>460</v>
      </c>
      <c r="EL48" t="s">
        <v>460</v>
      </c>
      <c r="EM48" t="s">
        <v>460</v>
      </c>
      <c r="EN48" t="s">
        <v>461</v>
      </c>
      <c r="EO48" t="s">
        <v>460</v>
      </c>
      <c r="EP48" t="s">
        <v>460</v>
      </c>
      <c r="EQ48" t="s">
        <v>460</v>
      </c>
      <c r="ER48" t="s">
        <v>460</v>
      </c>
      <c r="ES48" t="s">
        <v>460</v>
      </c>
      <c r="ET48" t="s">
        <v>460</v>
      </c>
      <c r="EU48" t="s">
        <v>460</v>
      </c>
      <c r="EV48" t="s">
        <v>460</v>
      </c>
      <c r="EW48" t="s">
        <v>460</v>
      </c>
      <c r="EX48" t="s">
        <v>460</v>
      </c>
      <c r="EY48" t="s">
        <v>461</v>
      </c>
      <c r="EZ48" t="s">
        <v>460</v>
      </c>
      <c r="FA48" t="s">
        <v>460</v>
      </c>
      <c r="FB48" t="s">
        <v>461</v>
      </c>
      <c r="FC48" t="s">
        <v>460</v>
      </c>
      <c r="FD48" t="s">
        <v>460</v>
      </c>
      <c r="FE48" t="s">
        <v>460</v>
      </c>
      <c r="FF48" t="s">
        <v>460</v>
      </c>
      <c r="FG48" t="s">
        <v>461</v>
      </c>
      <c r="FH48" t="s">
        <v>460</v>
      </c>
      <c r="FI48" t="s">
        <v>460</v>
      </c>
      <c r="FJ48" t="s">
        <v>461</v>
      </c>
      <c r="FK48" t="s">
        <v>461</v>
      </c>
      <c r="FL48" t="s">
        <v>460</v>
      </c>
      <c r="FM48" t="s">
        <v>460</v>
      </c>
      <c r="FN48" t="s">
        <v>460</v>
      </c>
      <c r="FO48" t="s">
        <v>460</v>
      </c>
      <c r="FP48" t="s">
        <v>460</v>
      </c>
      <c r="FQ48" t="s">
        <v>461</v>
      </c>
      <c r="FR48" t="s">
        <v>460</v>
      </c>
      <c r="FS48" t="s">
        <v>460</v>
      </c>
      <c r="FT48" t="s">
        <v>460</v>
      </c>
      <c r="FU48" t="s">
        <v>460</v>
      </c>
      <c r="FV48" t="s">
        <v>460</v>
      </c>
      <c r="FW48" t="s">
        <v>461</v>
      </c>
      <c r="FX48" t="s">
        <v>460</v>
      </c>
      <c r="FY48" t="s">
        <v>460</v>
      </c>
      <c r="FZ48" t="s">
        <v>460</v>
      </c>
      <c r="GA48" t="s">
        <v>461</v>
      </c>
      <c r="GB48" t="s">
        <v>460</v>
      </c>
      <c r="GC48" t="s">
        <v>461</v>
      </c>
      <c r="GD48" t="s">
        <v>460</v>
      </c>
      <c r="GE48" t="s">
        <v>460</v>
      </c>
      <c r="GF48" t="s">
        <v>461</v>
      </c>
      <c r="GG48" t="s">
        <v>460</v>
      </c>
      <c r="GH48" t="s">
        <v>460</v>
      </c>
      <c r="GI48" t="s">
        <v>460</v>
      </c>
      <c r="GJ48" t="s">
        <v>460</v>
      </c>
      <c r="GK48" t="s">
        <v>461</v>
      </c>
      <c r="GL48" t="s">
        <v>461</v>
      </c>
      <c r="GM48" t="s">
        <v>460</v>
      </c>
      <c r="GN48" t="s">
        <v>460</v>
      </c>
      <c r="GO48" t="s">
        <v>461</v>
      </c>
      <c r="GP48" t="s">
        <v>460</v>
      </c>
      <c r="GQ48" t="s">
        <v>461</v>
      </c>
      <c r="GR48" t="s">
        <v>460</v>
      </c>
      <c r="GS48" t="s">
        <v>460</v>
      </c>
      <c r="GT48" t="s">
        <v>460</v>
      </c>
      <c r="GU48" t="s">
        <v>460</v>
      </c>
      <c r="GV48" t="s">
        <v>460</v>
      </c>
      <c r="GW48" t="s">
        <v>460</v>
      </c>
      <c r="GX48" t="s">
        <v>460</v>
      </c>
      <c r="GY48" t="s">
        <v>460</v>
      </c>
      <c r="GZ48" t="s">
        <v>460</v>
      </c>
      <c r="HA48" t="s">
        <v>460</v>
      </c>
      <c r="HB48" t="s">
        <v>461</v>
      </c>
      <c r="HC48" t="s">
        <v>460</v>
      </c>
      <c r="HD48" t="s">
        <v>461</v>
      </c>
      <c r="HE48" t="s">
        <v>481</v>
      </c>
      <c r="HF48">
        <v>134</v>
      </c>
      <c r="HG48">
        <v>53</v>
      </c>
      <c r="HH48">
        <v>0</v>
      </c>
      <c r="HI48">
        <v>5</v>
      </c>
      <c r="HJ48">
        <v>7</v>
      </c>
      <c r="HK48" t="s">
        <v>476</v>
      </c>
      <c r="HM48" s="3">
        <f t="shared" si="23"/>
        <v>0</v>
      </c>
      <c r="HN48" s="3">
        <f t="shared" si="40"/>
        <v>53</v>
      </c>
      <c r="HO48" s="3">
        <f t="shared" si="41"/>
        <v>0</v>
      </c>
      <c r="HP48" s="3">
        <f t="shared" si="0"/>
        <v>53</v>
      </c>
      <c r="HQ48" s="7" t="str" cm="1">
        <f t="array" ref="HQ48">_xlfn.SWITCH(HP48,HM48,"Oui",HN48,"Non",HO48,"Abstention")</f>
        <v>Non</v>
      </c>
      <c r="HR48" s="7" t="str" cm="1">
        <f t="array" ref="HR48">_xlfn.SWITCH(HQ48,"Oui","Non","Non","Oui","Abstention","Oui")</f>
        <v>Oui</v>
      </c>
      <c r="HS48" s="7" t="str" cm="1">
        <f t="array" ref="HS48">_xlfn.SWITCH(HQ48,"Oui","Abstention","Non","Abstention","Abstention","Non")</f>
        <v>Abstention</v>
      </c>
      <c r="HT48" s="3">
        <f t="shared" si="1"/>
        <v>53</v>
      </c>
      <c r="HU48" s="3">
        <f t="shared" si="2"/>
        <v>1</v>
      </c>
      <c r="HV48" t="str">
        <f t="shared" si="3"/>
        <v>consigne</v>
      </c>
      <c r="HW48" s="3">
        <f t="shared" si="24"/>
        <v>36</v>
      </c>
      <c r="HX48" s="3">
        <f t="shared" si="25"/>
        <v>0</v>
      </c>
      <c r="HY48" s="3">
        <f t="shared" si="26"/>
        <v>0</v>
      </c>
      <c r="HZ48" s="3">
        <f t="shared" si="27"/>
        <v>36</v>
      </c>
      <c r="IA48" s="7" t="str" cm="1">
        <f t="array" ref="IA48">_xlfn.SWITCH(HZ48,HW48,"Oui",HX48,"Non",HY48,"Abstention")</f>
        <v>Oui</v>
      </c>
      <c r="IB48" s="7" t="str" cm="1">
        <f t="array" ref="IB48">_xlfn.SWITCH(IA48,"Oui","Non","Non","Oui","Abstention","Oui")</f>
        <v>Non</v>
      </c>
      <c r="IC48" s="7" t="str" cm="1">
        <f t="array" ref="IC48">_xlfn.SWITCH(IA48,"Oui","Abstention","Non","Abstention","Abstention","Non")</f>
        <v>Abstention</v>
      </c>
      <c r="ID48" s="3">
        <f t="shared" si="4"/>
        <v>36</v>
      </c>
      <c r="IE48" s="3">
        <f t="shared" si="5"/>
        <v>1</v>
      </c>
      <c r="IF48" t="str">
        <f t="shared" si="6"/>
        <v>consigne</v>
      </c>
      <c r="IG48">
        <f t="shared" si="28"/>
        <v>29</v>
      </c>
      <c r="IH48">
        <f t="shared" si="29"/>
        <v>0</v>
      </c>
      <c r="II48">
        <f t="shared" si="30"/>
        <v>0</v>
      </c>
      <c r="IJ48" s="3">
        <f t="shared" si="7"/>
        <v>29</v>
      </c>
      <c r="IK48" s="7" t="str" cm="1">
        <f t="array" ref="IK48">_xlfn.SWITCH(IJ48,IG48,"Oui",IH48,"Non",II48,"Abstention")</f>
        <v>Oui</v>
      </c>
      <c r="IL48" s="7" t="str" cm="1">
        <f t="array" ref="IL48">_xlfn.SWITCH(IK48,"Oui","Non","Non","Oui","Abstention","Oui")</f>
        <v>Non</v>
      </c>
      <c r="IM48" s="7" t="str" cm="1">
        <f t="array" ref="IM48">_xlfn.SWITCH(IK48,"Oui","Abstention","Non","Abstention","Abstention","Non")</f>
        <v>Abstention</v>
      </c>
      <c r="IN48" s="3">
        <f t="shared" si="8"/>
        <v>29</v>
      </c>
      <c r="IO48" s="3">
        <f t="shared" si="9"/>
        <v>1</v>
      </c>
      <c r="IP48" t="str">
        <f t="shared" si="10"/>
        <v>consigne</v>
      </c>
      <c r="IQ48">
        <f t="shared" si="31"/>
        <v>26</v>
      </c>
      <c r="IR48">
        <f t="shared" si="32"/>
        <v>0</v>
      </c>
      <c r="IS48">
        <f t="shared" si="33"/>
        <v>0</v>
      </c>
      <c r="IT48" s="3">
        <f t="shared" si="11"/>
        <v>26</v>
      </c>
      <c r="IU48" s="7" t="str" cm="1">
        <f t="array" ref="IU48">_xlfn.SWITCH(IT48,IQ48,"Oui",IR48,"Non",IS48,"Abstention")</f>
        <v>Oui</v>
      </c>
      <c r="IV48" s="7" t="str" cm="1">
        <f t="array" ref="IV48">_xlfn.SWITCH(IU48,"Oui","Non","Non","Oui","Abstention","Oui")</f>
        <v>Non</v>
      </c>
      <c r="IW48" s="7" t="str" cm="1">
        <f t="array" ref="IW48">_xlfn.SWITCH(IU48,"Oui","Abstention","Non","Abstention","Abstention","Non")</f>
        <v>Abstention</v>
      </c>
      <c r="IX48" s="3">
        <f t="shared" si="12"/>
        <v>26</v>
      </c>
      <c r="IY48" s="3">
        <f t="shared" si="13"/>
        <v>1</v>
      </c>
      <c r="IZ48" t="str">
        <f t="shared" si="14"/>
        <v>consigne</v>
      </c>
      <c r="JA48">
        <f t="shared" si="34"/>
        <v>28</v>
      </c>
      <c r="JB48">
        <f t="shared" si="35"/>
        <v>0</v>
      </c>
      <c r="JC48">
        <f t="shared" si="36"/>
        <v>0</v>
      </c>
      <c r="JD48" s="3">
        <f t="shared" si="15"/>
        <v>28</v>
      </c>
      <c r="JE48" s="7" t="str" cm="1">
        <f t="array" ref="JE48">_xlfn.SWITCH(JD48,JA48,"Oui",JB48,"Non",JC48,"Abstention")</f>
        <v>Oui</v>
      </c>
      <c r="JF48" s="7" t="str" cm="1">
        <f t="array" ref="JF48">_xlfn.SWITCH(JE48,"Oui","Non","Non","Oui","Abstention","Oui")</f>
        <v>Non</v>
      </c>
      <c r="JG48" s="7" t="str" cm="1">
        <f t="array" ref="JG48">_xlfn.SWITCH(JE48,"Oui","Abstention","Non","Abstention","Abstention","Non")</f>
        <v>Abstention</v>
      </c>
      <c r="JH48" s="3">
        <f t="shared" si="16"/>
        <v>28</v>
      </c>
      <c r="JI48" s="3">
        <f t="shared" si="17"/>
        <v>1</v>
      </c>
      <c r="JJ48" t="str">
        <f t="shared" si="18"/>
        <v>consigne</v>
      </c>
      <c r="JK48">
        <f t="shared" si="37"/>
        <v>15</v>
      </c>
      <c r="JL48">
        <f t="shared" si="38"/>
        <v>0</v>
      </c>
      <c r="JM48">
        <f t="shared" si="39"/>
        <v>0</v>
      </c>
      <c r="JN48" s="3">
        <f t="shared" si="19"/>
        <v>15</v>
      </c>
      <c r="JO48" s="7" t="str" cm="1">
        <f t="array" ref="JO48">_xlfn.SWITCH(JN48,JK48,"Oui",JL48,"Non",JM48,"Abstention")</f>
        <v>Oui</v>
      </c>
      <c r="JP48" s="7" t="str" cm="1">
        <f t="array" ref="JP48">_xlfn.SWITCH(JO48,"Oui","Non","Non","Oui","Abstention","Oui")</f>
        <v>Non</v>
      </c>
      <c r="JQ48" s="7" t="str" cm="1">
        <f t="array" ref="JQ48">_xlfn.SWITCH(JO48,"Oui","Abstention","Non","Abstention","Abstention","Non")</f>
        <v>Abstention</v>
      </c>
      <c r="JR48" s="3">
        <f t="shared" si="20"/>
        <v>15</v>
      </c>
      <c r="JS48" s="3">
        <f t="shared" si="21"/>
        <v>1</v>
      </c>
      <c r="JT48" t="str">
        <f t="shared" si="22"/>
        <v>consigne</v>
      </c>
      <c r="JU48" s="3"/>
      <c r="JV48" t="str" cm="1">
        <f t="array" ref="JV48">_xlfn._xlws.FILTER($M$3:$HD$3,((($M48:$HD48=$HR48)+($M48:$HD48=$HS48))*($M$5:$HD$5="V")*($HV48="consigne")),"")</f>
        <v/>
      </c>
      <c r="KP48" t="str" cm="1">
        <f t="array" ref="KP48">_xlfn._xlws.FILTER($M$3:$HD$3,((($M48:$HD48=$IB48)+($M48:$HD48=$IC48))*($M$5:$HD$5="S")*($IF48="consigne")),"")</f>
        <v/>
      </c>
      <c r="LD48" t="str" cm="1">
        <f t="array" ref="LD48">_xlfn._xlws.FILTER($M$3:$HD$3,((($M48:$HD48=$IV48)+($M48:$HD48=$IW48))*($M$5:$HD$5="RL")*($IZ48="consigne")),"")</f>
        <v/>
      </c>
      <c r="LP48" t="str" cm="1">
        <f t="array" ref="LP48">_xlfn._xlws.FILTER($M$3:$HD$3,((($M48:$HD48=$JF48)+($M48:$HD48=$JG48))*($M$5:$HD$5="G")*($JJ48="consigne")),"")</f>
        <v/>
      </c>
      <c r="MA48" t="str" cm="1">
        <f t="array" ref="MA48">_xlfn._xlws.FILTER($M$3:$HD$3,((($M48:$HD48=$JP48)+($M48:$HD48=$JQ48))*($M$5:$HD$5="GL")*($JT48="consigne")),"")</f>
        <v/>
      </c>
      <c r="MG48" t="str" cm="1">
        <f t="array" ref="MG48">_xlfn._xlws.FILTER($M$3:$HD$3,((($M48:$HD48=$IL48)+($M48:$HD48=$IM48))*($M$5:$HD$5="M-E")*($IP48="consigne")),"")</f>
        <v/>
      </c>
    </row>
    <row r="49" spans="1:352" x14ac:dyDescent="0.25">
      <c r="A49" s="1" t="s">
        <v>633</v>
      </c>
      <c r="B49" t="s">
        <v>204</v>
      </c>
      <c r="C49" t="s">
        <v>607</v>
      </c>
      <c r="D49" t="s">
        <v>608</v>
      </c>
      <c r="E49" s="1" t="s">
        <v>615</v>
      </c>
      <c r="F49" t="s">
        <v>616</v>
      </c>
      <c r="G49">
        <v>24491</v>
      </c>
      <c r="J49" t="s">
        <v>634</v>
      </c>
      <c r="K49" t="s">
        <v>619</v>
      </c>
      <c r="M49" t="s">
        <v>461</v>
      </c>
      <c r="N49" t="s">
        <v>461</v>
      </c>
      <c r="O49" t="s">
        <v>473</v>
      </c>
      <c r="P49" t="s">
        <v>461</v>
      </c>
      <c r="Q49" t="s">
        <v>461</v>
      </c>
      <c r="R49" t="s">
        <v>460</v>
      </c>
      <c r="S49" t="s">
        <v>460</v>
      </c>
      <c r="T49" t="s">
        <v>460</v>
      </c>
      <c r="U49" t="s">
        <v>460</v>
      </c>
      <c r="V49" t="s">
        <v>460</v>
      </c>
      <c r="W49" t="s">
        <v>463</v>
      </c>
      <c r="X49" t="s">
        <v>460</v>
      </c>
      <c r="Y49" t="s">
        <v>460</v>
      </c>
      <c r="Z49" t="s">
        <v>473</v>
      </c>
      <c r="AA49" t="s">
        <v>460</v>
      </c>
      <c r="AB49" t="s">
        <v>460</v>
      </c>
      <c r="AC49" t="s">
        <v>460</v>
      </c>
      <c r="AD49" t="s">
        <v>460</v>
      </c>
      <c r="AE49" t="s">
        <v>461</v>
      </c>
      <c r="AF49" t="s">
        <v>460</v>
      </c>
      <c r="AG49" t="s">
        <v>461</v>
      </c>
      <c r="AH49" t="s">
        <v>461</v>
      </c>
      <c r="AI49" t="s">
        <v>460</v>
      </c>
      <c r="AJ49" t="s">
        <v>460</v>
      </c>
      <c r="AK49" t="s">
        <v>460</v>
      </c>
      <c r="AL49" t="s">
        <v>461</v>
      </c>
      <c r="AM49" t="s">
        <v>461</v>
      </c>
      <c r="AN49" t="s">
        <v>460</v>
      </c>
      <c r="AO49" t="s">
        <v>461</v>
      </c>
      <c r="AP49" t="s">
        <v>461</v>
      </c>
      <c r="AQ49" t="s">
        <v>461</v>
      </c>
      <c r="AR49" t="s">
        <v>460</v>
      </c>
      <c r="AS49" t="s">
        <v>460</v>
      </c>
      <c r="AT49" t="s">
        <v>461</v>
      </c>
      <c r="AU49" t="s">
        <v>460</v>
      </c>
      <c r="AV49" t="s">
        <v>460</v>
      </c>
      <c r="AW49" t="s">
        <v>461</v>
      </c>
      <c r="AX49" t="s">
        <v>460</v>
      </c>
      <c r="AY49" t="s">
        <v>461</v>
      </c>
      <c r="AZ49" t="s">
        <v>461</v>
      </c>
      <c r="BA49" t="s">
        <v>461</v>
      </c>
      <c r="BB49" t="s">
        <v>461</v>
      </c>
      <c r="BC49" t="s">
        <v>460</v>
      </c>
      <c r="BD49" t="s">
        <v>461</v>
      </c>
      <c r="BE49" t="s">
        <v>461</v>
      </c>
      <c r="BF49" t="s">
        <v>461</v>
      </c>
      <c r="BG49" t="s">
        <v>460</v>
      </c>
      <c r="BH49" t="s">
        <v>461</v>
      </c>
      <c r="BI49" t="s">
        <v>460</v>
      </c>
      <c r="BJ49" t="s">
        <v>473</v>
      </c>
      <c r="BK49" t="s">
        <v>461</v>
      </c>
      <c r="BL49" t="s">
        <v>460</v>
      </c>
      <c r="BM49" t="s">
        <v>460</v>
      </c>
      <c r="BN49" t="s">
        <v>460</v>
      </c>
      <c r="BO49" t="s">
        <v>461</v>
      </c>
      <c r="BP49" t="s">
        <v>460</v>
      </c>
      <c r="BQ49" t="s">
        <v>460</v>
      </c>
      <c r="BR49" t="s">
        <v>461</v>
      </c>
      <c r="BS49" t="s">
        <v>460</v>
      </c>
      <c r="BT49" t="s">
        <v>461</v>
      </c>
      <c r="BU49" t="s">
        <v>461</v>
      </c>
      <c r="BV49" t="s">
        <v>461</v>
      </c>
      <c r="BW49" t="s">
        <v>461</v>
      </c>
      <c r="BX49" t="s">
        <v>460</v>
      </c>
      <c r="BY49" t="s">
        <v>460</v>
      </c>
      <c r="BZ49" t="s">
        <v>461</v>
      </c>
      <c r="CA49" t="s">
        <v>460</v>
      </c>
      <c r="CB49" t="s">
        <v>460</v>
      </c>
      <c r="CC49" t="s">
        <v>473</v>
      </c>
      <c r="CD49" t="s">
        <v>461</v>
      </c>
      <c r="CE49" t="s">
        <v>460</v>
      </c>
      <c r="CF49" t="s">
        <v>460</v>
      </c>
      <c r="CG49" t="s">
        <v>461</v>
      </c>
      <c r="CH49" t="s">
        <v>460</v>
      </c>
      <c r="CI49" t="s">
        <v>461</v>
      </c>
      <c r="CJ49" t="s">
        <v>461</v>
      </c>
      <c r="CK49" t="s">
        <v>460</v>
      </c>
      <c r="CL49" t="s">
        <v>461</v>
      </c>
      <c r="CM49" t="s">
        <v>463</v>
      </c>
      <c r="CN49" t="s">
        <v>460</v>
      </c>
      <c r="CO49" t="s">
        <v>460</v>
      </c>
      <c r="CP49" t="s">
        <v>461</v>
      </c>
      <c r="CQ49" t="s">
        <v>461</v>
      </c>
      <c r="CR49" t="s">
        <v>461</v>
      </c>
      <c r="CS49" t="s">
        <v>461</v>
      </c>
      <c r="CT49" t="s">
        <v>461</v>
      </c>
      <c r="CU49" t="s">
        <v>460</v>
      </c>
      <c r="CV49" t="s">
        <v>461</v>
      </c>
      <c r="CW49" t="s">
        <v>463</v>
      </c>
      <c r="CX49" t="s">
        <v>460</v>
      </c>
      <c r="CY49" t="s">
        <v>480</v>
      </c>
      <c r="CZ49" t="s">
        <v>461</v>
      </c>
      <c r="DA49" t="s">
        <v>461</v>
      </c>
      <c r="DB49" t="s">
        <v>474</v>
      </c>
      <c r="DC49" t="s">
        <v>461</v>
      </c>
      <c r="DD49" t="s">
        <v>461</v>
      </c>
      <c r="DE49" t="s">
        <v>460</v>
      </c>
      <c r="DF49" t="s">
        <v>473</v>
      </c>
      <c r="DG49" t="s">
        <v>460</v>
      </c>
      <c r="DH49" t="s">
        <v>460</v>
      </c>
      <c r="DI49" t="s">
        <v>460</v>
      </c>
      <c r="DJ49" t="s">
        <v>460</v>
      </c>
      <c r="DK49" t="s">
        <v>461</v>
      </c>
      <c r="DL49" t="s">
        <v>460</v>
      </c>
      <c r="DM49" t="s">
        <v>473</v>
      </c>
      <c r="DN49" t="s">
        <v>460</v>
      </c>
      <c r="DO49" t="s">
        <v>460</v>
      </c>
      <c r="DP49" t="s">
        <v>461</v>
      </c>
      <c r="DQ49" t="s">
        <v>461</v>
      </c>
      <c r="DR49" t="s">
        <v>463</v>
      </c>
      <c r="DS49" t="s">
        <v>460</v>
      </c>
      <c r="DT49" t="s">
        <v>460</v>
      </c>
      <c r="DU49" t="s">
        <v>461</v>
      </c>
      <c r="DV49" t="s">
        <v>460</v>
      </c>
      <c r="DW49" t="s">
        <v>460</v>
      </c>
      <c r="DX49" t="s">
        <v>461</v>
      </c>
      <c r="DY49" t="s">
        <v>460</v>
      </c>
      <c r="DZ49" t="s">
        <v>460</v>
      </c>
      <c r="EA49" t="s">
        <v>460</v>
      </c>
      <c r="EB49" t="s">
        <v>460</v>
      </c>
      <c r="EC49" t="s">
        <v>473</v>
      </c>
      <c r="ED49" t="s">
        <v>460</v>
      </c>
      <c r="EE49" t="s">
        <v>461</v>
      </c>
      <c r="EF49" t="s">
        <v>463</v>
      </c>
      <c r="EG49" t="s">
        <v>460</v>
      </c>
      <c r="EH49" t="s">
        <v>461</v>
      </c>
      <c r="EI49" t="s">
        <v>461</v>
      </c>
      <c r="EJ49" t="s">
        <v>461</v>
      </c>
      <c r="EK49" t="s">
        <v>460</v>
      </c>
      <c r="EL49" t="s">
        <v>460</v>
      </c>
      <c r="EM49" t="s">
        <v>460</v>
      </c>
      <c r="EN49" t="s">
        <v>461</v>
      </c>
      <c r="EO49" t="s">
        <v>460</v>
      </c>
      <c r="EP49" t="s">
        <v>460</v>
      </c>
      <c r="EQ49" t="s">
        <v>460</v>
      </c>
      <c r="ER49" t="s">
        <v>460</v>
      </c>
      <c r="ES49" t="s">
        <v>460</v>
      </c>
      <c r="ET49" t="s">
        <v>461</v>
      </c>
      <c r="EU49" t="s">
        <v>460</v>
      </c>
      <c r="EV49" t="s">
        <v>460</v>
      </c>
      <c r="EW49" t="s">
        <v>460</v>
      </c>
      <c r="EX49" t="s">
        <v>460</v>
      </c>
      <c r="EY49" t="s">
        <v>461</v>
      </c>
      <c r="EZ49" t="s">
        <v>460</v>
      </c>
      <c r="FA49" t="s">
        <v>461</v>
      </c>
      <c r="FB49" t="s">
        <v>461</v>
      </c>
      <c r="FC49" t="s">
        <v>461</v>
      </c>
      <c r="FD49" t="s">
        <v>460</v>
      </c>
      <c r="FE49" t="s">
        <v>461</v>
      </c>
      <c r="FF49" t="s">
        <v>461</v>
      </c>
      <c r="FG49" t="s">
        <v>461</v>
      </c>
      <c r="FH49" t="s">
        <v>460</v>
      </c>
      <c r="FI49" t="s">
        <v>460</v>
      </c>
      <c r="FJ49" t="s">
        <v>461</v>
      </c>
      <c r="FK49" t="s">
        <v>461</v>
      </c>
      <c r="FL49" t="s">
        <v>460</v>
      </c>
      <c r="FM49" t="s">
        <v>460</v>
      </c>
      <c r="FN49" t="s">
        <v>461</v>
      </c>
      <c r="FO49" t="s">
        <v>460</v>
      </c>
      <c r="FP49" t="s">
        <v>461</v>
      </c>
      <c r="FQ49" t="s">
        <v>461</v>
      </c>
      <c r="FR49" t="s">
        <v>460</v>
      </c>
      <c r="FS49" t="s">
        <v>461</v>
      </c>
      <c r="FT49" t="s">
        <v>460</v>
      </c>
      <c r="FU49" t="s">
        <v>460</v>
      </c>
      <c r="FV49" t="s">
        <v>460</v>
      </c>
      <c r="FW49" t="s">
        <v>461</v>
      </c>
      <c r="FX49" t="s">
        <v>460</v>
      </c>
      <c r="FY49" t="s">
        <v>460</v>
      </c>
      <c r="FZ49" t="s">
        <v>461</v>
      </c>
      <c r="GA49" t="s">
        <v>461</v>
      </c>
      <c r="GB49" t="s">
        <v>461</v>
      </c>
      <c r="GC49" t="s">
        <v>461</v>
      </c>
      <c r="GD49" t="s">
        <v>460</v>
      </c>
      <c r="GE49" t="s">
        <v>460</v>
      </c>
      <c r="GF49" t="s">
        <v>461</v>
      </c>
      <c r="GG49" t="s">
        <v>460</v>
      </c>
      <c r="GH49" t="s">
        <v>460</v>
      </c>
      <c r="GI49" t="s">
        <v>460</v>
      </c>
      <c r="GJ49" t="s">
        <v>460</v>
      </c>
      <c r="GK49" t="s">
        <v>461</v>
      </c>
      <c r="GL49" t="s">
        <v>461</v>
      </c>
      <c r="GM49" t="s">
        <v>461</v>
      </c>
      <c r="GN49" t="s">
        <v>461</v>
      </c>
      <c r="GO49" t="s">
        <v>461</v>
      </c>
      <c r="GP49" t="s">
        <v>460</v>
      </c>
      <c r="GQ49" t="s">
        <v>461</v>
      </c>
      <c r="GR49" t="s">
        <v>461</v>
      </c>
      <c r="GS49" t="s">
        <v>461</v>
      </c>
      <c r="GT49" t="s">
        <v>460</v>
      </c>
      <c r="GU49" t="s">
        <v>460</v>
      </c>
      <c r="GV49" t="s">
        <v>461</v>
      </c>
      <c r="GW49" t="s">
        <v>460</v>
      </c>
      <c r="GX49" t="s">
        <v>460</v>
      </c>
      <c r="GY49" t="s">
        <v>460</v>
      </c>
      <c r="GZ49" t="s">
        <v>460</v>
      </c>
      <c r="HA49" t="s">
        <v>460</v>
      </c>
      <c r="HB49" t="s">
        <v>461</v>
      </c>
      <c r="HC49" t="s">
        <v>460</v>
      </c>
      <c r="HD49" t="s">
        <v>461</v>
      </c>
      <c r="HE49" t="s">
        <v>481</v>
      </c>
      <c r="HF49">
        <v>100</v>
      </c>
      <c r="HG49">
        <v>86</v>
      </c>
      <c r="HH49">
        <v>1</v>
      </c>
      <c r="HI49">
        <v>5</v>
      </c>
      <c r="HJ49">
        <v>7</v>
      </c>
      <c r="HK49" t="s">
        <v>476</v>
      </c>
      <c r="HM49" s="3">
        <f t="shared" si="23"/>
        <v>0</v>
      </c>
      <c r="HN49" s="3">
        <f t="shared" si="40"/>
        <v>52</v>
      </c>
      <c r="HO49" s="3">
        <f t="shared" si="41"/>
        <v>1</v>
      </c>
      <c r="HP49" s="3">
        <f t="shared" si="0"/>
        <v>52</v>
      </c>
      <c r="HQ49" s="7" t="str" cm="1">
        <f t="array" ref="HQ49">_xlfn.SWITCH(HP49,HM49,"Oui",HN49,"Non",HO49,"Abstention")</f>
        <v>Non</v>
      </c>
      <c r="HR49" s="7" t="str" cm="1">
        <f t="array" ref="HR49">_xlfn.SWITCH(HQ49,"Oui","Non","Non","Oui","Abstention","Oui")</f>
        <v>Oui</v>
      </c>
      <c r="HS49" s="7" t="str" cm="1">
        <f t="array" ref="HS49">_xlfn.SWITCH(HQ49,"Oui","Abstention","Non","Abstention","Abstention","Non")</f>
        <v>Abstention</v>
      </c>
      <c r="HT49" s="3">
        <f t="shared" si="1"/>
        <v>53</v>
      </c>
      <c r="HU49" s="3">
        <f t="shared" si="2"/>
        <v>0.98113207547169812</v>
      </c>
      <c r="HV49" t="str">
        <f t="shared" si="3"/>
        <v>consigne</v>
      </c>
      <c r="HW49" s="3">
        <f t="shared" si="24"/>
        <v>36</v>
      </c>
      <c r="HX49" s="3">
        <f t="shared" si="25"/>
        <v>0</v>
      </c>
      <c r="HY49" s="3">
        <f t="shared" si="26"/>
        <v>0</v>
      </c>
      <c r="HZ49" s="3">
        <f t="shared" si="27"/>
        <v>36</v>
      </c>
      <c r="IA49" s="7" t="str" cm="1">
        <f t="array" ref="IA49">_xlfn.SWITCH(HZ49,HW49,"Oui",HX49,"Non",HY49,"Abstention")</f>
        <v>Oui</v>
      </c>
      <c r="IB49" s="7" t="str" cm="1">
        <f t="array" ref="IB49">_xlfn.SWITCH(IA49,"Oui","Non","Non","Oui","Abstention","Oui")</f>
        <v>Non</v>
      </c>
      <c r="IC49" s="7" t="str" cm="1">
        <f t="array" ref="IC49">_xlfn.SWITCH(IA49,"Oui","Abstention","Non","Abstention","Abstention","Non")</f>
        <v>Abstention</v>
      </c>
      <c r="ID49" s="3">
        <f t="shared" si="4"/>
        <v>36</v>
      </c>
      <c r="IE49" s="3">
        <f t="shared" si="5"/>
        <v>1</v>
      </c>
      <c r="IF49" t="str">
        <f t="shared" si="6"/>
        <v>consigne</v>
      </c>
      <c r="IG49">
        <f t="shared" si="28"/>
        <v>21</v>
      </c>
      <c r="IH49">
        <f t="shared" si="29"/>
        <v>8</v>
      </c>
      <c r="II49">
        <f t="shared" si="30"/>
        <v>0</v>
      </c>
      <c r="IJ49" s="3">
        <f t="shared" si="7"/>
        <v>21</v>
      </c>
      <c r="IK49" s="7" t="str" cm="1">
        <f t="array" ref="IK49">_xlfn.SWITCH(IJ49,IG49,"Oui",IH49,"Non",II49,"Abstention")</f>
        <v>Oui</v>
      </c>
      <c r="IL49" s="7" t="str" cm="1">
        <f t="array" ref="IL49">_xlfn.SWITCH(IK49,"Oui","Non","Non","Oui","Abstention","Oui")</f>
        <v>Non</v>
      </c>
      <c r="IM49" s="7" t="str" cm="1">
        <f t="array" ref="IM49">_xlfn.SWITCH(IK49,"Oui","Abstention","Non","Abstention","Abstention","Non")</f>
        <v>Abstention</v>
      </c>
      <c r="IN49" s="3">
        <f t="shared" si="8"/>
        <v>29</v>
      </c>
      <c r="IO49" s="3">
        <f t="shared" si="9"/>
        <v>0.72413793103448276</v>
      </c>
      <c r="IP49" t="str">
        <f t="shared" si="10"/>
        <v>consigne</v>
      </c>
      <c r="IQ49">
        <f t="shared" si="31"/>
        <v>0</v>
      </c>
      <c r="IR49">
        <f t="shared" si="32"/>
        <v>26</v>
      </c>
      <c r="IS49">
        <f t="shared" si="33"/>
        <v>0</v>
      </c>
      <c r="IT49" s="3">
        <f t="shared" si="11"/>
        <v>26</v>
      </c>
      <c r="IU49" s="7" t="str" cm="1">
        <f t="array" ref="IU49">_xlfn.SWITCH(IT49,IQ49,"Oui",IR49,"Non",IS49,"Abstention")</f>
        <v>Non</v>
      </c>
      <c r="IV49" s="7" t="str" cm="1">
        <f t="array" ref="IV49">_xlfn.SWITCH(IU49,"Oui","Non","Non","Oui","Abstention","Oui")</f>
        <v>Oui</v>
      </c>
      <c r="IW49" s="7" t="str" cm="1">
        <f t="array" ref="IW49">_xlfn.SWITCH(IU49,"Oui","Abstention","Non","Abstention","Abstention","Non")</f>
        <v>Abstention</v>
      </c>
      <c r="IX49" s="3">
        <f t="shared" si="12"/>
        <v>26</v>
      </c>
      <c r="IY49" s="3">
        <f t="shared" si="13"/>
        <v>1</v>
      </c>
      <c r="IZ49" t="str">
        <f t="shared" si="14"/>
        <v>consigne</v>
      </c>
      <c r="JA49">
        <f t="shared" si="34"/>
        <v>28</v>
      </c>
      <c r="JB49">
        <f t="shared" si="35"/>
        <v>0</v>
      </c>
      <c r="JC49">
        <f t="shared" si="36"/>
        <v>0</v>
      </c>
      <c r="JD49" s="3">
        <f t="shared" si="15"/>
        <v>28</v>
      </c>
      <c r="JE49" s="7" t="str" cm="1">
        <f t="array" ref="JE49">_xlfn.SWITCH(JD49,JA49,"Oui",JB49,"Non",JC49,"Abstention")</f>
        <v>Oui</v>
      </c>
      <c r="JF49" s="7" t="str" cm="1">
        <f t="array" ref="JF49">_xlfn.SWITCH(JE49,"Oui","Non","Non","Oui","Abstention","Oui")</f>
        <v>Non</v>
      </c>
      <c r="JG49" s="7" t="str" cm="1">
        <f t="array" ref="JG49">_xlfn.SWITCH(JE49,"Oui","Abstention","Non","Abstention","Abstention","Non")</f>
        <v>Abstention</v>
      </c>
      <c r="JH49" s="3">
        <f t="shared" si="16"/>
        <v>28</v>
      </c>
      <c r="JI49" s="3">
        <f t="shared" si="17"/>
        <v>1</v>
      </c>
      <c r="JJ49" t="str">
        <f t="shared" si="18"/>
        <v>consigne</v>
      </c>
      <c r="JK49">
        <f t="shared" si="37"/>
        <v>15</v>
      </c>
      <c r="JL49">
        <f t="shared" si="38"/>
        <v>0</v>
      </c>
      <c r="JM49">
        <f t="shared" si="39"/>
        <v>0</v>
      </c>
      <c r="JN49" s="3">
        <f t="shared" si="19"/>
        <v>15</v>
      </c>
      <c r="JO49" s="7" t="str" cm="1">
        <f t="array" ref="JO49">_xlfn.SWITCH(JN49,JK49,"Oui",JL49,"Non",JM49,"Abstention")</f>
        <v>Oui</v>
      </c>
      <c r="JP49" s="7" t="str" cm="1">
        <f t="array" ref="JP49">_xlfn.SWITCH(JO49,"Oui","Non","Non","Oui","Abstention","Oui")</f>
        <v>Non</v>
      </c>
      <c r="JQ49" s="7" t="str" cm="1">
        <f t="array" ref="JQ49">_xlfn.SWITCH(JO49,"Oui","Abstention","Non","Abstention","Abstention","Non")</f>
        <v>Abstention</v>
      </c>
      <c r="JR49" s="3">
        <f t="shared" si="20"/>
        <v>15</v>
      </c>
      <c r="JS49" s="3">
        <f t="shared" si="21"/>
        <v>1</v>
      </c>
      <c r="JT49" t="str">
        <f t="shared" si="22"/>
        <v>consigne</v>
      </c>
      <c r="JU49" s="3"/>
      <c r="JV49" t="str" cm="1">
        <f t="array" ref="JV49">_xlfn._xlws.FILTER($M$3:$HD$3,((($M49:$HD49=$HR49)+($M49:$HD49=$HS49))*($M$5:$HD$5="V")*($HV49="consigne")),"")</f>
        <v>Hurter Thomas</v>
      </c>
      <c r="KP49" t="str" cm="1">
        <f t="array" ref="KP49">_xlfn._xlws.FILTER($M$3:$HD$3,((($M49:$HD49=$IB49)+($M49:$HD49=$IC49))*($M$5:$HD$5="S")*($IF49="consigne")),"")</f>
        <v/>
      </c>
      <c r="LD49" t="str" cm="1">
        <f t="array" ref="LD49">_xlfn._xlws.FILTER($M$3:$HD$3,((($M49:$HD49=$IV49)+($M49:$HD49=$IW49))*($M$5:$HD$5="RL")*($IZ49="consigne")),"")</f>
        <v/>
      </c>
      <c r="LP49" t="str" cm="1">
        <f t="array" ref="LP49">_xlfn._xlws.FILTER($M$3:$HD$3,((($M49:$HD49=$JF49)+($M49:$HD49=$JG49))*($M$5:$HD$5="G")*($JJ49="consigne")),"")</f>
        <v/>
      </c>
      <c r="MA49" t="str" cm="1">
        <f t="array" ref="MA49">_xlfn._xlws.FILTER($M$3:$HD$3,((($M49:$HD49=$JP49)+($M49:$HD49=$JQ49))*($M$5:$HD$5="GL")*($JT49="consigne")),"")</f>
        <v/>
      </c>
      <c r="MG49" t="str" cm="1">
        <f t="array" ref="MG49:MN49">_xlfn._xlws.FILTER($M$3:$HD$3,((($M49:$HD49=$IL49)+($M49:$HD49=$IM49))*($M$5:$HD$5="M-E")*($IP49="consigne")),"")</f>
        <v>Candinas Martin</v>
      </c>
      <c r="MH49" t="str">
        <v>Gschwind Jean-Paul</v>
      </c>
      <c r="MI49" t="str">
        <v>Kamerzin Sidney</v>
      </c>
      <c r="MJ49" t="str">
        <v>Müller Leo</v>
      </c>
      <c r="MK49" t="str">
        <v>Regazzi Fabio</v>
      </c>
      <c r="ML49" t="str">
        <v>Roduit Benjamin</v>
      </c>
      <c r="MM49" t="str">
        <v>Romano Marco</v>
      </c>
      <c r="MN49" t="str">
        <v>Stadler Simon</v>
      </c>
    </row>
    <row r="50" spans="1:352" x14ac:dyDescent="0.25">
      <c r="A50" s="1" t="s">
        <v>635</v>
      </c>
      <c r="B50" t="s">
        <v>204</v>
      </c>
      <c r="C50" t="s">
        <v>607</v>
      </c>
      <c r="D50" t="s">
        <v>608</v>
      </c>
      <c r="E50" s="1" t="s">
        <v>615</v>
      </c>
      <c r="F50" t="s">
        <v>616</v>
      </c>
      <c r="G50">
        <v>24492</v>
      </c>
      <c r="H50" t="s">
        <v>506</v>
      </c>
      <c r="I50" t="s">
        <v>636</v>
      </c>
      <c r="J50" t="s">
        <v>637</v>
      </c>
      <c r="K50" t="s">
        <v>619</v>
      </c>
      <c r="M50" t="s">
        <v>460</v>
      </c>
      <c r="N50" t="s">
        <v>460</v>
      </c>
      <c r="O50" t="s">
        <v>473</v>
      </c>
      <c r="P50" t="s">
        <v>460</v>
      </c>
      <c r="Q50" t="s">
        <v>460</v>
      </c>
      <c r="R50" t="s">
        <v>461</v>
      </c>
      <c r="S50" t="s">
        <v>461</v>
      </c>
      <c r="T50" t="s">
        <v>461</v>
      </c>
      <c r="U50" t="s">
        <v>461</v>
      </c>
      <c r="V50" t="s">
        <v>461</v>
      </c>
      <c r="W50" t="s">
        <v>463</v>
      </c>
      <c r="X50" t="s">
        <v>461</v>
      </c>
      <c r="Y50" t="s">
        <v>461</v>
      </c>
      <c r="Z50" t="s">
        <v>473</v>
      </c>
      <c r="AA50" t="s">
        <v>461</v>
      </c>
      <c r="AB50" t="s">
        <v>461</v>
      </c>
      <c r="AC50" t="s">
        <v>461</v>
      </c>
      <c r="AD50" t="s">
        <v>460</v>
      </c>
      <c r="AE50" t="s">
        <v>460</v>
      </c>
      <c r="AF50" t="s">
        <v>461</v>
      </c>
      <c r="AG50" t="s">
        <v>460</v>
      </c>
      <c r="AH50" t="s">
        <v>460</v>
      </c>
      <c r="AI50" t="s">
        <v>461</v>
      </c>
      <c r="AJ50" t="s">
        <v>461</v>
      </c>
      <c r="AK50" t="s">
        <v>461</v>
      </c>
      <c r="AL50" t="s">
        <v>460</v>
      </c>
      <c r="AM50" t="s">
        <v>460</v>
      </c>
      <c r="AN50" t="s">
        <v>460</v>
      </c>
      <c r="AO50" t="s">
        <v>460</v>
      </c>
      <c r="AP50" t="s">
        <v>460</v>
      </c>
      <c r="AQ50" t="s">
        <v>473</v>
      </c>
      <c r="AR50" t="s">
        <v>461</v>
      </c>
      <c r="AS50" t="s">
        <v>461</v>
      </c>
      <c r="AT50" t="s">
        <v>460</v>
      </c>
      <c r="AU50" t="s">
        <v>461</v>
      </c>
      <c r="AV50" t="s">
        <v>461</v>
      </c>
      <c r="AW50" t="s">
        <v>460</v>
      </c>
      <c r="AX50" t="s">
        <v>461</v>
      </c>
      <c r="AY50" t="s">
        <v>460</v>
      </c>
      <c r="AZ50" t="s">
        <v>460</v>
      </c>
      <c r="BA50" t="s">
        <v>460</v>
      </c>
      <c r="BB50" t="s">
        <v>460</v>
      </c>
      <c r="BC50" t="s">
        <v>473</v>
      </c>
      <c r="BD50" t="s">
        <v>460</v>
      </c>
      <c r="BE50" t="s">
        <v>460</v>
      </c>
      <c r="BF50" t="s">
        <v>460</v>
      </c>
      <c r="BG50" t="s">
        <v>461</v>
      </c>
      <c r="BH50" t="s">
        <v>460</v>
      </c>
      <c r="BI50" t="s">
        <v>461</v>
      </c>
      <c r="BJ50" t="s">
        <v>460</v>
      </c>
      <c r="BK50" t="s">
        <v>460</v>
      </c>
      <c r="BL50" t="s">
        <v>461</v>
      </c>
      <c r="BM50" t="s">
        <v>461</v>
      </c>
      <c r="BN50" t="s">
        <v>461</v>
      </c>
      <c r="BO50" t="s">
        <v>460</v>
      </c>
      <c r="BP50" t="s">
        <v>461</v>
      </c>
      <c r="BQ50" t="s">
        <v>461</v>
      </c>
      <c r="BR50" t="s">
        <v>460</v>
      </c>
      <c r="BS50" t="s">
        <v>461</v>
      </c>
      <c r="BT50" t="s">
        <v>460</v>
      </c>
      <c r="BU50" t="s">
        <v>460</v>
      </c>
      <c r="BV50" t="s">
        <v>460</v>
      </c>
      <c r="BW50" t="s">
        <v>460</v>
      </c>
      <c r="BX50" t="s">
        <v>461</v>
      </c>
      <c r="BY50" t="s">
        <v>460</v>
      </c>
      <c r="BZ50" t="s">
        <v>460</v>
      </c>
      <c r="CA50" t="s">
        <v>461</v>
      </c>
      <c r="CB50" t="s">
        <v>460</v>
      </c>
      <c r="CC50" t="s">
        <v>473</v>
      </c>
      <c r="CD50" t="s">
        <v>460</v>
      </c>
      <c r="CE50" t="s">
        <v>461</v>
      </c>
      <c r="CF50" t="s">
        <v>461</v>
      </c>
      <c r="CG50" t="s">
        <v>460</v>
      </c>
      <c r="CH50" t="s">
        <v>461</v>
      </c>
      <c r="CI50" t="s">
        <v>460</v>
      </c>
      <c r="CJ50" t="s">
        <v>460</v>
      </c>
      <c r="CK50" t="s">
        <v>461</v>
      </c>
      <c r="CL50" t="s">
        <v>460</v>
      </c>
      <c r="CM50" t="s">
        <v>463</v>
      </c>
      <c r="CN50" t="s">
        <v>461</v>
      </c>
      <c r="CO50" t="s">
        <v>461</v>
      </c>
      <c r="CP50" t="s">
        <v>460</v>
      </c>
      <c r="CQ50" t="s">
        <v>460</v>
      </c>
      <c r="CR50" t="s">
        <v>460</v>
      </c>
      <c r="CS50" t="s">
        <v>460</v>
      </c>
      <c r="CT50" t="s">
        <v>460</v>
      </c>
      <c r="CU50" t="s">
        <v>480</v>
      </c>
      <c r="CV50" t="s">
        <v>460</v>
      </c>
      <c r="CW50" t="s">
        <v>463</v>
      </c>
      <c r="CX50" t="s">
        <v>461</v>
      </c>
      <c r="CY50" t="s">
        <v>460</v>
      </c>
      <c r="CZ50" t="s">
        <v>460</v>
      </c>
      <c r="DA50" t="s">
        <v>460</v>
      </c>
      <c r="DB50" t="s">
        <v>474</v>
      </c>
      <c r="DC50" t="s">
        <v>460</v>
      </c>
      <c r="DD50" t="s">
        <v>460</v>
      </c>
      <c r="DE50" t="s">
        <v>461</v>
      </c>
      <c r="DF50" t="s">
        <v>460</v>
      </c>
      <c r="DG50" t="s">
        <v>473</v>
      </c>
      <c r="DH50" t="s">
        <v>460</v>
      </c>
      <c r="DI50" t="s">
        <v>461</v>
      </c>
      <c r="DJ50" t="s">
        <v>460</v>
      </c>
      <c r="DK50" t="s">
        <v>460</v>
      </c>
      <c r="DL50" t="s">
        <v>461</v>
      </c>
      <c r="DM50" t="s">
        <v>473</v>
      </c>
      <c r="DN50" t="s">
        <v>461</v>
      </c>
      <c r="DO50" t="s">
        <v>461</v>
      </c>
      <c r="DP50" t="s">
        <v>460</v>
      </c>
      <c r="DQ50" t="s">
        <v>460</v>
      </c>
      <c r="DR50" t="s">
        <v>463</v>
      </c>
      <c r="DS50" t="s">
        <v>461</v>
      </c>
      <c r="DT50" t="s">
        <v>461</v>
      </c>
      <c r="DU50" t="s">
        <v>460</v>
      </c>
      <c r="DV50" t="s">
        <v>461</v>
      </c>
      <c r="DW50" t="s">
        <v>461</v>
      </c>
      <c r="DX50" t="s">
        <v>460</v>
      </c>
      <c r="DY50" t="s">
        <v>461</v>
      </c>
      <c r="DZ50" t="s">
        <v>461</v>
      </c>
      <c r="EA50" t="s">
        <v>461</v>
      </c>
      <c r="EB50" t="s">
        <v>461</v>
      </c>
      <c r="EC50" t="s">
        <v>473</v>
      </c>
      <c r="ED50" t="s">
        <v>461</v>
      </c>
      <c r="EE50" t="s">
        <v>460</v>
      </c>
      <c r="EF50" t="s">
        <v>463</v>
      </c>
      <c r="EG50" t="s">
        <v>461</v>
      </c>
      <c r="EH50" t="s">
        <v>460</v>
      </c>
      <c r="EI50" t="s">
        <v>460</v>
      </c>
      <c r="EJ50" t="s">
        <v>460</v>
      </c>
      <c r="EK50" t="s">
        <v>461</v>
      </c>
      <c r="EL50" t="s">
        <v>461</v>
      </c>
      <c r="EM50" t="s">
        <v>460</v>
      </c>
      <c r="EN50" t="s">
        <v>460</v>
      </c>
      <c r="EO50" t="s">
        <v>461</v>
      </c>
      <c r="EP50" t="s">
        <v>460</v>
      </c>
      <c r="EQ50" t="s">
        <v>461</v>
      </c>
      <c r="ER50" t="s">
        <v>461</v>
      </c>
      <c r="ES50" t="s">
        <v>461</v>
      </c>
      <c r="ET50" t="s">
        <v>460</v>
      </c>
      <c r="EU50" t="s">
        <v>461</v>
      </c>
      <c r="EV50" t="s">
        <v>461</v>
      </c>
      <c r="EW50" t="s">
        <v>461</v>
      </c>
      <c r="EX50" t="s">
        <v>461</v>
      </c>
      <c r="EY50" t="s">
        <v>460</v>
      </c>
      <c r="EZ50" t="s">
        <v>460</v>
      </c>
      <c r="FA50" t="s">
        <v>460</v>
      </c>
      <c r="FB50" t="s">
        <v>460</v>
      </c>
      <c r="FC50" t="s">
        <v>460</v>
      </c>
      <c r="FD50" t="s">
        <v>460</v>
      </c>
      <c r="FE50" t="s">
        <v>460</v>
      </c>
      <c r="FF50" t="s">
        <v>460</v>
      </c>
      <c r="FG50" t="s">
        <v>460</v>
      </c>
      <c r="FH50" t="s">
        <v>461</v>
      </c>
      <c r="FI50" t="s">
        <v>461</v>
      </c>
      <c r="FJ50" t="s">
        <v>460</v>
      </c>
      <c r="FK50" t="s">
        <v>460</v>
      </c>
      <c r="FL50" t="s">
        <v>461</v>
      </c>
      <c r="FM50" t="s">
        <v>473</v>
      </c>
      <c r="FN50" t="s">
        <v>460</v>
      </c>
      <c r="FO50" t="s">
        <v>473</v>
      </c>
      <c r="FP50" t="s">
        <v>460</v>
      </c>
      <c r="FQ50" t="s">
        <v>460</v>
      </c>
      <c r="FR50" t="s">
        <v>461</v>
      </c>
      <c r="FS50" t="s">
        <v>460</v>
      </c>
      <c r="FT50" t="s">
        <v>461</v>
      </c>
      <c r="FU50" t="s">
        <v>461</v>
      </c>
      <c r="FV50" t="s">
        <v>460</v>
      </c>
      <c r="FW50" t="s">
        <v>460</v>
      </c>
      <c r="FX50" t="s">
        <v>461</v>
      </c>
      <c r="FY50" t="s">
        <v>461</v>
      </c>
      <c r="FZ50" t="s">
        <v>460</v>
      </c>
      <c r="GA50" t="s">
        <v>460</v>
      </c>
      <c r="GB50" t="s">
        <v>460</v>
      </c>
      <c r="GC50" t="s">
        <v>460</v>
      </c>
      <c r="GD50" t="s">
        <v>461</v>
      </c>
      <c r="GE50" t="s">
        <v>461</v>
      </c>
      <c r="GF50" t="s">
        <v>460</v>
      </c>
      <c r="GG50" t="s">
        <v>461</v>
      </c>
      <c r="GH50" t="s">
        <v>461</v>
      </c>
      <c r="GI50" t="s">
        <v>461</v>
      </c>
      <c r="GJ50" t="s">
        <v>461</v>
      </c>
      <c r="GK50" t="s">
        <v>460</v>
      </c>
      <c r="GL50" t="s">
        <v>460</v>
      </c>
      <c r="GM50" t="s">
        <v>460</v>
      </c>
      <c r="GN50" t="s">
        <v>460</v>
      </c>
      <c r="GO50" t="s">
        <v>460</v>
      </c>
      <c r="GP50" t="s">
        <v>461</v>
      </c>
      <c r="GQ50" t="s">
        <v>460</v>
      </c>
      <c r="GR50" t="s">
        <v>460</v>
      </c>
      <c r="GS50" t="s">
        <v>473</v>
      </c>
      <c r="GT50" t="s">
        <v>461</v>
      </c>
      <c r="GU50" t="s">
        <v>461</v>
      </c>
      <c r="GV50" t="s">
        <v>460</v>
      </c>
      <c r="GW50" t="s">
        <v>461</v>
      </c>
      <c r="GX50" t="s">
        <v>461</v>
      </c>
      <c r="GY50" t="s">
        <v>461</v>
      </c>
      <c r="GZ50" t="s">
        <v>461</v>
      </c>
      <c r="HA50" t="s">
        <v>460</v>
      </c>
      <c r="HB50" t="s">
        <v>460</v>
      </c>
      <c r="HC50" t="s">
        <v>461</v>
      </c>
      <c r="HD50" t="s">
        <v>460</v>
      </c>
      <c r="HE50" t="s">
        <v>481</v>
      </c>
      <c r="HF50">
        <v>99</v>
      </c>
      <c r="HG50">
        <v>83</v>
      </c>
      <c r="HH50">
        <v>1</v>
      </c>
      <c r="HI50">
        <v>5</v>
      </c>
      <c r="HJ50">
        <v>11</v>
      </c>
      <c r="HK50" t="s">
        <v>476</v>
      </c>
      <c r="HM50" s="3">
        <f t="shared" si="23"/>
        <v>54</v>
      </c>
      <c r="HN50" s="3">
        <f t="shared" si="40"/>
        <v>0</v>
      </c>
      <c r="HO50" s="3">
        <f t="shared" si="41"/>
        <v>0</v>
      </c>
      <c r="HP50" s="3">
        <f t="shared" si="0"/>
        <v>54</v>
      </c>
      <c r="HQ50" s="7" t="str" cm="1">
        <f t="array" ref="HQ50">_xlfn.SWITCH(HP50,HM50,"Oui",HN50,"Non",HO50,"Abstention")</f>
        <v>Oui</v>
      </c>
      <c r="HR50" s="7" t="str" cm="1">
        <f t="array" ref="HR50">_xlfn.SWITCH(HQ50,"Oui","Non","Non","Oui","Abstention","Oui")</f>
        <v>Non</v>
      </c>
      <c r="HS50" s="7" t="str" cm="1">
        <f t="array" ref="HS50">_xlfn.SWITCH(HQ50,"Oui","Abstention","Non","Abstention","Abstention","Non")</f>
        <v>Abstention</v>
      </c>
      <c r="HT50" s="3">
        <f t="shared" si="1"/>
        <v>54</v>
      </c>
      <c r="HU50" s="3">
        <f t="shared" si="2"/>
        <v>1</v>
      </c>
      <c r="HV50" t="str">
        <f t="shared" si="3"/>
        <v>consigne</v>
      </c>
      <c r="HW50" s="3">
        <f t="shared" si="24"/>
        <v>0</v>
      </c>
      <c r="HX50" s="3">
        <f t="shared" si="25"/>
        <v>36</v>
      </c>
      <c r="HY50" s="3">
        <f t="shared" si="26"/>
        <v>0</v>
      </c>
      <c r="HZ50" s="3">
        <f t="shared" si="27"/>
        <v>36</v>
      </c>
      <c r="IA50" s="7" t="str" cm="1">
        <f t="array" ref="IA50">_xlfn.SWITCH(HZ50,HW50,"Oui",HX50,"Non",HY50,"Abstention")</f>
        <v>Non</v>
      </c>
      <c r="IB50" s="7" t="str" cm="1">
        <f t="array" ref="IB50">_xlfn.SWITCH(IA50,"Oui","Non","Non","Oui","Abstention","Oui")</f>
        <v>Oui</v>
      </c>
      <c r="IC50" s="7" t="str" cm="1">
        <f t="array" ref="IC50">_xlfn.SWITCH(IA50,"Oui","Abstention","Non","Abstention","Abstention","Non")</f>
        <v>Abstention</v>
      </c>
      <c r="ID50" s="3">
        <f t="shared" si="4"/>
        <v>36</v>
      </c>
      <c r="IE50" s="3">
        <f t="shared" si="5"/>
        <v>1</v>
      </c>
      <c r="IF50" t="str">
        <f t="shared" si="6"/>
        <v>consigne</v>
      </c>
      <c r="IG50">
        <f t="shared" si="28"/>
        <v>20</v>
      </c>
      <c r="IH50">
        <f t="shared" si="29"/>
        <v>7</v>
      </c>
      <c r="II50">
        <f t="shared" si="30"/>
        <v>1</v>
      </c>
      <c r="IJ50" s="3">
        <f t="shared" si="7"/>
        <v>20</v>
      </c>
      <c r="IK50" s="7" t="str" cm="1">
        <f t="array" ref="IK50">_xlfn.SWITCH(IJ50,IG50,"Oui",IH50,"Non",II50,"Abstention")</f>
        <v>Oui</v>
      </c>
      <c r="IL50" s="7" t="str" cm="1">
        <f t="array" ref="IL50">_xlfn.SWITCH(IK50,"Oui","Non","Non","Oui","Abstention","Oui")</f>
        <v>Non</v>
      </c>
      <c r="IM50" s="7" t="str" cm="1">
        <f t="array" ref="IM50">_xlfn.SWITCH(IK50,"Oui","Abstention","Non","Abstention","Abstention","Non")</f>
        <v>Abstention</v>
      </c>
      <c r="IN50" s="3">
        <f t="shared" si="8"/>
        <v>28</v>
      </c>
      <c r="IO50" s="3">
        <f t="shared" si="9"/>
        <v>0.7142857142857143</v>
      </c>
      <c r="IP50" t="str">
        <f t="shared" si="10"/>
        <v>consigne</v>
      </c>
      <c r="IQ50">
        <f t="shared" si="31"/>
        <v>25</v>
      </c>
      <c r="IR50">
        <f t="shared" si="32"/>
        <v>0</v>
      </c>
      <c r="IS50">
        <f t="shared" si="33"/>
        <v>0</v>
      </c>
      <c r="IT50" s="3">
        <f t="shared" si="11"/>
        <v>25</v>
      </c>
      <c r="IU50" s="7" t="str" cm="1">
        <f t="array" ref="IU50">_xlfn.SWITCH(IT50,IQ50,"Oui",IR50,"Non",IS50,"Abstention")</f>
        <v>Oui</v>
      </c>
      <c r="IV50" s="7" t="str" cm="1">
        <f t="array" ref="IV50">_xlfn.SWITCH(IU50,"Oui","Non","Non","Oui","Abstention","Oui")</f>
        <v>Non</v>
      </c>
      <c r="IW50" s="7" t="str" cm="1">
        <f t="array" ref="IW50">_xlfn.SWITCH(IU50,"Oui","Abstention","Non","Abstention","Abstention","Non")</f>
        <v>Abstention</v>
      </c>
      <c r="IX50" s="3">
        <f t="shared" si="12"/>
        <v>25</v>
      </c>
      <c r="IY50" s="3">
        <f t="shared" si="13"/>
        <v>1</v>
      </c>
      <c r="IZ50" t="str">
        <f t="shared" si="14"/>
        <v>consigne</v>
      </c>
      <c r="JA50">
        <f t="shared" si="34"/>
        <v>0</v>
      </c>
      <c r="JB50">
        <f t="shared" si="35"/>
        <v>26</v>
      </c>
      <c r="JC50">
        <f t="shared" si="36"/>
        <v>0</v>
      </c>
      <c r="JD50" s="3">
        <f t="shared" si="15"/>
        <v>26</v>
      </c>
      <c r="JE50" s="7" t="str" cm="1">
        <f t="array" ref="JE50">_xlfn.SWITCH(JD50,JA50,"Oui",JB50,"Non",JC50,"Abstention")</f>
        <v>Non</v>
      </c>
      <c r="JF50" s="7" t="str" cm="1">
        <f t="array" ref="JF50">_xlfn.SWITCH(JE50,"Oui","Non","Non","Oui","Abstention","Oui")</f>
        <v>Oui</v>
      </c>
      <c r="JG50" s="7" t="str" cm="1">
        <f t="array" ref="JG50">_xlfn.SWITCH(JE50,"Oui","Abstention","Non","Abstention","Abstention","Non")</f>
        <v>Abstention</v>
      </c>
      <c r="JH50" s="3">
        <f t="shared" si="16"/>
        <v>26</v>
      </c>
      <c r="JI50" s="3">
        <f t="shared" si="17"/>
        <v>1</v>
      </c>
      <c r="JJ50" t="str">
        <f t="shared" si="18"/>
        <v>consigne</v>
      </c>
      <c r="JK50">
        <f t="shared" si="37"/>
        <v>0</v>
      </c>
      <c r="JL50">
        <f t="shared" si="38"/>
        <v>14</v>
      </c>
      <c r="JM50">
        <f t="shared" si="39"/>
        <v>0</v>
      </c>
      <c r="JN50" s="3">
        <f t="shared" si="19"/>
        <v>14</v>
      </c>
      <c r="JO50" s="7" t="str" cm="1">
        <f t="array" ref="JO50">_xlfn.SWITCH(JN50,JK50,"Oui",JL50,"Non",JM50,"Abstention")</f>
        <v>Non</v>
      </c>
      <c r="JP50" s="7" t="str" cm="1">
        <f t="array" ref="JP50">_xlfn.SWITCH(JO50,"Oui","Non","Non","Oui","Abstention","Oui")</f>
        <v>Oui</v>
      </c>
      <c r="JQ50" s="7" t="str" cm="1">
        <f t="array" ref="JQ50">_xlfn.SWITCH(JO50,"Oui","Abstention","Non","Abstention","Abstention","Non")</f>
        <v>Abstention</v>
      </c>
      <c r="JR50" s="3">
        <f t="shared" si="20"/>
        <v>14</v>
      </c>
      <c r="JS50" s="3">
        <f t="shared" si="21"/>
        <v>1</v>
      </c>
      <c r="JT50" t="str">
        <f t="shared" si="22"/>
        <v>consigne</v>
      </c>
      <c r="JU50" s="3"/>
      <c r="JV50" t="str" cm="1">
        <f t="array" ref="JV50">_xlfn._xlws.FILTER($M$3:$HD$3,((($M50:$HD50=$HR50)+($M50:$HD50=$HS50))*($M$5:$HD$5="V")*($HV50="consigne")),"")</f>
        <v/>
      </c>
      <c r="KP50" t="str" cm="1">
        <f t="array" ref="KP50">_xlfn._xlws.FILTER($M$3:$HD$3,((($M50:$HD50=$IB50)+($M50:$HD50=$IC50))*($M$5:$HD$5="S")*($IF50="consigne")),"")</f>
        <v/>
      </c>
      <c r="LD50" t="str" cm="1">
        <f t="array" ref="LD50">_xlfn._xlws.FILTER($M$3:$HD$3,((($M50:$HD50=$IV50)+($M50:$HD50=$IW50))*($M$5:$HD$5="RL")*($IZ50="consigne")),"")</f>
        <v/>
      </c>
      <c r="LP50" t="str" cm="1">
        <f t="array" ref="LP50">_xlfn._xlws.FILTER($M$3:$HD$3,((($M50:$HD50=$JF50)+($M50:$HD50=$JG50))*($M$5:$HD$5="G")*($JJ50="consigne")),"")</f>
        <v/>
      </c>
      <c r="MA50" t="str" cm="1">
        <f t="array" ref="MA50">_xlfn._xlws.FILTER($M$3:$HD$3,((($M50:$HD50=$JP50)+($M50:$HD50=$JQ50))*($M$5:$HD$5="GL")*($JT50="consigne")),"")</f>
        <v/>
      </c>
      <c r="MG50" t="str" cm="1">
        <f t="array" ref="MG50:MN50">_xlfn._xlws.FILTER($M$3:$HD$3,((($M50:$HD50=$IL50)+($M50:$HD50=$IM50))*($M$5:$HD$5="M-E")*($IP50="consigne")),"")</f>
        <v>Bregy Philipp Matthias</v>
      </c>
      <c r="MH50" t="str">
        <v>Gugger Niklaus-Samuel</v>
      </c>
      <c r="MI50" t="str">
        <v>Hess Lorenz</v>
      </c>
      <c r="MJ50" t="str">
        <v>Maitre Vincent</v>
      </c>
      <c r="MK50" t="str">
        <v>Roth Pasquier Marie-France</v>
      </c>
      <c r="ML50" t="str">
        <v>Siegenthaler Heinz</v>
      </c>
      <c r="MM50" t="str">
        <v>Streiff-Feller Marianne</v>
      </c>
      <c r="MN50" t="str">
        <v>Studer Lilian</v>
      </c>
    </row>
    <row r="51" spans="1:352" x14ac:dyDescent="0.25">
      <c r="A51" s="1" t="s">
        <v>638</v>
      </c>
      <c r="B51" t="s">
        <v>204</v>
      </c>
      <c r="C51" t="s">
        <v>607</v>
      </c>
      <c r="D51" t="s">
        <v>608</v>
      </c>
      <c r="E51" s="1" t="s">
        <v>615</v>
      </c>
      <c r="F51" t="s">
        <v>616</v>
      </c>
      <c r="G51">
        <v>24493</v>
      </c>
      <c r="H51" t="s">
        <v>506</v>
      </c>
      <c r="I51" t="s">
        <v>624</v>
      </c>
      <c r="J51" t="s">
        <v>639</v>
      </c>
      <c r="K51" t="s">
        <v>619</v>
      </c>
      <c r="M51" t="s">
        <v>461</v>
      </c>
      <c r="N51" t="s">
        <v>461</v>
      </c>
      <c r="O51" t="s">
        <v>473</v>
      </c>
      <c r="P51" t="s">
        <v>461</v>
      </c>
      <c r="Q51" t="s">
        <v>461</v>
      </c>
      <c r="R51" t="s">
        <v>460</v>
      </c>
      <c r="S51" t="s">
        <v>460</v>
      </c>
      <c r="T51" t="s">
        <v>460</v>
      </c>
      <c r="U51" t="s">
        <v>460</v>
      </c>
      <c r="V51" t="s">
        <v>460</v>
      </c>
      <c r="W51" t="s">
        <v>463</v>
      </c>
      <c r="X51" t="s">
        <v>460</v>
      </c>
      <c r="Y51" t="s">
        <v>460</v>
      </c>
      <c r="Z51" t="s">
        <v>460</v>
      </c>
      <c r="AA51" t="s">
        <v>460</v>
      </c>
      <c r="AB51" t="s">
        <v>460</v>
      </c>
      <c r="AC51" t="s">
        <v>460</v>
      </c>
      <c r="AD51" t="s">
        <v>461</v>
      </c>
      <c r="AE51" t="s">
        <v>461</v>
      </c>
      <c r="AF51" t="s">
        <v>460</v>
      </c>
      <c r="AG51" t="s">
        <v>460</v>
      </c>
      <c r="AH51" t="s">
        <v>480</v>
      </c>
      <c r="AI51" t="s">
        <v>461</v>
      </c>
      <c r="AJ51" t="s">
        <v>460</v>
      </c>
      <c r="AK51" t="s">
        <v>460</v>
      </c>
      <c r="AL51" t="s">
        <v>461</v>
      </c>
      <c r="AM51" t="s">
        <v>461</v>
      </c>
      <c r="AN51" t="s">
        <v>461</v>
      </c>
      <c r="AO51" t="s">
        <v>461</v>
      </c>
      <c r="AP51" t="s">
        <v>461</v>
      </c>
      <c r="AQ51" t="s">
        <v>460</v>
      </c>
      <c r="AR51" t="s">
        <v>460</v>
      </c>
      <c r="AS51" t="s">
        <v>460</v>
      </c>
      <c r="AT51" t="s">
        <v>480</v>
      </c>
      <c r="AU51" t="s">
        <v>460</v>
      </c>
      <c r="AV51" t="s">
        <v>460</v>
      </c>
      <c r="AW51" t="s">
        <v>461</v>
      </c>
      <c r="AX51" t="s">
        <v>460</v>
      </c>
      <c r="AY51" t="s">
        <v>480</v>
      </c>
      <c r="AZ51" t="s">
        <v>460</v>
      </c>
      <c r="BA51" t="s">
        <v>461</v>
      </c>
      <c r="BB51" t="s">
        <v>480</v>
      </c>
      <c r="BC51" t="s">
        <v>460</v>
      </c>
      <c r="BD51" t="s">
        <v>461</v>
      </c>
      <c r="BE51" t="s">
        <v>461</v>
      </c>
      <c r="BF51" t="s">
        <v>460</v>
      </c>
      <c r="BG51" t="s">
        <v>460</v>
      </c>
      <c r="BH51" t="s">
        <v>460</v>
      </c>
      <c r="BI51" t="s">
        <v>460</v>
      </c>
      <c r="BJ51" t="s">
        <v>480</v>
      </c>
      <c r="BK51" t="s">
        <v>461</v>
      </c>
      <c r="BL51" t="s">
        <v>460</v>
      </c>
      <c r="BM51" t="s">
        <v>460</v>
      </c>
      <c r="BN51" t="s">
        <v>460</v>
      </c>
      <c r="BO51" t="s">
        <v>461</v>
      </c>
      <c r="BP51" t="s">
        <v>460</v>
      </c>
      <c r="BQ51" t="s">
        <v>460</v>
      </c>
      <c r="BR51" t="s">
        <v>461</v>
      </c>
      <c r="BS51" t="s">
        <v>460</v>
      </c>
      <c r="BT51" t="s">
        <v>461</v>
      </c>
      <c r="BU51" t="s">
        <v>461</v>
      </c>
      <c r="BV51" t="s">
        <v>460</v>
      </c>
      <c r="BW51" t="s">
        <v>461</v>
      </c>
      <c r="BX51" t="s">
        <v>460</v>
      </c>
      <c r="BY51" t="s">
        <v>461</v>
      </c>
      <c r="BZ51" t="s">
        <v>461</v>
      </c>
      <c r="CA51" t="s">
        <v>460</v>
      </c>
      <c r="CB51" t="s">
        <v>461</v>
      </c>
      <c r="CC51" t="s">
        <v>473</v>
      </c>
      <c r="CD51" t="s">
        <v>461</v>
      </c>
      <c r="CE51" t="s">
        <v>460</v>
      </c>
      <c r="CF51" t="s">
        <v>460</v>
      </c>
      <c r="CG51" t="s">
        <v>461</v>
      </c>
      <c r="CH51" t="s">
        <v>460</v>
      </c>
      <c r="CI51" t="s">
        <v>461</v>
      </c>
      <c r="CJ51" t="s">
        <v>461</v>
      </c>
      <c r="CK51" t="s">
        <v>461</v>
      </c>
      <c r="CL51" t="s">
        <v>461</v>
      </c>
      <c r="CM51" t="s">
        <v>463</v>
      </c>
      <c r="CN51" t="s">
        <v>460</v>
      </c>
      <c r="CO51" t="s">
        <v>460</v>
      </c>
      <c r="CP51" t="s">
        <v>461</v>
      </c>
      <c r="CQ51" t="s">
        <v>461</v>
      </c>
      <c r="CR51" t="s">
        <v>461</v>
      </c>
      <c r="CS51" t="s">
        <v>461</v>
      </c>
      <c r="CT51" t="s">
        <v>461</v>
      </c>
      <c r="CU51" t="s">
        <v>480</v>
      </c>
      <c r="CV51" t="s">
        <v>461</v>
      </c>
      <c r="CW51" t="s">
        <v>463</v>
      </c>
      <c r="CX51" t="s">
        <v>460</v>
      </c>
      <c r="CY51" t="s">
        <v>461</v>
      </c>
      <c r="CZ51" t="s">
        <v>461</v>
      </c>
      <c r="DA51" t="s">
        <v>461</v>
      </c>
      <c r="DB51" t="s">
        <v>474</v>
      </c>
      <c r="DC51" t="s">
        <v>461</v>
      </c>
      <c r="DD51" t="s">
        <v>461</v>
      </c>
      <c r="DE51" t="s">
        <v>460</v>
      </c>
      <c r="DF51" t="s">
        <v>461</v>
      </c>
      <c r="DG51" t="s">
        <v>461</v>
      </c>
      <c r="DH51" t="s">
        <v>461</v>
      </c>
      <c r="DI51" t="s">
        <v>460</v>
      </c>
      <c r="DJ51" t="s">
        <v>461</v>
      </c>
      <c r="DK51" t="s">
        <v>480</v>
      </c>
      <c r="DL51" t="s">
        <v>460</v>
      </c>
      <c r="DM51" t="s">
        <v>473</v>
      </c>
      <c r="DN51" t="s">
        <v>460</v>
      </c>
      <c r="DO51" t="s">
        <v>461</v>
      </c>
      <c r="DP51" t="s">
        <v>461</v>
      </c>
      <c r="DQ51" t="s">
        <v>461</v>
      </c>
      <c r="DR51" t="s">
        <v>463</v>
      </c>
      <c r="DS51" t="s">
        <v>460</v>
      </c>
      <c r="DT51" t="s">
        <v>460</v>
      </c>
      <c r="DU51" t="s">
        <v>461</v>
      </c>
      <c r="DV51" t="s">
        <v>460</v>
      </c>
      <c r="DW51" t="s">
        <v>460</v>
      </c>
      <c r="DX51" t="s">
        <v>461</v>
      </c>
      <c r="DY51" t="s">
        <v>460</v>
      </c>
      <c r="DZ51" t="s">
        <v>460</v>
      </c>
      <c r="EA51" t="s">
        <v>460</v>
      </c>
      <c r="EB51" t="s">
        <v>460</v>
      </c>
      <c r="EC51" t="s">
        <v>473</v>
      </c>
      <c r="ED51" t="s">
        <v>460</v>
      </c>
      <c r="EE51" t="s">
        <v>461</v>
      </c>
      <c r="EF51" t="s">
        <v>463</v>
      </c>
      <c r="EG51" t="s">
        <v>460</v>
      </c>
      <c r="EH51" t="s">
        <v>460</v>
      </c>
      <c r="EI51" t="s">
        <v>461</v>
      </c>
      <c r="EJ51" t="s">
        <v>461</v>
      </c>
      <c r="EK51" t="s">
        <v>460</v>
      </c>
      <c r="EL51" t="s">
        <v>460</v>
      </c>
      <c r="EM51" t="s">
        <v>461</v>
      </c>
      <c r="EN51" t="s">
        <v>461</v>
      </c>
      <c r="EO51" t="s">
        <v>460</v>
      </c>
      <c r="EP51" t="s">
        <v>461</v>
      </c>
      <c r="EQ51" t="s">
        <v>460</v>
      </c>
      <c r="ER51" t="s">
        <v>460</v>
      </c>
      <c r="ES51" t="s">
        <v>460</v>
      </c>
      <c r="ET51" t="s">
        <v>461</v>
      </c>
      <c r="EU51" t="s">
        <v>460</v>
      </c>
      <c r="EV51" t="s">
        <v>460</v>
      </c>
      <c r="EW51" t="s">
        <v>460</v>
      </c>
      <c r="EX51" t="s">
        <v>460</v>
      </c>
      <c r="EY51" t="s">
        <v>461</v>
      </c>
      <c r="EZ51" t="s">
        <v>461</v>
      </c>
      <c r="FA51" t="s">
        <v>461</v>
      </c>
      <c r="FB51" t="s">
        <v>461</v>
      </c>
      <c r="FC51" t="s">
        <v>480</v>
      </c>
      <c r="FD51" t="s">
        <v>461</v>
      </c>
      <c r="FE51" t="s">
        <v>461</v>
      </c>
      <c r="FF51" t="s">
        <v>461</v>
      </c>
      <c r="FG51" t="s">
        <v>461</v>
      </c>
      <c r="FH51" t="s">
        <v>460</v>
      </c>
      <c r="FI51" t="s">
        <v>461</v>
      </c>
      <c r="FJ51" t="s">
        <v>461</v>
      </c>
      <c r="FK51" t="s">
        <v>461</v>
      </c>
      <c r="FL51" t="s">
        <v>460</v>
      </c>
      <c r="FM51" t="s">
        <v>473</v>
      </c>
      <c r="FN51" t="s">
        <v>480</v>
      </c>
      <c r="FO51" t="s">
        <v>460</v>
      </c>
      <c r="FP51" t="s">
        <v>461</v>
      </c>
      <c r="FQ51" t="s">
        <v>461</v>
      </c>
      <c r="FR51" t="s">
        <v>460</v>
      </c>
      <c r="FS51" t="s">
        <v>460</v>
      </c>
      <c r="FT51" t="s">
        <v>460</v>
      </c>
      <c r="FU51" t="s">
        <v>460</v>
      </c>
      <c r="FV51" t="s">
        <v>461</v>
      </c>
      <c r="FW51" t="s">
        <v>461</v>
      </c>
      <c r="FX51" t="s">
        <v>460</v>
      </c>
      <c r="FY51" t="s">
        <v>480</v>
      </c>
      <c r="FZ51" t="s">
        <v>460</v>
      </c>
      <c r="GA51" t="s">
        <v>461</v>
      </c>
      <c r="GB51" t="s">
        <v>461</v>
      </c>
      <c r="GC51" t="s">
        <v>461</v>
      </c>
      <c r="GD51" t="s">
        <v>460</v>
      </c>
      <c r="GE51" t="s">
        <v>461</v>
      </c>
      <c r="GF51" t="s">
        <v>461</v>
      </c>
      <c r="GG51" t="s">
        <v>461</v>
      </c>
      <c r="GH51" t="s">
        <v>460</v>
      </c>
      <c r="GI51" t="s">
        <v>460</v>
      </c>
      <c r="GJ51" t="s">
        <v>460</v>
      </c>
      <c r="GK51" t="s">
        <v>461</v>
      </c>
      <c r="GL51" t="s">
        <v>461</v>
      </c>
      <c r="GM51" t="s">
        <v>480</v>
      </c>
      <c r="GN51" t="s">
        <v>460</v>
      </c>
      <c r="GO51" t="s">
        <v>461</v>
      </c>
      <c r="GP51" t="s">
        <v>460</v>
      </c>
      <c r="GQ51" t="s">
        <v>461</v>
      </c>
      <c r="GR51" t="s">
        <v>461</v>
      </c>
      <c r="GS51" t="s">
        <v>473</v>
      </c>
      <c r="GT51" t="s">
        <v>460</v>
      </c>
      <c r="GU51" t="s">
        <v>460</v>
      </c>
      <c r="GV51" t="s">
        <v>461</v>
      </c>
      <c r="GW51" t="s">
        <v>460</v>
      </c>
      <c r="GX51" t="s">
        <v>460</v>
      </c>
      <c r="GY51" t="s">
        <v>460</v>
      </c>
      <c r="GZ51" t="s">
        <v>460</v>
      </c>
      <c r="HA51" t="s">
        <v>461</v>
      </c>
      <c r="HB51" t="s">
        <v>461</v>
      </c>
      <c r="HC51" t="s">
        <v>460</v>
      </c>
      <c r="HD51" t="s">
        <v>461</v>
      </c>
      <c r="HE51" t="s">
        <v>481</v>
      </c>
      <c r="HF51">
        <v>89</v>
      </c>
      <c r="HG51">
        <v>88</v>
      </c>
      <c r="HH51">
        <v>11</v>
      </c>
      <c r="HI51">
        <v>5</v>
      </c>
      <c r="HJ51">
        <v>6</v>
      </c>
      <c r="HK51" t="s">
        <v>476</v>
      </c>
      <c r="HM51" s="3">
        <f t="shared" si="23"/>
        <v>0</v>
      </c>
      <c r="HN51" s="3">
        <f t="shared" si="40"/>
        <v>54</v>
      </c>
      <c r="HO51" s="3">
        <f t="shared" si="41"/>
        <v>0</v>
      </c>
      <c r="HP51" s="3">
        <f t="shared" si="0"/>
        <v>54</v>
      </c>
      <c r="HQ51" s="7" t="str" cm="1">
        <f t="array" ref="HQ51">_xlfn.SWITCH(HP51,HM51,"Oui",HN51,"Non",HO51,"Abstention")</f>
        <v>Non</v>
      </c>
      <c r="HR51" s="7" t="str" cm="1">
        <f t="array" ref="HR51">_xlfn.SWITCH(HQ51,"Oui","Non","Non","Oui","Abstention","Oui")</f>
        <v>Oui</v>
      </c>
      <c r="HS51" s="7" t="str" cm="1">
        <f t="array" ref="HS51">_xlfn.SWITCH(HQ51,"Oui","Abstention","Non","Abstention","Abstention","Non")</f>
        <v>Abstention</v>
      </c>
      <c r="HT51" s="3">
        <f t="shared" si="1"/>
        <v>54</v>
      </c>
      <c r="HU51" s="3">
        <f t="shared" si="2"/>
        <v>1</v>
      </c>
      <c r="HV51" t="str">
        <f t="shared" si="3"/>
        <v>consigne</v>
      </c>
      <c r="HW51" s="3">
        <f t="shared" si="24"/>
        <v>36</v>
      </c>
      <c r="HX51" s="3">
        <f t="shared" si="25"/>
        <v>0</v>
      </c>
      <c r="HY51" s="3">
        <f t="shared" si="26"/>
        <v>0</v>
      </c>
      <c r="HZ51" s="3">
        <f t="shared" si="27"/>
        <v>36</v>
      </c>
      <c r="IA51" s="7" t="str" cm="1">
        <f t="array" ref="IA51">_xlfn.SWITCH(HZ51,HW51,"Oui",HX51,"Non",HY51,"Abstention")</f>
        <v>Oui</v>
      </c>
      <c r="IB51" s="7" t="str" cm="1">
        <f t="array" ref="IB51">_xlfn.SWITCH(IA51,"Oui","Non","Non","Oui","Abstention","Oui")</f>
        <v>Non</v>
      </c>
      <c r="IC51" s="7" t="str" cm="1">
        <f t="array" ref="IC51">_xlfn.SWITCH(IA51,"Oui","Abstention","Non","Abstention","Abstention","Non")</f>
        <v>Abstention</v>
      </c>
      <c r="ID51" s="3">
        <f t="shared" si="4"/>
        <v>36</v>
      </c>
      <c r="IE51" s="3">
        <f t="shared" si="5"/>
        <v>1</v>
      </c>
      <c r="IF51" t="str">
        <f t="shared" si="6"/>
        <v>consigne</v>
      </c>
      <c r="IG51">
        <f t="shared" si="28"/>
        <v>0</v>
      </c>
      <c r="IH51">
        <f t="shared" si="29"/>
        <v>27</v>
      </c>
      <c r="II51">
        <f t="shared" si="30"/>
        <v>2</v>
      </c>
      <c r="IJ51" s="3">
        <f t="shared" si="7"/>
        <v>27</v>
      </c>
      <c r="IK51" s="7" t="str" cm="1">
        <f t="array" ref="IK51">_xlfn.SWITCH(IJ51,IG51,"Oui",IH51,"Non",II51,"Abstention")</f>
        <v>Non</v>
      </c>
      <c r="IL51" s="7" t="str" cm="1">
        <f t="array" ref="IL51">_xlfn.SWITCH(IK51,"Oui","Non","Non","Oui","Abstention","Oui")</f>
        <v>Oui</v>
      </c>
      <c r="IM51" s="7" t="str" cm="1">
        <f t="array" ref="IM51">_xlfn.SWITCH(IK51,"Oui","Abstention","Non","Abstention","Abstention","Non")</f>
        <v>Abstention</v>
      </c>
      <c r="IN51" s="3">
        <f t="shared" si="8"/>
        <v>29</v>
      </c>
      <c r="IO51" s="3">
        <f t="shared" si="9"/>
        <v>0.93103448275862066</v>
      </c>
      <c r="IP51" t="str">
        <f t="shared" si="10"/>
        <v>consigne</v>
      </c>
      <c r="IQ51">
        <f t="shared" si="31"/>
        <v>10</v>
      </c>
      <c r="IR51">
        <f t="shared" si="32"/>
        <v>7</v>
      </c>
      <c r="IS51">
        <f t="shared" si="33"/>
        <v>9</v>
      </c>
      <c r="IT51" s="3">
        <f t="shared" si="11"/>
        <v>10</v>
      </c>
      <c r="IU51" s="7" t="str" cm="1">
        <f t="array" ref="IU51">_xlfn.SWITCH(IT51,IQ51,"Oui",IR51,"Non",IS51,"Abstention")</f>
        <v>Oui</v>
      </c>
      <c r="IV51" s="7" t="str" cm="1">
        <f t="array" ref="IV51">_xlfn.SWITCH(IU51,"Oui","Non","Non","Oui","Abstention","Oui")</f>
        <v>Non</v>
      </c>
      <c r="IW51" s="7" t="str" cm="1">
        <f t="array" ref="IW51">_xlfn.SWITCH(IU51,"Oui","Abstention","Non","Abstention","Abstention","Non")</f>
        <v>Abstention</v>
      </c>
      <c r="IX51" s="3">
        <f t="shared" si="12"/>
        <v>26</v>
      </c>
      <c r="IY51" s="3">
        <f t="shared" si="13"/>
        <v>0.38461538461538464</v>
      </c>
      <c r="IZ51" t="str">
        <f t="shared" si="14"/>
        <v>pas de consigne</v>
      </c>
      <c r="JA51">
        <f t="shared" si="34"/>
        <v>27</v>
      </c>
      <c r="JB51">
        <f t="shared" si="35"/>
        <v>0</v>
      </c>
      <c r="JC51">
        <f t="shared" si="36"/>
        <v>0</v>
      </c>
      <c r="JD51" s="3">
        <f t="shared" si="15"/>
        <v>27</v>
      </c>
      <c r="JE51" s="7" t="str" cm="1">
        <f t="array" ref="JE51">_xlfn.SWITCH(JD51,JA51,"Oui",JB51,"Non",JC51,"Abstention")</f>
        <v>Oui</v>
      </c>
      <c r="JF51" s="7" t="str" cm="1">
        <f t="array" ref="JF51">_xlfn.SWITCH(JE51,"Oui","Non","Non","Oui","Abstention","Oui")</f>
        <v>Non</v>
      </c>
      <c r="JG51" s="7" t="str" cm="1">
        <f t="array" ref="JG51">_xlfn.SWITCH(JE51,"Oui","Abstention","Non","Abstention","Abstention","Non")</f>
        <v>Abstention</v>
      </c>
      <c r="JH51" s="3">
        <f t="shared" si="16"/>
        <v>27</v>
      </c>
      <c r="JI51" s="3">
        <f t="shared" si="17"/>
        <v>1</v>
      </c>
      <c r="JJ51" t="str">
        <f t="shared" si="18"/>
        <v>consigne</v>
      </c>
      <c r="JK51">
        <f t="shared" si="37"/>
        <v>16</v>
      </c>
      <c r="JL51">
        <f t="shared" si="38"/>
        <v>0</v>
      </c>
      <c r="JM51">
        <f t="shared" si="39"/>
        <v>0</v>
      </c>
      <c r="JN51" s="3">
        <f t="shared" si="19"/>
        <v>16</v>
      </c>
      <c r="JO51" s="7" t="str" cm="1">
        <f t="array" ref="JO51">_xlfn.SWITCH(JN51,JK51,"Oui",JL51,"Non",JM51,"Abstention")</f>
        <v>Oui</v>
      </c>
      <c r="JP51" s="7" t="str" cm="1">
        <f t="array" ref="JP51">_xlfn.SWITCH(JO51,"Oui","Non","Non","Oui","Abstention","Oui")</f>
        <v>Non</v>
      </c>
      <c r="JQ51" s="7" t="str" cm="1">
        <f t="array" ref="JQ51">_xlfn.SWITCH(JO51,"Oui","Abstention","Non","Abstention","Abstention","Non")</f>
        <v>Abstention</v>
      </c>
      <c r="JR51" s="3">
        <f t="shared" si="20"/>
        <v>16</v>
      </c>
      <c r="JS51" s="3">
        <f t="shared" si="21"/>
        <v>1</v>
      </c>
      <c r="JT51" t="str">
        <f t="shared" si="22"/>
        <v>consigne</v>
      </c>
      <c r="JU51" s="3"/>
      <c r="JV51" t="str" cm="1">
        <f t="array" ref="JV51">_xlfn._xlws.FILTER($M$3:$HD$3,((($M51:$HD51=$HR51)+($M51:$HD51=$HS51))*($M$5:$HD$5="V")*($HV51="consigne")),"")</f>
        <v/>
      </c>
      <c r="KP51" t="str" cm="1">
        <f t="array" ref="KP51">_xlfn._xlws.FILTER($M$3:$HD$3,((($M51:$HD51=$IB51)+($M51:$HD51=$IC51))*($M$5:$HD$5="S")*($IF51="consigne")),"")</f>
        <v/>
      </c>
      <c r="LD51" t="str" cm="1">
        <f t="array" ref="LD51">_xlfn._xlws.FILTER($M$3:$HD$3,((($M51:$HD51=$IV51)+($M51:$HD51=$IW51))*($M$5:$HD$5="RL")*($IZ51="consigne")),"")</f>
        <v/>
      </c>
      <c r="LP51" t="str" cm="1">
        <f t="array" ref="LP51">_xlfn._xlws.FILTER($M$3:$HD$3,((($M51:$HD51=$JF51)+($M51:$HD51=$JG51))*($M$5:$HD$5="G")*($JJ51="consigne")),"")</f>
        <v/>
      </c>
      <c r="MA51" t="str" cm="1">
        <f t="array" ref="MA51">_xlfn._xlws.FILTER($M$3:$HD$3,((($M51:$HD51=$JP51)+($M51:$HD51=$JQ51))*($M$5:$HD$5="GL")*($JT51="consigne")),"")</f>
        <v/>
      </c>
      <c r="MG51" t="str" cm="1">
        <f t="array" ref="MG51:MH51">_xlfn._xlws.FILTER($M$3:$HD$3,((($M51:$HD51=$IL51)+($M51:$HD51=$IM51))*($M$5:$HD$5="M-E")*($IP51="consigne")),"")</f>
        <v>Hess Lorenz</v>
      </c>
      <c r="MH51" t="str">
        <v>Siegenthaler Heinz</v>
      </c>
    </row>
    <row r="52" spans="1:352" x14ac:dyDescent="0.25">
      <c r="A52" s="1" t="s">
        <v>640</v>
      </c>
      <c r="B52" t="s">
        <v>204</v>
      </c>
      <c r="C52" t="s">
        <v>607</v>
      </c>
      <c r="D52" t="s">
        <v>608</v>
      </c>
      <c r="E52" s="1" t="s">
        <v>615</v>
      </c>
      <c r="F52" t="s">
        <v>616</v>
      </c>
      <c r="G52">
        <v>24494</v>
      </c>
      <c r="H52" t="s">
        <v>506</v>
      </c>
      <c r="I52" t="s">
        <v>624</v>
      </c>
      <c r="J52" t="s">
        <v>641</v>
      </c>
      <c r="K52" t="s">
        <v>619</v>
      </c>
      <c r="M52" t="s">
        <v>461</v>
      </c>
      <c r="N52" t="s">
        <v>461</v>
      </c>
      <c r="O52" t="s">
        <v>473</v>
      </c>
      <c r="P52" t="s">
        <v>461</v>
      </c>
      <c r="Q52" t="s">
        <v>461</v>
      </c>
      <c r="R52" t="s">
        <v>460</v>
      </c>
      <c r="S52" t="s">
        <v>460</v>
      </c>
      <c r="T52" t="s">
        <v>460</v>
      </c>
      <c r="U52" t="s">
        <v>460</v>
      </c>
      <c r="V52" t="s">
        <v>460</v>
      </c>
      <c r="W52" t="s">
        <v>463</v>
      </c>
      <c r="X52" t="s">
        <v>460</v>
      </c>
      <c r="Y52" t="s">
        <v>460</v>
      </c>
      <c r="Z52" t="s">
        <v>460</v>
      </c>
      <c r="AA52" t="s">
        <v>460</v>
      </c>
      <c r="AB52" t="s">
        <v>460</v>
      </c>
      <c r="AC52" t="s">
        <v>460</v>
      </c>
      <c r="AD52" t="s">
        <v>460</v>
      </c>
      <c r="AE52" t="s">
        <v>461</v>
      </c>
      <c r="AF52" t="s">
        <v>460</v>
      </c>
      <c r="AG52" t="s">
        <v>460</v>
      </c>
      <c r="AH52" t="s">
        <v>460</v>
      </c>
      <c r="AI52" t="s">
        <v>460</v>
      </c>
      <c r="AJ52" t="s">
        <v>460</v>
      </c>
      <c r="AK52" t="s">
        <v>460</v>
      </c>
      <c r="AL52" t="s">
        <v>461</v>
      </c>
      <c r="AM52" t="s">
        <v>461</v>
      </c>
      <c r="AN52" t="s">
        <v>460</v>
      </c>
      <c r="AO52" t="s">
        <v>461</v>
      </c>
      <c r="AP52" t="s">
        <v>460</v>
      </c>
      <c r="AQ52" t="s">
        <v>460</v>
      </c>
      <c r="AR52" t="s">
        <v>460</v>
      </c>
      <c r="AS52" t="s">
        <v>460</v>
      </c>
      <c r="AT52" t="s">
        <v>460</v>
      </c>
      <c r="AU52" t="s">
        <v>460</v>
      </c>
      <c r="AV52" t="s">
        <v>460</v>
      </c>
      <c r="AW52" t="s">
        <v>461</v>
      </c>
      <c r="AX52" t="s">
        <v>460</v>
      </c>
      <c r="AY52" t="s">
        <v>460</v>
      </c>
      <c r="AZ52" t="s">
        <v>460</v>
      </c>
      <c r="BA52" t="s">
        <v>461</v>
      </c>
      <c r="BB52" t="s">
        <v>460</v>
      </c>
      <c r="BC52" t="s">
        <v>460</v>
      </c>
      <c r="BD52" t="s">
        <v>461</v>
      </c>
      <c r="BE52" t="s">
        <v>461</v>
      </c>
      <c r="BF52" t="s">
        <v>460</v>
      </c>
      <c r="BG52" t="s">
        <v>460</v>
      </c>
      <c r="BH52" t="s">
        <v>460</v>
      </c>
      <c r="BI52" t="s">
        <v>460</v>
      </c>
      <c r="BJ52" t="s">
        <v>461</v>
      </c>
      <c r="BK52" t="s">
        <v>461</v>
      </c>
      <c r="BL52" t="s">
        <v>460</v>
      </c>
      <c r="BM52" t="s">
        <v>460</v>
      </c>
      <c r="BN52" t="s">
        <v>460</v>
      </c>
      <c r="BO52" t="s">
        <v>460</v>
      </c>
      <c r="BP52" t="s">
        <v>460</v>
      </c>
      <c r="BQ52" t="s">
        <v>460</v>
      </c>
      <c r="BR52" t="s">
        <v>461</v>
      </c>
      <c r="BS52" t="s">
        <v>460</v>
      </c>
      <c r="BT52" t="s">
        <v>461</v>
      </c>
      <c r="BU52" t="s">
        <v>461</v>
      </c>
      <c r="BV52" t="s">
        <v>460</v>
      </c>
      <c r="BW52" t="s">
        <v>461</v>
      </c>
      <c r="BX52" t="s">
        <v>460</v>
      </c>
      <c r="BY52" t="s">
        <v>460</v>
      </c>
      <c r="BZ52" t="s">
        <v>461</v>
      </c>
      <c r="CA52" t="s">
        <v>460</v>
      </c>
      <c r="CB52" t="s">
        <v>460</v>
      </c>
      <c r="CC52" t="s">
        <v>473</v>
      </c>
      <c r="CD52" t="s">
        <v>461</v>
      </c>
      <c r="CE52" t="s">
        <v>460</v>
      </c>
      <c r="CF52" t="s">
        <v>460</v>
      </c>
      <c r="CG52" t="s">
        <v>461</v>
      </c>
      <c r="CH52" t="s">
        <v>460</v>
      </c>
      <c r="CI52" t="s">
        <v>461</v>
      </c>
      <c r="CJ52" t="s">
        <v>461</v>
      </c>
      <c r="CK52" t="s">
        <v>460</v>
      </c>
      <c r="CL52" t="s">
        <v>461</v>
      </c>
      <c r="CM52" t="s">
        <v>463</v>
      </c>
      <c r="CN52" t="s">
        <v>460</v>
      </c>
      <c r="CO52" t="s">
        <v>460</v>
      </c>
      <c r="CP52" t="s">
        <v>461</v>
      </c>
      <c r="CQ52" t="s">
        <v>461</v>
      </c>
      <c r="CR52" t="s">
        <v>461</v>
      </c>
      <c r="CS52" t="s">
        <v>461</v>
      </c>
      <c r="CT52" t="s">
        <v>461</v>
      </c>
      <c r="CU52" t="s">
        <v>460</v>
      </c>
      <c r="CV52" t="s">
        <v>461</v>
      </c>
      <c r="CW52" t="s">
        <v>463</v>
      </c>
      <c r="CX52" t="s">
        <v>460</v>
      </c>
      <c r="CY52" t="s">
        <v>461</v>
      </c>
      <c r="CZ52" t="s">
        <v>461</v>
      </c>
      <c r="DA52" t="s">
        <v>461</v>
      </c>
      <c r="DB52" t="s">
        <v>474</v>
      </c>
      <c r="DC52" t="s">
        <v>461</v>
      </c>
      <c r="DD52" t="s">
        <v>461</v>
      </c>
      <c r="DE52" t="s">
        <v>460</v>
      </c>
      <c r="DF52" t="s">
        <v>461</v>
      </c>
      <c r="DG52" t="s">
        <v>460</v>
      </c>
      <c r="DH52" t="s">
        <v>460</v>
      </c>
      <c r="DI52" t="s">
        <v>460</v>
      </c>
      <c r="DJ52" t="s">
        <v>460</v>
      </c>
      <c r="DK52" t="s">
        <v>460</v>
      </c>
      <c r="DL52" t="s">
        <v>460</v>
      </c>
      <c r="DM52" t="s">
        <v>473</v>
      </c>
      <c r="DN52" t="s">
        <v>460</v>
      </c>
      <c r="DO52" t="s">
        <v>460</v>
      </c>
      <c r="DP52" t="s">
        <v>461</v>
      </c>
      <c r="DQ52" t="s">
        <v>461</v>
      </c>
      <c r="DR52" t="s">
        <v>463</v>
      </c>
      <c r="DS52" t="s">
        <v>460</v>
      </c>
      <c r="DT52" t="s">
        <v>460</v>
      </c>
      <c r="DU52" t="s">
        <v>461</v>
      </c>
      <c r="DV52" t="s">
        <v>460</v>
      </c>
      <c r="DW52" t="s">
        <v>460</v>
      </c>
      <c r="DX52" t="s">
        <v>461</v>
      </c>
      <c r="DY52" t="s">
        <v>460</v>
      </c>
      <c r="DZ52" t="s">
        <v>460</v>
      </c>
      <c r="EA52" t="s">
        <v>460</v>
      </c>
      <c r="EB52" t="s">
        <v>460</v>
      </c>
      <c r="EC52" t="s">
        <v>473</v>
      </c>
      <c r="ED52" t="s">
        <v>460</v>
      </c>
      <c r="EE52" t="s">
        <v>460</v>
      </c>
      <c r="EF52" t="s">
        <v>463</v>
      </c>
      <c r="EG52" t="s">
        <v>460</v>
      </c>
      <c r="EH52" t="s">
        <v>460</v>
      </c>
      <c r="EI52" t="s">
        <v>461</v>
      </c>
      <c r="EJ52" t="s">
        <v>461</v>
      </c>
      <c r="EK52" t="s">
        <v>460</v>
      </c>
      <c r="EL52" t="s">
        <v>460</v>
      </c>
      <c r="EM52" t="s">
        <v>460</v>
      </c>
      <c r="EN52" t="s">
        <v>461</v>
      </c>
      <c r="EO52" t="s">
        <v>460</v>
      </c>
      <c r="EP52" t="s">
        <v>460</v>
      </c>
      <c r="EQ52" t="s">
        <v>460</v>
      </c>
      <c r="ER52" t="s">
        <v>460</v>
      </c>
      <c r="ES52" t="s">
        <v>460</v>
      </c>
      <c r="ET52" t="s">
        <v>461</v>
      </c>
      <c r="EU52" t="s">
        <v>460</v>
      </c>
      <c r="EV52" t="s">
        <v>460</v>
      </c>
      <c r="EW52" t="s">
        <v>460</v>
      </c>
      <c r="EX52" t="s">
        <v>460</v>
      </c>
      <c r="EY52" t="s">
        <v>461</v>
      </c>
      <c r="EZ52" t="s">
        <v>460</v>
      </c>
      <c r="FA52" t="s">
        <v>461</v>
      </c>
      <c r="FB52" t="s">
        <v>461</v>
      </c>
      <c r="FC52" t="s">
        <v>460</v>
      </c>
      <c r="FD52" t="s">
        <v>460</v>
      </c>
      <c r="FE52" t="s">
        <v>461</v>
      </c>
      <c r="FF52" t="s">
        <v>460</v>
      </c>
      <c r="FG52" t="s">
        <v>461</v>
      </c>
      <c r="FH52" t="s">
        <v>460</v>
      </c>
      <c r="FI52" t="s">
        <v>460</v>
      </c>
      <c r="FJ52" t="s">
        <v>461</v>
      </c>
      <c r="FK52" t="s">
        <v>461</v>
      </c>
      <c r="FL52" t="s">
        <v>460</v>
      </c>
      <c r="FM52" t="s">
        <v>473</v>
      </c>
      <c r="FN52" t="s">
        <v>460</v>
      </c>
      <c r="FO52" t="s">
        <v>460</v>
      </c>
      <c r="FP52" t="s">
        <v>461</v>
      </c>
      <c r="FQ52" t="s">
        <v>461</v>
      </c>
      <c r="FR52" t="s">
        <v>460</v>
      </c>
      <c r="FS52" t="s">
        <v>460</v>
      </c>
      <c r="FT52" t="s">
        <v>460</v>
      </c>
      <c r="FU52" t="s">
        <v>460</v>
      </c>
      <c r="FV52" t="s">
        <v>460</v>
      </c>
      <c r="FW52" t="s">
        <v>461</v>
      </c>
      <c r="FX52" t="s">
        <v>460</v>
      </c>
      <c r="FY52" t="s">
        <v>460</v>
      </c>
      <c r="FZ52" t="s">
        <v>460</v>
      </c>
      <c r="GA52" t="s">
        <v>461</v>
      </c>
      <c r="GB52" t="s">
        <v>460</v>
      </c>
      <c r="GC52" t="s">
        <v>461</v>
      </c>
      <c r="GD52" t="s">
        <v>460</v>
      </c>
      <c r="GE52" t="s">
        <v>460</v>
      </c>
      <c r="GF52" t="s">
        <v>461</v>
      </c>
      <c r="GG52" t="s">
        <v>460</v>
      </c>
      <c r="GH52" t="s">
        <v>460</v>
      </c>
      <c r="GI52" t="s">
        <v>460</v>
      </c>
      <c r="GJ52" t="s">
        <v>460</v>
      </c>
      <c r="GK52" t="s">
        <v>461</v>
      </c>
      <c r="GL52" t="s">
        <v>461</v>
      </c>
      <c r="GM52" t="s">
        <v>460</v>
      </c>
      <c r="GN52" t="s">
        <v>460</v>
      </c>
      <c r="GO52" t="s">
        <v>461</v>
      </c>
      <c r="GP52" t="s">
        <v>460</v>
      </c>
      <c r="GQ52" t="s">
        <v>461</v>
      </c>
      <c r="GR52" t="s">
        <v>460</v>
      </c>
      <c r="GS52" t="s">
        <v>480</v>
      </c>
      <c r="GT52" t="s">
        <v>460</v>
      </c>
      <c r="GU52" t="s">
        <v>460</v>
      </c>
      <c r="GV52" t="s">
        <v>461</v>
      </c>
      <c r="GW52" t="s">
        <v>460</v>
      </c>
      <c r="GX52" t="s">
        <v>460</v>
      </c>
      <c r="GY52" t="s">
        <v>460</v>
      </c>
      <c r="GZ52" t="s">
        <v>460</v>
      </c>
      <c r="HA52" t="s">
        <v>460</v>
      </c>
      <c r="HB52" t="s">
        <v>461</v>
      </c>
      <c r="HC52" t="s">
        <v>460</v>
      </c>
      <c r="HD52" t="s">
        <v>461</v>
      </c>
      <c r="HE52" t="s">
        <v>481</v>
      </c>
      <c r="HF52">
        <v>124</v>
      </c>
      <c r="HG52">
        <v>64</v>
      </c>
      <c r="HH52">
        <v>1</v>
      </c>
      <c r="HI52">
        <v>5</v>
      </c>
      <c r="HJ52">
        <v>5</v>
      </c>
      <c r="HK52" t="s">
        <v>476</v>
      </c>
      <c r="HM52" s="3">
        <f t="shared" si="23"/>
        <v>0</v>
      </c>
      <c r="HN52" s="3">
        <f t="shared" si="40"/>
        <v>54</v>
      </c>
      <c r="HO52" s="3">
        <f t="shared" si="41"/>
        <v>0</v>
      </c>
      <c r="HP52" s="3">
        <f t="shared" si="0"/>
        <v>54</v>
      </c>
      <c r="HQ52" s="7" t="str" cm="1">
        <f t="array" ref="HQ52">_xlfn.SWITCH(HP52,HM52,"Oui",HN52,"Non",HO52,"Abstention")</f>
        <v>Non</v>
      </c>
      <c r="HR52" s="7" t="str" cm="1">
        <f t="array" ref="HR52">_xlfn.SWITCH(HQ52,"Oui","Non","Non","Oui","Abstention","Oui")</f>
        <v>Oui</v>
      </c>
      <c r="HS52" s="7" t="str" cm="1">
        <f t="array" ref="HS52">_xlfn.SWITCH(HQ52,"Oui","Abstention","Non","Abstention","Abstention","Non")</f>
        <v>Abstention</v>
      </c>
      <c r="HT52" s="3">
        <f t="shared" si="1"/>
        <v>54</v>
      </c>
      <c r="HU52" s="3">
        <f t="shared" si="2"/>
        <v>1</v>
      </c>
      <c r="HV52" t="str">
        <f t="shared" si="3"/>
        <v>consigne</v>
      </c>
      <c r="HW52" s="3">
        <f t="shared" si="24"/>
        <v>36</v>
      </c>
      <c r="HX52" s="3">
        <f t="shared" si="25"/>
        <v>0</v>
      </c>
      <c r="HY52" s="3">
        <f t="shared" si="26"/>
        <v>0</v>
      </c>
      <c r="HZ52" s="3">
        <f t="shared" si="27"/>
        <v>36</v>
      </c>
      <c r="IA52" s="7" t="str" cm="1">
        <f t="array" ref="IA52">_xlfn.SWITCH(HZ52,HW52,"Oui",HX52,"Non",HY52,"Abstention")</f>
        <v>Oui</v>
      </c>
      <c r="IB52" s="7" t="str" cm="1">
        <f t="array" ref="IB52">_xlfn.SWITCH(IA52,"Oui","Non","Non","Oui","Abstention","Oui")</f>
        <v>Non</v>
      </c>
      <c r="IC52" s="7" t="str" cm="1">
        <f t="array" ref="IC52">_xlfn.SWITCH(IA52,"Oui","Abstention","Non","Abstention","Abstention","Non")</f>
        <v>Abstention</v>
      </c>
      <c r="ID52" s="3">
        <f t="shared" si="4"/>
        <v>36</v>
      </c>
      <c r="IE52" s="3">
        <f t="shared" si="5"/>
        <v>1</v>
      </c>
      <c r="IF52" t="str">
        <f t="shared" si="6"/>
        <v>consigne</v>
      </c>
      <c r="IG52">
        <f t="shared" si="28"/>
        <v>25</v>
      </c>
      <c r="IH52">
        <f t="shared" si="29"/>
        <v>4</v>
      </c>
      <c r="II52">
        <f t="shared" si="30"/>
        <v>0</v>
      </c>
      <c r="IJ52" s="3">
        <f t="shared" si="7"/>
        <v>25</v>
      </c>
      <c r="IK52" s="7" t="str" cm="1">
        <f t="array" ref="IK52">_xlfn.SWITCH(IJ52,IG52,"Oui",IH52,"Non",II52,"Abstention")</f>
        <v>Oui</v>
      </c>
      <c r="IL52" s="7" t="str" cm="1">
        <f t="array" ref="IL52">_xlfn.SWITCH(IK52,"Oui","Non","Non","Oui","Abstention","Oui")</f>
        <v>Non</v>
      </c>
      <c r="IM52" s="7" t="str" cm="1">
        <f t="array" ref="IM52">_xlfn.SWITCH(IK52,"Oui","Abstention","Non","Abstention","Abstention","Non")</f>
        <v>Abstention</v>
      </c>
      <c r="IN52" s="3">
        <f t="shared" si="8"/>
        <v>29</v>
      </c>
      <c r="IO52" s="3">
        <f t="shared" si="9"/>
        <v>0.86206896551724133</v>
      </c>
      <c r="IP52" t="str">
        <f t="shared" si="10"/>
        <v>consigne</v>
      </c>
      <c r="IQ52">
        <f t="shared" si="31"/>
        <v>20</v>
      </c>
      <c r="IR52">
        <f t="shared" si="32"/>
        <v>6</v>
      </c>
      <c r="IS52">
        <f t="shared" si="33"/>
        <v>1</v>
      </c>
      <c r="IT52" s="3">
        <f t="shared" si="11"/>
        <v>20</v>
      </c>
      <c r="IU52" s="7" t="str" cm="1">
        <f t="array" ref="IU52">_xlfn.SWITCH(IT52,IQ52,"Oui",IR52,"Non",IS52,"Abstention")</f>
        <v>Oui</v>
      </c>
      <c r="IV52" s="7" t="str" cm="1">
        <f t="array" ref="IV52">_xlfn.SWITCH(IU52,"Oui","Non","Non","Oui","Abstention","Oui")</f>
        <v>Non</v>
      </c>
      <c r="IW52" s="7" t="str" cm="1">
        <f t="array" ref="IW52">_xlfn.SWITCH(IU52,"Oui","Abstention","Non","Abstention","Abstention","Non")</f>
        <v>Abstention</v>
      </c>
      <c r="IX52" s="3">
        <f t="shared" si="12"/>
        <v>27</v>
      </c>
      <c r="IY52" s="3">
        <f t="shared" si="13"/>
        <v>0.7407407407407407</v>
      </c>
      <c r="IZ52" t="str">
        <f t="shared" si="14"/>
        <v>consigne</v>
      </c>
      <c r="JA52">
        <f t="shared" si="34"/>
        <v>27</v>
      </c>
      <c r="JB52">
        <f t="shared" si="35"/>
        <v>0</v>
      </c>
      <c r="JC52">
        <f t="shared" si="36"/>
        <v>0</v>
      </c>
      <c r="JD52" s="3">
        <f t="shared" si="15"/>
        <v>27</v>
      </c>
      <c r="JE52" s="7" t="str" cm="1">
        <f t="array" ref="JE52">_xlfn.SWITCH(JD52,JA52,"Oui",JB52,"Non",JC52,"Abstention")</f>
        <v>Oui</v>
      </c>
      <c r="JF52" s="7" t="str" cm="1">
        <f t="array" ref="JF52">_xlfn.SWITCH(JE52,"Oui","Non","Non","Oui","Abstention","Oui")</f>
        <v>Non</v>
      </c>
      <c r="JG52" s="7" t="str" cm="1">
        <f t="array" ref="JG52">_xlfn.SWITCH(JE52,"Oui","Abstention","Non","Abstention","Abstention","Non")</f>
        <v>Abstention</v>
      </c>
      <c r="JH52" s="3">
        <f t="shared" si="16"/>
        <v>27</v>
      </c>
      <c r="JI52" s="3">
        <f t="shared" si="17"/>
        <v>1</v>
      </c>
      <c r="JJ52" t="str">
        <f t="shared" si="18"/>
        <v>consigne</v>
      </c>
      <c r="JK52">
        <f t="shared" si="37"/>
        <v>16</v>
      </c>
      <c r="JL52">
        <f t="shared" si="38"/>
        <v>0</v>
      </c>
      <c r="JM52">
        <f t="shared" si="39"/>
        <v>0</v>
      </c>
      <c r="JN52" s="3">
        <f t="shared" si="19"/>
        <v>16</v>
      </c>
      <c r="JO52" s="7" t="str" cm="1">
        <f t="array" ref="JO52">_xlfn.SWITCH(JN52,JK52,"Oui",JL52,"Non",JM52,"Abstention")</f>
        <v>Oui</v>
      </c>
      <c r="JP52" s="7" t="str" cm="1">
        <f t="array" ref="JP52">_xlfn.SWITCH(JO52,"Oui","Non","Non","Oui","Abstention","Oui")</f>
        <v>Non</v>
      </c>
      <c r="JQ52" s="7" t="str" cm="1">
        <f t="array" ref="JQ52">_xlfn.SWITCH(JO52,"Oui","Abstention","Non","Abstention","Abstention","Non")</f>
        <v>Abstention</v>
      </c>
      <c r="JR52" s="3">
        <f t="shared" si="20"/>
        <v>16</v>
      </c>
      <c r="JS52" s="3">
        <f t="shared" si="21"/>
        <v>1</v>
      </c>
      <c r="JT52" t="str">
        <f t="shared" si="22"/>
        <v>consigne</v>
      </c>
      <c r="JU52" s="3"/>
      <c r="JV52" t="str" cm="1">
        <f t="array" ref="JV52">_xlfn._xlws.FILTER($M$3:$HD$3,((($M52:$HD52=$HR52)+($M52:$HD52=$HS52))*($M$5:$HD$5="V")*($HV52="consigne")),"")</f>
        <v/>
      </c>
      <c r="KP52" t="str" cm="1">
        <f t="array" ref="KP52">_xlfn._xlws.FILTER($M$3:$HD$3,((($M52:$HD52=$IB52)+($M52:$HD52=$IC52))*($M$5:$HD$5="S")*($IF52="consigne")),"")</f>
        <v/>
      </c>
      <c r="LD52" t="str" cm="1">
        <f t="array" ref="LD52:LJ52">_xlfn._xlws.FILTER($M$3:$HD$3,((($M52:$HD52=$IV52)+($M52:$HD52=$IW52))*($M$5:$HD$5="RL")*($IZ52="consigne")),"")</f>
        <v>Fiala Doris</v>
      </c>
      <c r="LE52" t="str">
        <v>Jauslin Matthias Samuel</v>
      </c>
      <c r="LF52" t="str">
        <v>Markwalder Christa</v>
      </c>
      <c r="LG52" t="str">
        <v>Portmann Hans-Peter</v>
      </c>
      <c r="LH52" t="str">
        <v>Schilliger Peter</v>
      </c>
      <c r="LI52" t="str">
        <v>Wasserfallen Christian</v>
      </c>
      <c r="LJ52" t="str">
        <v>Wehrli Laurent</v>
      </c>
      <c r="LP52" t="str" cm="1">
        <f t="array" ref="LP52">_xlfn._xlws.FILTER($M$3:$HD$3,((($M52:$HD52=$JF52)+($M52:$HD52=$JG52))*($M$5:$HD$5="G")*($JJ52="consigne")),"")</f>
        <v/>
      </c>
      <c r="MA52" t="str" cm="1">
        <f t="array" ref="MA52">_xlfn._xlws.FILTER($M$3:$HD$3,((($M52:$HD52=$JP52)+($M52:$HD52=$JQ52))*($M$5:$HD$5="GL")*($JT52="consigne")),"")</f>
        <v/>
      </c>
      <c r="MG52" t="str" cm="1">
        <f t="array" ref="MG52:MJ52">_xlfn._xlws.FILTER($M$3:$HD$3,((($M52:$HD52=$IL52)+($M52:$HD52=$IM52))*($M$5:$HD$5="M-E")*($IP52="consigne")),"")</f>
        <v>Gschwind Jean-Paul</v>
      </c>
      <c r="MH52" t="str">
        <v>Kamerzin Sidney</v>
      </c>
      <c r="MI52" t="str">
        <v>Regazzi Fabio</v>
      </c>
      <c r="MJ52" t="str">
        <v>Roduit Benjamin</v>
      </c>
    </row>
    <row r="53" spans="1:352" x14ac:dyDescent="0.25">
      <c r="A53" s="1" t="s">
        <v>642</v>
      </c>
      <c r="B53" t="s">
        <v>204</v>
      </c>
      <c r="C53" t="s">
        <v>607</v>
      </c>
      <c r="D53" t="s">
        <v>608</v>
      </c>
      <c r="E53" s="1" t="s">
        <v>615</v>
      </c>
      <c r="F53" t="s">
        <v>616</v>
      </c>
      <c r="G53">
        <v>24495</v>
      </c>
      <c r="H53" t="s">
        <v>506</v>
      </c>
      <c r="I53" t="s">
        <v>643</v>
      </c>
      <c r="J53" t="s">
        <v>644</v>
      </c>
      <c r="K53" t="s">
        <v>619</v>
      </c>
      <c r="M53" t="s">
        <v>460</v>
      </c>
      <c r="N53" t="s">
        <v>460</v>
      </c>
      <c r="O53" t="s">
        <v>473</v>
      </c>
      <c r="P53" t="s">
        <v>460</v>
      </c>
      <c r="Q53" t="s">
        <v>460</v>
      </c>
      <c r="R53" t="s">
        <v>461</v>
      </c>
      <c r="S53" t="s">
        <v>461</v>
      </c>
      <c r="T53" t="s">
        <v>461</v>
      </c>
      <c r="U53" t="s">
        <v>461</v>
      </c>
      <c r="V53" t="s">
        <v>461</v>
      </c>
      <c r="W53" t="s">
        <v>463</v>
      </c>
      <c r="X53" t="s">
        <v>461</v>
      </c>
      <c r="Y53" t="s">
        <v>461</v>
      </c>
      <c r="Z53" t="s">
        <v>461</v>
      </c>
      <c r="AA53" t="s">
        <v>461</v>
      </c>
      <c r="AB53" t="s">
        <v>461</v>
      </c>
      <c r="AC53" t="s">
        <v>461</v>
      </c>
      <c r="AD53" t="s">
        <v>460</v>
      </c>
      <c r="AE53" t="s">
        <v>460</v>
      </c>
      <c r="AF53" t="s">
        <v>461</v>
      </c>
      <c r="AG53" t="s">
        <v>460</v>
      </c>
      <c r="AH53" t="s">
        <v>460</v>
      </c>
      <c r="AI53" t="s">
        <v>460</v>
      </c>
      <c r="AJ53" t="s">
        <v>461</v>
      </c>
      <c r="AK53" t="s">
        <v>461</v>
      </c>
      <c r="AL53" t="s">
        <v>460</v>
      </c>
      <c r="AM53" t="s">
        <v>460</v>
      </c>
      <c r="AN53" t="s">
        <v>460</v>
      </c>
      <c r="AO53" t="s">
        <v>460</v>
      </c>
      <c r="AP53" t="s">
        <v>460</v>
      </c>
      <c r="AQ53" t="s">
        <v>460</v>
      </c>
      <c r="AR53" t="s">
        <v>461</v>
      </c>
      <c r="AS53" t="s">
        <v>461</v>
      </c>
      <c r="AT53" t="s">
        <v>460</v>
      </c>
      <c r="AU53" t="s">
        <v>461</v>
      </c>
      <c r="AV53" t="s">
        <v>461</v>
      </c>
      <c r="AW53" t="s">
        <v>460</v>
      </c>
      <c r="AX53" t="s">
        <v>461</v>
      </c>
      <c r="AY53" t="s">
        <v>460</v>
      </c>
      <c r="AZ53" t="s">
        <v>460</v>
      </c>
      <c r="BA53" t="s">
        <v>460</v>
      </c>
      <c r="BB53" t="s">
        <v>460</v>
      </c>
      <c r="BC53" t="s">
        <v>461</v>
      </c>
      <c r="BD53" t="s">
        <v>460</v>
      </c>
      <c r="BE53" t="s">
        <v>460</v>
      </c>
      <c r="BF53" t="s">
        <v>460</v>
      </c>
      <c r="BG53" t="s">
        <v>461</v>
      </c>
      <c r="BH53" t="s">
        <v>460</v>
      </c>
      <c r="BI53" t="s">
        <v>461</v>
      </c>
      <c r="BJ53" t="s">
        <v>460</v>
      </c>
      <c r="BK53" t="s">
        <v>460</v>
      </c>
      <c r="BL53" t="s">
        <v>461</v>
      </c>
      <c r="BM53" t="s">
        <v>461</v>
      </c>
      <c r="BN53" t="s">
        <v>461</v>
      </c>
      <c r="BO53" t="s">
        <v>460</v>
      </c>
      <c r="BP53" t="s">
        <v>461</v>
      </c>
      <c r="BQ53" t="s">
        <v>461</v>
      </c>
      <c r="BR53" t="s">
        <v>460</v>
      </c>
      <c r="BS53" t="s">
        <v>461</v>
      </c>
      <c r="BT53" t="s">
        <v>460</v>
      </c>
      <c r="BU53" t="s">
        <v>460</v>
      </c>
      <c r="BV53" t="s">
        <v>460</v>
      </c>
      <c r="BW53" t="s">
        <v>460</v>
      </c>
      <c r="BX53" t="s">
        <v>461</v>
      </c>
      <c r="BY53" t="s">
        <v>460</v>
      </c>
      <c r="BZ53" t="s">
        <v>460</v>
      </c>
      <c r="CA53" t="s">
        <v>461</v>
      </c>
      <c r="CB53" t="s">
        <v>460</v>
      </c>
      <c r="CC53" t="s">
        <v>473</v>
      </c>
      <c r="CD53" t="s">
        <v>460</v>
      </c>
      <c r="CE53" t="s">
        <v>461</v>
      </c>
      <c r="CF53" t="s">
        <v>461</v>
      </c>
      <c r="CG53" t="s">
        <v>460</v>
      </c>
      <c r="CH53" t="s">
        <v>461</v>
      </c>
      <c r="CI53" t="s">
        <v>460</v>
      </c>
      <c r="CJ53" t="s">
        <v>460</v>
      </c>
      <c r="CK53" t="s">
        <v>460</v>
      </c>
      <c r="CL53" t="s">
        <v>460</v>
      </c>
      <c r="CM53" t="s">
        <v>463</v>
      </c>
      <c r="CN53" t="s">
        <v>461</v>
      </c>
      <c r="CO53" t="s">
        <v>461</v>
      </c>
      <c r="CP53" t="s">
        <v>460</v>
      </c>
      <c r="CQ53" t="s">
        <v>460</v>
      </c>
      <c r="CR53" t="s">
        <v>460</v>
      </c>
      <c r="CS53" t="s">
        <v>460</v>
      </c>
      <c r="CT53" t="s">
        <v>460</v>
      </c>
      <c r="CU53" t="s">
        <v>460</v>
      </c>
      <c r="CV53" t="s">
        <v>460</v>
      </c>
      <c r="CW53" t="s">
        <v>463</v>
      </c>
      <c r="CX53" t="s">
        <v>461</v>
      </c>
      <c r="CY53" t="s">
        <v>460</v>
      </c>
      <c r="CZ53" t="s">
        <v>460</v>
      </c>
      <c r="DA53" t="s">
        <v>460</v>
      </c>
      <c r="DB53" t="s">
        <v>474</v>
      </c>
      <c r="DC53" t="s">
        <v>460</v>
      </c>
      <c r="DD53" t="s">
        <v>460</v>
      </c>
      <c r="DE53" t="s">
        <v>461</v>
      </c>
      <c r="DF53" t="s">
        <v>460</v>
      </c>
      <c r="DG53" t="s">
        <v>460</v>
      </c>
      <c r="DH53" t="s">
        <v>460</v>
      </c>
      <c r="DI53" t="s">
        <v>461</v>
      </c>
      <c r="DJ53" t="s">
        <v>460</v>
      </c>
      <c r="DK53" t="s">
        <v>460</v>
      </c>
      <c r="DL53" t="s">
        <v>461</v>
      </c>
      <c r="DM53" t="s">
        <v>473</v>
      </c>
      <c r="DN53" t="s">
        <v>461</v>
      </c>
      <c r="DO53" t="s">
        <v>460</v>
      </c>
      <c r="DP53" t="s">
        <v>460</v>
      </c>
      <c r="DQ53" t="s">
        <v>460</v>
      </c>
      <c r="DR53" t="s">
        <v>463</v>
      </c>
      <c r="DS53" t="s">
        <v>461</v>
      </c>
      <c r="DT53" t="s">
        <v>461</v>
      </c>
      <c r="DU53" t="s">
        <v>460</v>
      </c>
      <c r="DV53" t="s">
        <v>461</v>
      </c>
      <c r="DW53" t="s">
        <v>461</v>
      </c>
      <c r="DX53" t="s">
        <v>460</v>
      </c>
      <c r="DY53" t="s">
        <v>461</v>
      </c>
      <c r="DZ53" t="s">
        <v>461</v>
      </c>
      <c r="EA53" t="s">
        <v>461</v>
      </c>
      <c r="EB53" t="s">
        <v>461</v>
      </c>
      <c r="EC53" t="s">
        <v>473</v>
      </c>
      <c r="ED53" t="s">
        <v>461</v>
      </c>
      <c r="EE53" t="s">
        <v>460</v>
      </c>
      <c r="EF53" t="s">
        <v>463</v>
      </c>
      <c r="EG53" t="s">
        <v>461</v>
      </c>
      <c r="EH53" t="s">
        <v>460</v>
      </c>
      <c r="EI53" t="s">
        <v>460</v>
      </c>
      <c r="EJ53" t="s">
        <v>460</v>
      </c>
      <c r="EK53" t="s">
        <v>461</v>
      </c>
      <c r="EL53" t="s">
        <v>461</v>
      </c>
      <c r="EM53" t="s">
        <v>460</v>
      </c>
      <c r="EN53" t="s">
        <v>460</v>
      </c>
      <c r="EO53" t="s">
        <v>461</v>
      </c>
      <c r="EP53" t="s">
        <v>460</v>
      </c>
      <c r="EQ53" t="s">
        <v>461</v>
      </c>
      <c r="ER53" t="s">
        <v>461</v>
      </c>
      <c r="ES53" t="s">
        <v>461</v>
      </c>
      <c r="ET53" t="s">
        <v>460</v>
      </c>
      <c r="EU53" t="s">
        <v>461</v>
      </c>
      <c r="EV53" t="s">
        <v>461</v>
      </c>
      <c r="EW53" t="s">
        <v>461</v>
      </c>
      <c r="EX53" t="s">
        <v>461</v>
      </c>
      <c r="EY53" t="s">
        <v>460</v>
      </c>
      <c r="EZ53" t="s">
        <v>460</v>
      </c>
      <c r="FA53" t="s">
        <v>460</v>
      </c>
      <c r="FB53" t="s">
        <v>460</v>
      </c>
      <c r="FC53" t="s">
        <v>460</v>
      </c>
      <c r="FD53" t="s">
        <v>460</v>
      </c>
      <c r="FE53" t="s">
        <v>460</v>
      </c>
      <c r="FF53" t="s">
        <v>460</v>
      </c>
      <c r="FG53" t="s">
        <v>460</v>
      </c>
      <c r="FH53" t="s">
        <v>461</v>
      </c>
      <c r="FI53" t="s">
        <v>460</v>
      </c>
      <c r="FJ53" t="s">
        <v>460</v>
      </c>
      <c r="FK53" t="s">
        <v>460</v>
      </c>
      <c r="FL53" t="s">
        <v>461</v>
      </c>
      <c r="FM53" t="s">
        <v>473</v>
      </c>
      <c r="FN53" t="s">
        <v>460</v>
      </c>
      <c r="FO53" t="s">
        <v>461</v>
      </c>
      <c r="FP53" t="s">
        <v>460</v>
      </c>
      <c r="FQ53" t="s">
        <v>460</v>
      </c>
      <c r="FR53" t="s">
        <v>461</v>
      </c>
      <c r="FS53" t="s">
        <v>460</v>
      </c>
      <c r="FT53" t="s">
        <v>461</v>
      </c>
      <c r="FU53" t="s">
        <v>461</v>
      </c>
      <c r="FV53" t="s">
        <v>460</v>
      </c>
      <c r="FW53" t="s">
        <v>460</v>
      </c>
      <c r="FX53" t="s">
        <v>461</v>
      </c>
      <c r="FY53" t="s">
        <v>460</v>
      </c>
      <c r="FZ53" t="s">
        <v>460</v>
      </c>
      <c r="GA53" t="s">
        <v>460</v>
      </c>
      <c r="GB53" t="s">
        <v>460</v>
      </c>
      <c r="GC53" t="s">
        <v>460</v>
      </c>
      <c r="GD53" t="s">
        <v>461</v>
      </c>
      <c r="GE53" t="s">
        <v>460</v>
      </c>
      <c r="GF53" t="s">
        <v>460</v>
      </c>
      <c r="GG53" t="s">
        <v>460</v>
      </c>
      <c r="GH53" t="s">
        <v>461</v>
      </c>
      <c r="GI53" t="s">
        <v>461</v>
      </c>
      <c r="GJ53" t="s">
        <v>461</v>
      </c>
      <c r="GK53" t="s">
        <v>460</v>
      </c>
      <c r="GL53" t="s">
        <v>460</v>
      </c>
      <c r="GM53" t="s">
        <v>460</v>
      </c>
      <c r="GN53" t="s">
        <v>460</v>
      </c>
      <c r="GO53" t="s">
        <v>460</v>
      </c>
      <c r="GP53" t="s">
        <v>461</v>
      </c>
      <c r="GQ53" t="s">
        <v>460</v>
      </c>
      <c r="GR53" t="s">
        <v>460</v>
      </c>
      <c r="GS53" t="s">
        <v>460</v>
      </c>
      <c r="GT53" t="s">
        <v>461</v>
      </c>
      <c r="GU53" t="s">
        <v>461</v>
      </c>
      <c r="GV53" t="s">
        <v>460</v>
      </c>
      <c r="GW53" t="s">
        <v>461</v>
      </c>
      <c r="GX53" t="s">
        <v>461</v>
      </c>
      <c r="GY53" t="s">
        <v>461</v>
      </c>
      <c r="GZ53" t="s">
        <v>461</v>
      </c>
      <c r="HA53" t="s">
        <v>460</v>
      </c>
      <c r="HB53" t="s">
        <v>460</v>
      </c>
      <c r="HC53" t="s">
        <v>461</v>
      </c>
      <c r="HD53" t="s">
        <v>460</v>
      </c>
      <c r="HE53" t="s">
        <v>481</v>
      </c>
      <c r="HF53">
        <v>110</v>
      </c>
      <c r="HG53">
        <v>79</v>
      </c>
      <c r="HH53">
        <v>0</v>
      </c>
      <c r="HI53">
        <v>5</v>
      </c>
      <c r="HJ53">
        <v>5</v>
      </c>
      <c r="HK53" t="s">
        <v>476</v>
      </c>
      <c r="HM53" s="3">
        <f t="shared" si="23"/>
        <v>54</v>
      </c>
      <c r="HN53" s="3">
        <f t="shared" si="40"/>
        <v>0</v>
      </c>
      <c r="HO53" s="3">
        <f t="shared" si="41"/>
        <v>0</v>
      </c>
      <c r="HP53" s="3">
        <f t="shared" si="0"/>
        <v>54</v>
      </c>
      <c r="HQ53" s="7" t="str" cm="1">
        <f t="array" ref="HQ53">_xlfn.SWITCH(HP53,HM53,"Oui",HN53,"Non",HO53,"Abstention")</f>
        <v>Oui</v>
      </c>
      <c r="HR53" s="7" t="str" cm="1">
        <f t="array" ref="HR53">_xlfn.SWITCH(HQ53,"Oui","Non","Non","Oui","Abstention","Oui")</f>
        <v>Non</v>
      </c>
      <c r="HS53" s="7" t="str" cm="1">
        <f t="array" ref="HS53">_xlfn.SWITCH(HQ53,"Oui","Abstention","Non","Abstention","Abstention","Non")</f>
        <v>Abstention</v>
      </c>
      <c r="HT53" s="3">
        <f t="shared" si="1"/>
        <v>54</v>
      </c>
      <c r="HU53" s="3">
        <f t="shared" si="2"/>
        <v>1</v>
      </c>
      <c r="HV53" t="str">
        <f t="shared" si="3"/>
        <v>consigne</v>
      </c>
      <c r="HW53" s="3">
        <f t="shared" si="24"/>
        <v>0</v>
      </c>
      <c r="HX53" s="3">
        <f t="shared" si="25"/>
        <v>36</v>
      </c>
      <c r="HY53" s="3">
        <f t="shared" si="26"/>
        <v>0</v>
      </c>
      <c r="HZ53" s="3">
        <f t="shared" si="27"/>
        <v>36</v>
      </c>
      <c r="IA53" s="7" t="str" cm="1">
        <f t="array" ref="IA53">_xlfn.SWITCH(HZ53,HW53,"Oui",HX53,"Non",HY53,"Abstention")</f>
        <v>Non</v>
      </c>
      <c r="IB53" s="7" t="str" cm="1">
        <f t="array" ref="IB53">_xlfn.SWITCH(IA53,"Oui","Non","Non","Oui","Abstention","Oui")</f>
        <v>Oui</v>
      </c>
      <c r="IC53" s="7" t="str" cm="1">
        <f t="array" ref="IC53">_xlfn.SWITCH(IA53,"Oui","Abstention","Non","Abstention","Abstention","Non")</f>
        <v>Abstention</v>
      </c>
      <c r="ID53" s="3">
        <f t="shared" si="4"/>
        <v>36</v>
      </c>
      <c r="IE53" s="3">
        <f t="shared" si="5"/>
        <v>1</v>
      </c>
      <c r="IF53" t="str">
        <f t="shared" si="6"/>
        <v>consigne</v>
      </c>
      <c r="IG53">
        <f t="shared" si="28"/>
        <v>29</v>
      </c>
      <c r="IH53">
        <f t="shared" si="29"/>
        <v>0</v>
      </c>
      <c r="II53">
        <f t="shared" si="30"/>
        <v>0</v>
      </c>
      <c r="IJ53" s="3">
        <f t="shared" si="7"/>
        <v>29</v>
      </c>
      <c r="IK53" s="7" t="str" cm="1">
        <f t="array" ref="IK53">_xlfn.SWITCH(IJ53,IG53,"Oui",IH53,"Non",II53,"Abstention")</f>
        <v>Oui</v>
      </c>
      <c r="IL53" s="7" t="str" cm="1">
        <f t="array" ref="IL53">_xlfn.SWITCH(IK53,"Oui","Non","Non","Oui","Abstention","Oui")</f>
        <v>Non</v>
      </c>
      <c r="IM53" s="7" t="str" cm="1">
        <f t="array" ref="IM53">_xlfn.SWITCH(IK53,"Oui","Abstention","Non","Abstention","Abstention","Non")</f>
        <v>Abstention</v>
      </c>
      <c r="IN53" s="3">
        <f t="shared" si="8"/>
        <v>29</v>
      </c>
      <c r="IO53" s="3">
        <f t="shared" si="9"/>
        <v>1</v>
      </c>
      <c r="IP53" t="str">
        <f t="shared" si="10"/>
        <v>consigne</v>
      </c>
      <c r="IQ53">
        <f t="shared" si="31"/>
        <v>27</v>
      </c>
      <c r="IR53">
        <f t="shared" si="32"/>
        <v>0</v>
      </c>
      <c r="IS53">
        <f t="shared" si="33"/>
        <v>0</v>
      </c>
      <c r="IT53" s="3">
        <f t="shared" si="11"/>
        <v>27</v>
      </c>
      <c r="IU53" s="7" t="str" cm="1">
        <f t="array" ref="IU53">_xlfn.SWITCH(IT53,IQ53,"Oui",IR53,"Non",IS53,"Abstention")</f>
        <v>Oui</v>
      </c>
      <c r="IV53" s="7" t="str" cm="1">
        <f t="array" ref="IV53">_xlfn.SWITCH(IU53,"Oui","Non","Non","Oui","Abstention","Oui")</f>
        <v>Non</v>
      </c>
      <c r="IW53" s="7" t="str" cm="1">
        <f t="array" ref="IW53">_xlfn.SWITCH(IU53,"Oui","Abstention","Non","Abstention","Abstention","Non")</f>
        <v>Abstention</v>
      </c>
      <c r="IX53" s="3">
        <f t="shared" si="12"/>
        <v>27</v>
      </c>
      <c r="IY53" s="3">
        <f t="shared" si="13"/>
        <v>1</v>
      </c>
      <c r="IZ53" t="str">
        <f t="shared" si="14"/>
        <v>consigne</v>
      </c>
      <c r="JA53">
        <f t="shared" si="34"/>
        <v>0</v>
      </c>
      <c r="JB53">
        <f t="shared" si="35"/>
        <v>27</v>
      </c>
      <c r="JC53">
        <f t="shared" si="36"/>
        <v>0</v>
      </c>
      <c r="JD53" s="3">
        <f t="shared" si="15"/>
        <v>27</v>
      </c>
      <c r="JE53" s="7" t="str" cm="1">
        <f t="array" ref="JE53">_xlfn.SWITCH(JD53,JA53,"Oui",JB53,"Non",JC53,"Abstention")</f>
        <v>Non</v>
      </c>
      <c r="JF53" s="7" t="str" cm="1">
        <f t="array" ref="JF53">_xlfn.SWITCH(JE53,"Oui","Non","Non","Oui","Abstention","Oui")</f>
        <v>Oui</v>
      </c>
      <c r="JG53" s="7" t="str" cm="1">
        <f t="array" ref="JG53">_xlfn.SWITCH(JE53,"Oui","Abstention","Non","Abstention","Abstention","Non")</f>
        <v>Abstention</v>
      </c>
      <c r="JH53" s="3">
        <f t="shared" si="16"/>
        <v>27</v>
      </c>
      <c r="JI53" s="3">
        <f t="shared" si="17"/>
        <v>1</v>
      </c>
      <c r="JJ53" t="str">
        <f t="shared" si="18"/>
        <v>consigne</v>
      </c>
      <c r="JK53">
        <f t="shared" si="37"/>
        <v>0</v>
      </c>
      <c r="JL53">
        <f t="shared" si="38"/>
        <v>16</v>
      </c>
      <c r="JM53">
        <f t="shared" si="39"/>
        <v>0</v>
      </c>
      <c r="JN53" s="3">
        <f t="shared" si="19"/>
        <v>16</v>
      </c>
      <c r="JO53" s="7" t="str" cm="1">
        <f t="array" ref="JO53">_xlfn.SWITCH(JN53,JK53,"Oui",JL53,"Non",JM53,"Abstention")</f>
        <v>Non</v>
      </c>
      <c r="JP53" s="7" t="str" cm="1">
        <f t="array" ref="JP53">_xlfn.SWITCH(JO53,"Oui","Non","Non","Oui","Abstention","Oui")</f>
        <v>Oui</v>
      </c>
      <c r="JQ53" s="7" t="str" cm="1">
        <f t="array" ref="JQ53">_xlfn.SWITCH(JO53,"Oui","Abstention","Non","Abstention","Abstention","Non")</f>
        <v>Abstention</v>
      </c>
      <c r="JR53" s="3">
        <f t="shared" si="20"/>
        <v>16</v>
      </c>
      <c r="JS53" s="3">
        <f t="shared" si="21"/>
        <v>1</v>
      </c>
      <c r="JT53" t="str">
        <f t="shared" si="22"/>
        <v>consigne</v>
      </c>
      <c r="JU53" s="3"/>
      <c r="JV53" t="str" cm="1">
        <f t="array" ref="JV53">_xlfn._xlws.FILTER($M$3:$HD$3,((($M53:$HD53=$HR53)+($M53:$HD53=$HS53))*($M$5:$HD$5="V")*($HV53="consigne")),"")</f>
        <v/>
      </c>
      <c r="KP53" t="str" cm="1">
        <f t="array" ref="KP53">_xlfn._xlws.FILTER($M$3:$HD$3,((($M53:$HD53=$IB53)+($M53:$HD53=$IC53))*($M$5:$HD$5="S")*($IF53="consigne")),"")</f>
        <v/>
      </c>
      <c r="LD53" t="str" cm="1">
        <f t="array" ref="LD53">_xlfn._xlws.FILTER($M$3:$HD$3,((($M53:$HD53=$IV53)+($M53:$HD53=$IW53))*($M$5:$HD$5="RL")*($IZ53="consigne")),"")</f>
        <v/>
      </c>
      <c r="LP53" t="str" cm="1">
        <f t="array" ref="LP53">_xlfn._xlws.FILTER($M$3:$HD$3,((($M53:$HD53=$JF53)+($M53:$HD53=$JG53))*($M$5:$HD$5="G")*($JJ53="consigne")),"")</f>
        <v/>
      </c>
      <c r="MA53" t="str" cm="1">
        <f t="array" ref="MA53">_xlfn._xlws.FILTER($M$3:$HD$3,((($M53:$HD53=$JP53)+($M53:$HD53=$JQ53))*($M$5:$HD$5="GL")*($JT53="consigne")),"")</f>
        <v/>
      </c>
      <c r="MG53" t="str" cm="1">
        <f t="array" ref="MG53">_xlfn._xlws.FILTER($M$3:$HD$3,((($M53:$HD53=$IL53)+($M53:$HD53=$IM53))*($M$5:$HD$5="M-E")*($IP53="consigne")),"")</f>
        <v/>
      </c>
    </row>
    <row r="54" spans="1:352" x14ac:dyDescent="0.25">
      <c r="A54" s="1" t="s">
        <v>645</v>
      </c>
      <c r="B54" t="s">
        <v>204</v>
      </c>
      <c r="C54" t="s">
        <v>607</v>
      </c>
      <c r="D54" t="s">
        <v>608</v>
      </c>
      <c r="E54" s="1" t="s">
        <v>615</v>
      </c>
      <c r="F54" t="s">
        <v>616</v>
      </c>
      <c r="G54">
        <v>24496</v>
      </c>
      <c r="H54" t="s">
        <v>506</v>
      </c>
      <c r="I54" t="s">
        <v>636</v>
      </c>
      <c r="J54" t="s">
        <v>646</v>
      </c>
      <c r="K54" t="s">
        <v>619</v>
      </c>
      <c r="M54" t="s">
        <v>460</v>
      </c>
      <c r="N54" t="s">
        <v>460</v>
      </c>
      <c r="O54" t="s">
        <v>473</v>
      </c>
      <c r="P54" t="s">
        <v>460</v>
      </c>
      <c r="Q54" t="s">
        <v>460</v>
      </c>
      <c r="R54" t="s">
        <v>461</v>
      </c>
      <c r="S54" t="s">
        <v>461</v>
      </c>
      <c r="T54" t="s">
        <v>461</v>
      </c>
      <c r="U54" t="s">
        <v>461</v>
      </c>
      <c r="V54" t="s">
        <v>461</v>
      </c>
      <c r="W54" t="s">
        <v>463</v>
      </c>
      <c r="X54" t="s">
        <v>461</v>
      </c>
      <c r="Y54" t="s">
        <v>461</v>
      </c>
      <c r="Z54" t="s">
        <v>461</v>
      </c>
      <c r="AA54" t="s">
        <v>461</v>
      </c>
      <c r="AB54" t="s">
        <v>461</v>
      </c>
      <c r="AC54" t="s">
        <v>461</v>
      </c>
      <c r="AD54" t="s">
        <v>461</v>
      </c>
      <c r="AE54" t="s">
        <v>460</v>
      </c>
      <c r="AF54" t="s">
        <v>461</v>
      </c>
      <c r="AG54" t="s">
        <v>460</v>
      </c>
      <c r="AH54" t="s">
        <v>460</v>
      </c>
      <c r="AI54" t="s">
        <v>461</v>
      </c>
      <c r="AJ54" t="s">
        <v>461</v>
      </c>
      <c r="AK54" t="s">
        <v>461</v>
      </c>
      <c r="AL54" t="s">
        <v>460</v>
      </c>
      <c r="AM54" t="s">
        <v>460</v>
      </c>
      <c r="AN54" t="s">
        <v>461</v>
      </c>
      <c r="AO54" t="s">
        <v>460</v>
      </c>
      <c r="AP54" t="s">
        <v>461</v>
      </c>
      <c r="AQ54" t="s">
        <v>460</v>
      </c>
      <c r="AR54" t="s">
        <v>461</v>
      </c>
      <c r="AS54" t="s">
        <v>461</v>
      </c>
      <c r="AT54" t="s">
        <v>460</v>
      </c>
      <c r="AU54" t="s">
        <v>461</v>
      </c>
      <c r="AV54" t="s">
        <v>461</v>
      </c>
      <c r="AW54" t="s">
        <v>460</v>
      </c>
      <c r="AX54" t="s">
        <v>461</v>
      </c>
      <c r="AY54" t="s">
        <v>460</v>
      </c>
      <c r="AZ54" t="s">
        <v>460</v>
      </c>
      <c r="BA54" t="s">
        <v>460</v>
      </c>
      <c r="BB54" t="s">
        <v>460</v>
      </c>
      <c r="BC54" t="s">
        <v>461</v>
      </c>
      <c r="BD54" t="s">
        <v>460</v>
      </c>
      <c r="BE54" t="s">
        <v>460</v>
      </c>
      <c r="BF54" t="s">
        <v>460</v>
      </c>
      <c r="BG54" t="s">
        <v>461</v>
      </c>
      <c r="BH54" t="s">
        <v>460</v>
      </c>
      <c r="BI54" t="s">
        <v>461</v>
      </c>
      <c r="BJ54" t="s">
        <v>460</v>
      </c>
      <c r="BK54" t="s">
        <v>460</v>
      </c>
      <c r="BL54" t="s">
        <v>461</v>
      </c>
      <c r="BM54" t="s">
        <v>461</v>
      </c>
      <c r="BN54" t="s">
        <v>461</v>
      </c>
      <c r="BO54" t="s">
        <v>460</v>
      </c>
      <c r="BP54" t="s">
        <v>461</v>
      </c>
      <c r="BQ54" t="s">
        <v>461</v>
      </c>
      <c r="BR54" t="s">
        <v>460</v>
      </c>
      <c r="BS54" t="s">
        <v>461</v>
      </c>
      <c r="BT54" t="s">
        <v>460</v>
      </c>
      <c r="BU54" t="s">
        <v>460</v>
      </c>
      <c r="BV54" t="s">
        <v>460</v>
      </c>
      <c r="BW54" t="s">
        <v>460</v>
      </c>
      <c r="BX54" t="s">
        <v>461</v>
      </c>
      <c r="BY54" t="s">
        <v>461</v>
      </c>
      <c r="BZ54" t="s">
        <v>460</v>
      </c>
      <c r="CA54" t="s">
        <v>461</v>
      </c>
      <c r="CB54" t="s">
        <v>461</v>
      </c>
      <c r="CC54" t="s">
        <v>473</v>
      </c>
      <c r="CD54" t="s">
        <v>460</v>
      </c>
      <c r="CE54" t="s">
        <v>461</v>
      </c>
      <c r="CF54" t="s">
        <v>461</v>
      </c>
      <c r="CG54" t="s">
        <v>460</v>
      </c>
      <c r="CH54" t="s">
        <v>461</v>
      </c>
      <c r="CI54" t="s">
        <v>460</v>
      </c>
      <c r="CJ54" t="s">
        <v>460</v>
      </c>
      <c r="CK54" t="s">
        <v>461</v>
      </c>
      <c r="CL54" t="s">
        <v>460</v>
      </c>
      <c r="CM54" t="s">
        <v>463</v>
      </c>
      <c r="CN54" t="s">
        <v>461</v>
      </c>
      <c r="CO54" t="s">
        <v>461</v>
      </c>
      <c r="CP54" t="s">
        <v>460</v>
      </c>
      <c r="CQ54" t="s">
        <v>460</v>
      </c>
      <c r="CR54" t="s">
        <v>460</v>
      </c>
      <c r="CS54" t="s">
        <v>460</v>
      </c>
      <c r="CT54" t="s">
        <v>460</v>
      </c>
      <c r="CU54" t="s">
        <v>461</v>
      </c>
      <c r="CV54" t="s">
        <v>460</v>
      </c>
      <c r="CW54" t="s">
        <v>463</v>
      </c>
      <c r="CX54" t="s">
        <v>461</v>
      </c>
      <c r="CY54" t="s">
        <v>460</v>
      </c>
      <c r="CZ54" t="s">
        <v>460</v>
      </c>
      <c r="DA54" t="s">
        <v>460</v>
      </c>
      <c r="DB54" t="s">
        <v>474</v>
      </c>
      <c r="DC54" t="s">
        <v>460</v>
      </c>
      <c r="DD54" t="s">
        <v>460</v>
      </c>
      <c r="DE54" t="s">
        <v>461</v>
      </c>
      <c r="DF54" t="s">
        <v>460</v>
      </c>
      <c r="DG54" t="s">
        <v>461</v>
      </c>
      <c r="DH54" t="s">
        <v>461</v>
      </c>
      <c r="DI54" t="s">
        <v>461</v>
      </c>
      <c r="DJ54" t="s">
        <v>461</v>
      </c>
      <c r="DK54" t="s">
        <v>460</v>
      </c>
      <c r="DL54" t="s">
        <v>461</v>
      </c>
      <c r="DM54" t="s">
        <v>473</v>
      </c>
      <c r="DN54" t="s">
        <v>461</v>
      </c>
      <c r="DO54" t="s">
        <v>461</v>
      </c>
      <c r="DP54" t="s">
        <v>460</v>
      </c>
      <c r="DQ54" t="s">
        <v>460</v>
      </c>
      <c r="DR54" t="s">
        <v>463</v>
      </c>
      <c r="DS54" t="s">
        <v>461</v>
      </c>
      <c r="DT54" t="s">
        <v>461</v>
      </c>
      <c r="DU54" t="s">
        <v>460</v>
      </c>
      <c r="DV54" t="s">
        <v>461</v>
      </c>
      <c r="DW54" t="s">
        <v>461</v>
      </c>
      <c r="DX54" t="s">
        <v>460</v>
      </c>
      <c r="DY54" t="s">
        <v>461</v>
      </c>
      <c r="DZ54" t="s">
        <v>461</v>
      </c>
      <c r="EA54" t="s">
        <v>461</v>
      </c>
      <c r="EB54" t="s">
        <v>461</v>
      </c>
      <c r="EC54" t="s">
        <v>473</v>
      </c>
      <c r="ED54" t="s">
        <v>461</v>
      </c>
      <c r="EE54" t="s">
        <v>460</v>
      </c>
      <c r="EF54" t="s">
        <v>463</v>
      </c>
      <c r="EG54" t="s">
        <v>461</v>
      </c>
      <c r="EH54" t="s">
        <v>460</v>
      </c>
      <c r="EI54" t="s">
        <v>460</v>
      </c>
      <c r="EJ54" t="s">
        <v>460</v>
      </c>
      <c r="EK54" t="s">
        <v>461</v>
      </c>
      <c r="EL54" t="s">
        <v>461</v>
      </c>
      <c r="EM54" t="s">
        <v>461</v>
      </c>
      <c r="EN54" t="s">
        <v>460</v>
      </c>
      <c r="EO54" t="s">
        <v>461</v>
      </c>
      <c r="EP54" t="s">
        <v>461</v>
      </c>
      <c r="EQ54" t="s">
        <v>461</v>
      </c>
      <c r="ER54" t="s">
        <v>461</v>
      </c>
      <c r="ES54" t="s">
        <v>461</v>
      </c>
      <c r="ET54" t="s">
        <v>460</v>
      </c>
      <c r="EU54" t="s">
        <v>461</v>
      </c>
      <c r="EV54" t="s">
        <v>461</v>
      </c>
      <c r="EW54" t="s">
        <v>461</v>
      </c>
      <c r="EX54" t="s">
        <v>461</v>
      </c>
      <c r="EY54" t="s">
        <v>460</v>
      </c>
      <c r="EZ54" t="s">
        <v>461</v>
      </c>
      <c r="FA54" t="s">
        <v>460</v>
      </c>
      <c r="FB54" t="s">
        <v>460</v>
      </c>
      <c r="FC54" t="s">
        <v>460</v>
      </c>
      <c r="FD54" t="s">
        <v>461</v>
      </c>
      <c r="FE54" t="s">
        <v>460</v>
      </c>
      <c r="FF54" t="s">
        <v>461</v>
      </c>
      <c r="FG54" t="s">
        <v>460</v>
      </c>
      <c r="FH54" t="s">
        <v>461</v>
      </c>
      <c r="FI54" t="s">
        <v>461</v>
      </c>
      <c r="FJ54" t="s">
        <v>460</v>
      </c>
      <c r="FK54" t="s">
        <v>460</v>
      </c>
      <c r="FL54" t="s">
        <v>461</v>
      </c>
      <c r="FM54" t="s">
        <v>461</v>
      </c>
      <c r="FN54" t="s">
        <v>460</v>
      </c>
      <c r="FO54" t="s">
        <v>461</v>
      </c>
      <c r="FP54" t="s">
        <v>460</v>
      </c>
      <c r="FQ54" t="s">
        <v>460</v>
      </c>
      <c r="FR54" t="s">
        <v>461</v>
      </c>
      <c r="FS54" t="s">
        <v>460</v>
      </c>
      <c r="FT54" t="s">
        <v>461</v>
      </c>
      <c r="FU54" t="s">
        <v>461</v>
      </c>
      <c r="FV54" t="s">
        <v>461</v>
      </c>
      <c r="FW54" t="s">
        <v>460</v>
      </c>
      <c r="FX54" t="s">
        <v>461</v>
      </c>
      <c r="FY54" t="s">
        <v>461</v>
      </c>
      <c r="FZ54" t="s">
        <v>460</v>
      </c>
      <c r="GA54" t="s">
        <v>460</v>
      </c>
      <c r="GB54" t="s">
        <v>461</v>
      </c>
      <c r="GC54" t="s">
        <v>460</v>
      </c>
      <c r="GD54" t="s">
        <v>461</v>
      </c>
      <c r="GE54" t="s">
        <v>461</v>
      </c>
      <c r="GF54" t="s">
        <v>460</v>
      </c>
      <c r="GG54" t="s">
        <v>461</v>
      </c>
      <c r="GH54" t="s">
        <v>461</v>
      </c>
      <c r="GI54" t="s">
        <v>461</v>
      </c>
      <c r="GJ54" t="s">
        <v>461</v>
      </c>
      <c r="GK54" t="s">
        <v>460</v>
      </c>
      <c r="GL54" t="s">
        <v>460</v>
      </c>
      <c r="GM54" t="s">
        <v>460</v>
      </c>
      <c r="GN54" t="s">
        <v>460</v>
      </c>
      <c r="GO54" t="s">
        <v>460</v>
      </c>
      <c r="GP54" t="s">
        <v>461</v>
      </c>
      <c r="GQ54" t="s">
        <v>460</v>
      </c>
      <c r="GR54" t="s">
        <v>460</v>
      </c>
      <c r="GS54" t="s">
        <v>460</v>
      </c>
      <c r="GT54" t="s">
        <v>461</v>
      </c>
      <c r="GU54" t="s">
        <v>461</v>
      </c>
      <c r="GV54" t="s">
        <v>460</v>
      </c>
      <c r="GW54" t="s">
        <v>461</v>
      </c>
      <c r="GX54" t="s">
        <v>461</v>
      </c>
      <c r="GY54" t="s">
        <v>461</v>
      </c>
      <c r="GZ54" t="s">
        <v>461</v>
      </c>
      <c r="HA54" t="s">
        <v>461</v>
      </c>
      <c r="HB54" t="s">
        <v>460</v>
      </c>
      <c r="HC54" t="s">
        <v>461</v>
      </c>
      <c r="HD54" t="s">
        <v>460</v>
      </c>
      <c r="HE54" t="s">
        <v>475</v>
      </c>
      <c r="HF54">
        <v>86</v>
      </c>
      <c r="HG54">
        <v>104</v>
      </c>
      <c r="HH54">
        <v>0</v>
      </c>
      <c r="HI54">
        <v>5</v>
      </c>
      <c r="HJ54">
        <v>4</v>
      </c>
      <c r="HK54" t="s">
        <v>476</v>
      </c>
      <c r="HM54" s="3">
        <f t="shared" si="23"/>
        <v>54</v>
      </c>
      <c r="HN54" s="3">
        <f t="shared" si="40"/>
        <v>0</v>
      </c>
      <c r="HO54" s="3">
        <f t="shared" si="41"/>
        <v>0</v>
      </c>
      <c r="HP54" s="3">
        <f t="shared" si="0"/>
        <v>54</v>
      </c>
      <c r="HQ54" s="7" t="str" cm="1">
        <f t="array" ref="HQ54">_xlfn.SWITCH(HP54,HM54,"Oui",HN54,"Non",HO54,"Abstention")</f>
        <v>Oui</v>
      </c>
      <c r="HR54" s="7" t="str" cm="1">
        <f t="array" ref="HR54">_xlfn.SWITCH(HQ54,"Oui","Non","Non","Oui","Abstention","Oui")</f>
        <v>Non</v>
      </c>
      <c r="HS54" s="7" t="str" cm="1">
        <f t="array" ref="HS54">_xlfn.SWITCH(HQ54,"Oui","Abstention","Non","Abstention","Abstention","Non")</f>
        <v>Abstention</v>
      </c>
      <c r="HT54" s="3">
        <f t="shared" si="1"/>
        <v>54</v>
      </c>
      <c r="HU54" s="3">
        <f t="shared" si="2"/>
        <v>1</v>
      </c>
      <c r="HV54" t="str">
        <f t="shared" si="3"/>
        <v>consigne</v>
      </c>
      <c r="HW54" s="3">
        <f t="shared" si="24"/>
        <v>0</v>
      </c>
      <c r="HX54" s="3">
        <f t="shared" si="25"/>
        <v>36</v>
      </c>
      <c r="HY54" s="3">
        <f t="shared" si="26"/>
        <v>0</v>
      </c>
      <c r="HZ54" s="3">
        <f t="shared" si="27"/>
        <v>36</v>
      </c>
      <c r="IA54" s="7" t="str" cm="1">
        <f t="array" ref="IA54">_xlfn.SWITCH(HZ54,HW54,"Oui",HX54,"Non",HY54,"Abstention")</f>
        <v>Non</v>
      </c>
      <c r="IB54" s="7" t="str" cm="1">
        <f t="array" ref="IB54">_xlfn.SWITCH(IA54,"Oui","Non","Non","Oui","Abstention","Oui")</f>
        <v>Oui</v>
      </c>
      <c r="IC54" s="7" t="str" cm="1">
        <f t="array" ref="IC54">_xlfn.SWITCH(IA54,"Oui","Abstention","Non","Abstention","Abstention","Non")</f>
        <v>Abstention</v>
      </c>
      <c r="ID54" s="3">
        <f t="shared" si="4"/>
        <v>36</v>
      </c>
      <c r="IE54" s="3">
        <f t="shared" si="5"/>
        <v>1</v>
      </c>
      <c r="IF54" t="str">
        <f t="shared" si="6"/>
        <v>consigne</v>
      </c>
      <c r="IG54">
        <f t="shared" si="28"/>
        <v>5</v>
      </c>
      <c r="IH54">
        <f t="shared" si="29"/>
        <v>24</v>
      </c>
      <c r="II54">
        <f t="shared" si="30"/>
        <v>0</v>
      </c>
      <c r="IJ54" s="3">
        <f t="shared" si="7"/>
        <v>24</v>
      </c>
      <c r="IK54" s="7" t="str" cm="1">
        <f t="array" ref="IK54">_xlfn.SWITCH(IJ54,IG54,"Oui",IH54,"Non",II54,"Abstention")</f>
        <v>Non</v>
      </c>
      <c r="IL54" s="7" t="str" cm="1">
        <f t="array" ref="IL54">_xlfn.SWITCH(IK54,"Oui","Non","Non","Oui","Abstention","Oui")</f>
        <v>Oui</v>
      </c>
      <c r="IM54" s="7" t="str" cm="1">
        <f t="array" ref="IM54">_xlfn.SWITCH(IK54,"Oui","Abstention","Non","Abstention","Abstention","Non")</f>
        <v>Abstention</v>
      </c>
      <c r="IN54" s="3">
        <f t="shared" si="8"/>
        <v>29</v>
      </c>
      <c r="IO54" s="3">
        <f t="shared" si="9"/>
        <v>0.82758620689655171</v>
      </c>
      <c r="IP54" t="str">
        <f t="shared" si="10"/>
        <v>consigne</v>
      </c>
      <c r="IQ54">
        <f t="shared" si="31"/>
        <v>27</v>
      </c>
      <c r="IR54">
        <f t="shared" si="32"/>
        <v>0</v>
      </c>
      <c r="IS54">
        <f t="shared" si="33"/>
        <v>0</v>
      </c>
      <c r="IT54" s="3">
        <f t="shared" si="11"/>
        <v>27</v>
      </c>
      <c r="IU54" s="7" t="str" cm="1">
        <f t="array" ref="IU54">_xlfn.SWITCH(IT54,IQ54,"Oui",IR54,"Non",IS54,"Abstention")</f>
        <v>Oui</v>
      </c>
      <c r="IV54" s="7" t="str" cm="1">
        <f t="array" ref="IV54">_xlfn.SWITCH(IU54,"Oui","Non","Non","Oui","Abstention","Oui")</f>
        <v>Non</v>
      </c>
      <c r="IW54" s="7" t="str" cm="1">
        <f t="array" ref="IW54">_xlfn.SWITCH(IU54,"Oui","Abstention","Non","Abstention","Abstention","Non")</f>
        <v>Abstention</v>
      </c>
      <c r="IX54" s="3">
        <f t="shared" si="12"/>
        <v>27</v>
      </c>
      <c r="IY54" s="3">
        <f t="shared" si="13"/>
        <v>1</v>
      </c>
      <c r="IZ54" t="str">
        <f t="shared" si="14"/>
        <v>consigne</v>
      </c>
      <c r="JA54">
        <f t="shared" si="34"/>
        <v>0</v>
      </c>
      <c r="JB54">
        <f t="shared" si="35"/>
        <v>28</v>
      </c>
      <c r="JC54">
        <f t="shared" si="36"/>
        <v>0</v>
      </c>
      <c r="JD54" s="3">
        <f t="shared" si="15"/>
        <v>28</v>
      </c>
      <c r="JE54" s="7" t="str" cm="1">
        <f t="array" ref="JE54">_xlfn.SWITCH(JD54,JA54,"Oui",JB54,"Non",JC54,"Abstention")</f>
        <v>Non</v>
      </c>
      <c r="JF54" s="7" t="str" cm="1">
        <f t="array" ref="JF54">_xlfn.SWITCH(JE54,"Oui","Non","Non","Oui","Abstention","Oui")</f>
        <v>Oui</v>
      </c>
      <c r="JG54" s="7" t="str" cm="1">
        <f t="array" ref="JG54">_xlfn.SWITCH(JE54,"Oui","Abstention","Non","Abstention","Abstention","Non")</f>
        <v>Abstention</v>
      </c>
      <c r="JH54" s="3">
        <f t="shared" si="16"/>
        <v>28</v>
      </c>
      <c r="JI54" s="3">
        <f t="shared" si="17"/>
        <v>1</v>
      </c>
      <c r="JJ54" t="str">
        <f t="shared" si="18"/>
        <v>consigne</v>
      </c>
      <c r="JK54">
        <f t="shared" si="37"/>
        <v>0</v>
      </c>
      <c r="JL54">
        <f t="shared" si="38"/>
        <v>16</v>
      </c>
      <c r="JM54">
        <f t="shared" si="39"/>
        <v>0</v>
      </c>
      <c r="JN54" s="3">
        <f t="shared" si="19"/>
        <v>16</v>
      </c>
      <c r="JO54" s="7" t="str" cm="1">
        <f t="array" ref="JO54">_xlfn.SWITCH(JN54,JK54,"Oui",JL54,"Non",JM54,"Abstention")</f>
        <v>Non</v>
      </c>
      <c r="JP54" s="7" t="str" cm="1">
        <f t="array" ref="JP54">_xlfn.SWITCH(JO54,"Oui","Non","Non","Oui","Abstention","Oui")</f>
        <v>Oui</v>
      </c>
      <c r="JQ54" s="7" t="str" cm="1">
        <f t="array" ref="JQ54">_xlfn.SWITCH(JO54,"Oui","Abstention","Non","Abstention","Abstention","Non")</f>
        <v>Abstention</v>
      </c>
      <c r="JR54" s="3">
        <f t="shared" si="20"/>
        <v>16</v>
      </c>
      <c r="JS54" s="3">
        <f t="shared" si="21"/>
        <v>1</v>
      </c>
      <c r="JT54" t="str">
        <f t="shared" si="22"/>
        <v>consigne</v>
      </c>
      <c r="JU54" s="3"/>
      <c r="JV54" t="str" cm="1">
        <f t="array" ref="JV54">_xlfn._xlws.FILTER($M$3:$HD$3,((($M54:$HD54=$HR54)+($M54:$HD54=$HS54))*($M$5:$HD$5="V")*($HV54="consigne")),"")</f>
        <v/>
      </c>
      <c r="KP54" t="str" cm="1">
        <f t="array" ref="KP54">_xlfn._xlws.FILTER($M$3:$HD$3,((($M54:$HD54=$IB54)+($M54:$HD54=$IC54))*($M$5:$HD$5="S")*($IF54="consigne")),"")</f>
        <v/>
      </c>
      <c r="LD54" t="str" cm="1">
        <f t="array" ref="LD54">_xlfn._xlws.FILTER($M$3:$HD$3,((($M54:$HD54=$IV54)+($M54:$HD54=$IW54))*($M$5:$HD$5="RL")*($IZ54="consigne")),"")</f>
        <v/>
      </c>
      <c r="LP54" t="str" cm="1">
        <f t="array" ref="LP54">_xlfn._xlws.FILTER($M$3:$HD$3,((($M54:$HD54=$JF54)+($M54:$HD54=$JG54))*($M$5:$HD$5="G")*($JJ54="consigne")),"")</f>
        <v/>
      </c>
      <c r="MA54" t="str" cm="1">
        <f t="array" ref="MA54">_xlfn._xlws.FILTER($M$3:$HD$3,((($M54:$HD54=$JP54)+($M54:$HD54=$JQ54))*($M$5:$HD$5="GL")*($JT54="consigne")),"")</f>
        <v/>
      </c>
      <c r="MG54" t="str" cm="1">
        <f t="array" ref="MG54:MK54">_xlfn._xlws.FILTER($M$3:$HD$3,((($M54:$HD54=$IL54)+($M54:$HD54=$IM54))*($M$5:$HD$5="M-E")*($IP54="consigne")),"")</f>
        <v>Gschwind Jean-Paul</v>
      </c>
      <c r="MH54" t="str">
        <v>Kamerzin Sidney</v>
      </c>
      <c r="MI54" t="str">
        <v>Müller Leo</v>
      </c>
      <c r="MJ54" t="str">
        <v>Regazzi Fabio</v>
      </c>
      <c r="MK54" t="str">
        <v>Roduit Benjamin</v>
      </c>
    </row>
    <row r="55" spans="1:352" x14ac:dyDescent="0.25">
      <c r="A55" s="1" t="s">
        <v>647</v>
      </c>
      <c r="B55" t="s">
        <v>204</v>
      </c>
      <c r="C55" t="s">
        <v>607</v>
      </c>
      <c r="D55" t="s">
        <v>608</v>
      </c>
      <c r="E55" s="1" t="s">
        <v>615</v>
      </c>
      <c r="F55" t="s">
        <v>616</v>
      </c>
      <c r="G55">
        <v>24497</v>
      </c>
      <c r="H55" t="s">
        <v>506</v>
      </c>
      <c r="I55" t="s">
        <v>648</v>
      </c>
      <c r="J55" t="s">
        <v>649</v>
      </c>
      <c r="K55" t="s">
        <v>619</v>
      </c>
      <c r="M55" t="s">
        <v>460</v>
      </c>
      <c r="N55" t="s">
        <v>460</v>
      </c>
      <c r="O55" t="s">
        <v>473</v>
      </c>
      <c r="P55" t="s">
        <v>460</v>
      </c>
      <c r="Q55" t="s">
        <v>460</v>
      </c>
      <c r="R55" t="s">
        <v>461</v>
      </c>
      <c r="S55" t="s">
        <v>461</v>
      </c>
      <c r="T55" t="s">
        <v>461</v>
      </c>
      <c r="U55" t="s">
        <v>461</v>
      </c>
      <c r="V55" t="s">
        <v>461</v>
      </c>
      <c r="W55" t="s">
        <v>463</v>
      </c>
      <c r="X55" t="s">
        <v>461</v>
      </c>
      <c r="Y55" t="s">
        <v>461</v>
      </c>
      <c r="Z55" t="s">
        <v>461</v>
      </c>
      <c r="AA55" t="s">
        <v>461</v>
      </c>
      <c r="AB55" t="s">
        <v>461</v>
      </c>
      <c r="AC55" t="s">
        <v>461</v>
      </c>
      <c r="AD55" t="s">
        <v>460</v>
      </c>
      <c r="AE55" t="s">
        <v>460</v>
      </c>
      <c r="AF55" t="s">
        <v>461</v>
      </c>
      <c r="AG55" t="s">
        <v>460</v>
      </c>
      <c r="AH55" t="s">
        <v>460</v>
      </c>
      <c r="AI55" t="s">
        <v>460</v>
      </c>
      <c r="AJ55" t="s">
        <v>461</v>
      </c>
      <c r="AK55" t="s">
        <v>461</v>
      </c>
      <c r="AL55" t="s">
        <v>460</v>
      </c>
      <c r="AM55" t="s">
        <v>460</v>
      </c>
      <c r="AN55" t="s">
        <v>460</v>
      </c>
      <c r="AO55" t="s">
        <v>460</v>
      </c>
      <c r="AP55" t="s">
        <v>460</v>
      </c>
      <c r="AQ55" t="s">
        <v>460</v>
      </c>
      <c r="AR55" t="s">
        <v>461</v>
      </c>
      <c r="AS55" t="s">
        <v>461</v>
      </c>
      <c r="AT55" t="s">
        <v>460</v>
      </c>
      <c r="AU55" t="s">
        <v>461</v>
      </c>
      <c r="AV55" t="s">
        <v>461</v>
      </c>
      <c r="AW55" t="s">
        <v>460</v>
      </c>
      <c r="AX55" t="s">
        <v>461</v>
      </c>
      <c r="AY55" t="s">
        <v>460</v>
      </c>
      <c r="AZ55" t="s">
        <v>460</v>
      </c>
      <c r="BA55" t="s">
        <v>460</v>
      </c>
      <c r="BB55" t="s">
        <v>460</v>
      </c>
      <c r="BC55" t="s">
        <v>461</v>
      </c>
      <c r="BD55" t="s">
        <v>460</v>
      </c>
      <c r="BE55" t="s">
        <v>460</v>
      </c>
      <c r="BF55" t="s">
        <v>460</v>
      </c>
      <c r="BG55" t="s">
        <v>461</v>
      </c>
      <c r="BH55" t="s">
        <v>460</v>
      </c>
      <c r="BI55" t="s">
        <v>461</v>
      </c>
      <c r="BJ55" t="s">
        <v>460</v>
      </c>
      <c r="BK55" t="s">
        <v>460</v>
      </c>
      <c r="BL55" t="s">
        <v>461</v>
      </c>
      <c r="BM55" t="s">
        <v>461</v>
      </c>
      <c r="BN55" t="s">
        <v>461</v>
      </c>
      <c r="BO55" t="s">
        <v>461</v>
      </c>
      <c r="BP55" t="s">
        <v>461</v>
      </c>
      <c r="BQ55" t="s">
        <v>461</v>
      </c>
      <c r="BR55" t="s">
        <v>460</v>
      </c>
      <c r="BS55" t="s">
        <v>461</v>
      </c>
      <c r="BT55" t="s">
        <v>460</v>
      </c>
      <c r="BU55" t="s">
        <v>460</v>
      </c>
      <c r="BV55" t="s">
        <v>460</v>
      </c>
      <c r="BW55" t="s">
        <v>460</v>
      </c>
      <c r="BX55" t="s">
        <v>461</v>
      </c>
      <c r="BY55" t="s">
        <v>460</v>
      </c>
      <c r="BZ55" t="s">
        <v>460</v>
      </c>
      <c r="CA55" t="s">
        <v>461</v>
      </c>
      <c r="CB55" t="s">
        <v>460</v>
      </c>
      <c r="CC55" t="s">
        <v>473</v>
      </c>
      <c r="CD55" t="s">
        <v>460</v>
      </c>
      <c r="CE55" t="s">
        <v>461</v>
      </c>
      <c r="CF55" t="s">
        <v>461</v>
      </c>
      <c r="CG55" t="s">
        <v>460</v>
      </c>
      <c r="CH55" t="s">
        <v>461</v>
      </c>
      <c r="CI55" t="s">
        <v>460</v>
      </c>
      <c r="CJ55" t="s">
        <v>460</v>
      </c>
      <c r="CK55" t="s">
        <v>460</v>
      </c>
      <c r="CL55" t="s">
        <v>460</v>
      </c>
      <c r="CM55" t="s">
        <v>463</v>
      </c>
      <c r="CN55" t="s">
        <v>461</v>
      </c>
      <c r="CO55" t="s">
        <v>461</v>
      </c>
      <c r="CP55" t="s">
        <v>460</v>
      </c>
      <c r="CQ55" t="s">
        <v>460</v>
      </c>
      <c r="CR55" t="s">
        <v>460</v>
      </c>
      <c r="CS55" t="s">
        <v>460</v>
      </c>
      <c r="CT55" t="s">
        <v>460</v>
      </c>
      <c r="CU55" t="s">
        <v>460</v>
      </c>
      <c r="CV55" t="s">
        <v>460</v>
      </c>
      <c r="CW55" t="s">
        <v>463</v>
      </c>
      <c r="CX55" t="s">
        <v>461</v>
      </c>
      <c r="CY55" t="s">
        <v>460</v>
      </c>
      <c r="CZ55" t="s">
        <v>460</v>
      </c>
      <c r="DA55" t="s">
        <v>460</v>
      </c>
      <c r="DB55" t="s">
        <v>474</v>
      </c>
      <c r="DC55" t="s">
        <v>460</v>
      </c>
      <c r="DD55" t="s">
        <v>460</v>
      </c>
      <c r="DE55" t="s">
        <v>461</v>
      </c>
      <c r="DF55" t="s">
        <v>460</v>
      </c>
      <c r="DG55" t="s">
        <v>460</v>
      </c>
      <c r="DH55" t="s">
        <v>460</v>
      </c>
      <c r="DI55" t="s">
        <v>461</v>
      </c>
      <c r="DJ55" t="s">
        <v>460</v>
      </c>
      <c r="DK55" t="s">
        <v>460</v>
      </c>
      <c r="DL55" t="s">
        <v>461</v>
      </c>
      <c r="DM55" t="s">
        <v>473</v>
      </c>
      <c r="DN55" t="s">
        <v>461</v>
      </c>
      <c r="DO55" t="s">
        <v>460</v>
      </c>
      <c r="DP55" t="s">
        <v>460</v>
      </c>
      <c r="DQ55" t="s">
        <v>460</v>
      </c>
      <c r="DR55" t="s">
        <v>463</v>
      </c>
      <c r="DS55" t="s">
        <v>461</v>
      </c>
      <c r="DT55" t="s">
        <v>461</v>
      </c>
      <c r="DU55" t="s">
        <v>460</v>
      </c>
      <c r="DV55" t="s">
        <v>461</v>
      </c>
      <c r="DW55" t="s">
        <v>461</v>
      </c>
      <c r="DX55" t="s">
        <v>460</v>
      </c>
      <c r="DY55" t="s">
        <v>461</v>
      </c>
      <c r="DZ55" t="s">
        <v>461</v>
      </c>
      <c r="EA55" t="s">
        <v>461</v>
      </c>
      <c r="EB55" t="s">
        <v>461</v>
      </c>
      <c r="EC55" t="s">
        <v>473</v>
      </c>
      <c r="ED55" t="s">
        <v>461</v>
      </c>
      <c r="EE55" t="s">
        <v>460</v>
      </c>
      <c r="EF55" t="s">
        <v>463</v>
      </c>
      <c r="EG55" t="s">
        <v>461</v>
      </c>
      <c r="EH55" t="s">
        <v>460</v>
      </c>
      <c r="EI55" t="s">
        <v>460</v>
      </c>
      <c r="EJ55" t="s">
        <v>460</v>
      </c>
      <c r="EK55" t="s">
        <v>461</v>
      </c>
      <c r="EL55" t="s">
        <v>461</v>
      </c>
      <c r="EM55" t="s">
        <v>460</v>
      </c>
      <c r="EN55" t="s">
        <v>460</v>
      </c>
      <c r="EO55" t="s">
        <v>461</v>
      </c>
      <c r="EP55" t="s">
        <v>460</v>
      </c>
      <c r="EQ55" t="s">
        <v>461</v>
      </c>
      <c r="ER55" t="s">
        <v>461</v>
      </c>
      <c r="ES55" t="s">
        <v>461</v>
      </c>
      <c r="ET55" t="s">
        <v>460</v>
      </c>
      <c r="EU55" t="s">
        <v>461</v>
      </c>
      <c r="EV55" t="s">
        <v>461</v>
      </c>
      <c r="EW55" t="s">
        <v>461</v>
      </c>
      <c r="EX55" t="s">
        <v>461</v>
      </c>
      <c r="EY55" t="s">
        <v>460</v>
      </c>
      <c r="EZ55" t="s">
        <v>460</v>
      </c>
      <c r="FA55" t="s">
        <v>460</v>
      </c>
      <c r="FB55" t="s">
        <v>460</v>
      </c>
      <c r="FC55" t="s">
        <v>460</v>
      </c>
      <c r="FD55" t="s">
        <v>460</v>
      </c>
      <c r="FE55" t="s">
        <v>460</v>
      </c>
      <c r="FF55" t="s">
        <v>460</v>
      </c>
      <c r="FG55" t="s">
        <v>460</v>
      </c>
      <c r="FH55" t="s">
        <v>461</v>
      </c>
      <c r="FI55" t="s">
        <v>460</v>
      </c>
      <c r="FJ55" t="s">
        <v>460</v>
      </c>
      <c r="FK55" t="s">
        <v>460</v>
      </c>
      <c r="FL55" t="s">
        <v>461</v>
      </c>
      <c r="FM55" t="s">
        <v>461</v>
      </c>
      <c r="FN55" t="s">
        <v>460</v>
      </c>
      <c r="FO55" t="s">
        <v>461</v>
      </c>
      <c r="FP55" t="s">
        <v>460</v>
      </c>
      <c r="FQ55" t="s">
        <v>460</v>
      </c>
      <c r="FR55" t="s">
        <v>461</v>
      </c>
      <c r="FS55" t="s">
        <v>460</v>
      </c>
      <c r="FT55" t="s">
        <v>461</v>
      </c>
      <c r="FU55" t="s">
        <v>461</v>
      </c>
      <c r="FV55" t="s">
        <v>460</v>
      </c>
      <c r="FW55" t="s">
        <v>460</v>
      </c>
      <c r="FX55" t="s">
        <v>461</v>
      </c>
      <c r="FY55" t="s">
        <v>460</v>
      </c>
      <c r="FZ55" t="s">
        <v>460</v>
      </c>
      <c r="GA55" t="s">
        <v>460</v>
      </c>
      <c r="GB55" t="s">
        <v>460</v>
      </c>
      <c r="GC55" t="s">
        <v>460</v>
      </c>
      <c r="GD55" t="s">
        <v>461</v>
      </c>
      <c r="GE55" t="s">
        <v>460</v>
      </c>
      <c r="GF55" t="s">
        <v>460</v>
      </c>
      <c r="GG55" t="s">
        <v>460</v>
      </c>
      <c r="GH55" t="s">
        <v>461</v>
      </c>
      <c r="GI55" t="s">
        <v>461</v>
      </c>
      <c r="GJ55" t="s">
        <v>461</v>
      </c>
      <c r="GK55" t="s">
        <v>460</v>
      </c>
      <c r="GL55" t="s">
        <v>460</v>
      </c>
      <c r="GM55" t="s">
        <v>460</v>
      </c>
      <c r="GN55" t="s">
        <v>460</v>
      </c>
      <c r="GO55" t="s">
        <v>460</v>
      </c>
      <c r="GP55" t="s">
        <v>461</v>
      </c>
      <c r="GQ55" t="s">
        <v>460</v>
      </c>
      <c r="GR55" t="s">
        <v>460</v>
      </c>
      <c r="GS55" t="s">
        <v>460</v>
      </c>
      <c r="GT55" t="s">
        <v>461</v>
      </c>
      <c r="GU55" t="s">
        <v>461</v>
      </c>
      <c r="GV55" t="s">
        <v>460</v>
      </c>
      <c r="GW55" t="s">
        <v>461</v>
      </c>
      <c r="GX55" t="s">
        <v>461</v>
      </c>
      <c r="GY55" t="s">
        <v>461</v>
      </c>
      <c r="GZ55" t="s">
        <v>461</v>
      </c>
      <c r="HA55" t="s">
        <v>460</v>
      </c>
      <c r="HB55" t="s">
        <v>460</v>
      </c>
      <c r="HC55" t="s">
        <v>461</v>
      </c>
      <c r="HD55" t="s">
        <v>460</v>
      </c>
      <c r="HE55" t="s">
        <v>481</v>
      </c>
      <c r="HF55">
        <v>109</v>
      </c>
      <c r="HG55">
        <v>81</v>
      </c>
      <c r="HH55">
        <v>0</v>
      </c>
      <c r="HI55">
        <v>5</v>
      </c>
      <c r="HJ55">
        <v>4</v>
      </c>
      <c r="HK55" t="s">
        <v>476</v>
      </c>
      <c r="HM55" s="3">
        <f t="shared" si="23"/>
        <v>54</v>
      </c>
      <c r="HN55" s="3">
        <f t="shared" si="40"/>
        <v>0</v>
      </c>
      <c r="HO55" s="3">
        <f t="shared" si="41"/>
        <v>0</v>
      </c>
      <c r="HP55" s="3">
        <f t="shared" si="0"/>
        <v>54</v>
      </c>
      <c r="HQ55" s="7" t="str" cm="1">
        <f t="array" ref="HQ55">_xlfn.SWITCH(HP55,HM55,"Oui",HN55,"Non",HO55,"Abstention")</f>
        <v>Oui</v>
      </c>
      <c r="HR55" s="7" t="str" cm="1">
        <f t="array" ref="HR55">_xlfn.SWITCH(HQ55,"Oui","Non","Non","Oui","Abstention","Oui")</f>
        <v>Non</v>
      </c>
      <c r="HS55" s="7" t="str" cm="1">
        <f t="array" ref="HS55">_xlfn.SWITCH(HQ55,"Oui","Abstention","Non","Abstention","Abstention","Non")</f>
        <v>Abstention</v>
      </c>
      <c r="HT55" s="3">
        <f t="shared" si="1"/>
        <v>54</v>
      </c>
      <c r="HU55" s="3">
        <f t="shared" si="2"/>
        <v>1</v>
      </c>
      <c r="HV55" t="str">
        <f t="shared" si="3"/>
        <v>consigne</v>
      </c>
      <c r="HW55" s="3">
        <f t="shared" si="24"/>
        <v>0</v>
      </c>
      <c r="HX55" s="3">
        <f t="shared" si="25"/>
        <v>36</v>
      </c>
      <c r="HY55" s="3">
        <f t="shared" si="26"/>
        <v>0</v>
      </c>
      <c r="HZ55" s="3">
        <f t="shared" si="27"/>
        <v>36</v>
      </c>
      <c r="IA55" s="7" t="str" cm="1">
        <f t="array" ref="IA55">_xlfn.SWITCH(HZ55,HW55,"Oui",HX55,"Non",HY55,"Abstention")</f>
        <v>Non</v>
      </c>
      <c r="IB55" s="7" t="str" cm="1">
        <f t="array" ref="IB55">_xlfn.SWITCH(IA55,"Oui","Non","Non","Oui","Abstention","Oui")</f>
        <v>Oui</v>
      </c>
      <c r="IC55" s="7" t="str" cm="1">
        <f t="array" ref="IC55">_xlfn.SWITCH(IA55,"Oui","Abstention","Non","Abstention","Abstention","Non")</f>
        <v>Abstention</v>
      </c>
      <c r="ID55" s="3">
        <f t="shared" si="4"/>
        <v>36</v>
      </c>
      <c r="IE55" s="3">
        <f t="shared" si="5"/>
        <v>1</v>
      </c>
      <c r="IF55" t="str">
        <f t="shared" si="6"/>
        <v>consigne</v>
      </c>
      <c r="IG55">
        <f t="shared" si="28"/>
        <v>29</v>
      </c>
      <c r="IH55">
        <f t="shared" si="29"/>
        <v>0</v>
      </c>
      <c r="II55">
        <f t="shared" si="30"/>
        <v>0</v>
      </c>
      <c r="IJ55" s="3">
        <f t="shared" si="7"/>
        <v>29</v>
      </c>
      <c r="IK55" s="7" t="str" cm="1">
        <f t="array" ref="IK55">_xlfn.SWITCH(IJ55,IG55,"Oui",IH55,"Non",II55,"Abstention")</f>
        <v>Oui</v>
      </c>
      <c r="IL55" s="7" t="str" cm="1">
        <f t="array" ref="IL55">_xlfn.SWITCH(IK55,"Oui","Non","Non","Oui","Abstention","Oui")</f>
        <v>Non</v>
      </c>
      <c r="IM55" s="7" t="str" cm="1">
        <f t="array" ref="IM55">_xlfn.SWITCH(IK55,"Oui","Abstention","Non","Abstention","Abstention","Non")</f>
        <v>Abstention</v>
      </c>
      <c r="IN55" s="3">
        <f t="shared" si="8"/>
        <v>29</v>
      </c>
      <c r="IO55" s="3">
        <f t="shared" si="9"/>
        <v>1</v>
      </c>
      <c r="IP55" t="str">
        <f t="shared" si="10"/>
        <v>consigne</v>
      </c>
      <c r="IQ55">
        <f t="shared" si="31"/>
        <v>26</v>
      </c>
      <c r="IR55">
        <f t="shared" si="32"/>
        <v>1</v>
      </c>
      <c r="IS55">
        <f t="shared" si="33"/>
        <v>0</v>
      </c>
      <c r="IT55" s="3">
        <f t="shared" si="11"/>
        <v>26</v>
      </c>
      <c r="IU55" s="7" t="str" cm="1">
        <f t="array" ref="IU55">_xlfn.SWITCH(IT55,IQ55,"Oui",IR55,"Non",IS55,"Abstention")</f>
        <v>Oui</v>
      </c>
      <c r="IV55" s="7" t="str" cm="1">
        <f t="array" ref="IV55">_xlfn.SWITCH(IU55,"Oui","Non","Non","Oui","Abstention","Oui")</f>
        <v>Non</v>
      </c>
      <c r="IW55" s="7" t="str" cm="1">
        <f t="array" ref="IW55">_xlfn.SWITCH(IU55,"Oui","Abstention","Non","Abstention","Abstention","Non")</f>
        <v>Abstention</v>
      </c>
      <c r="IX55" s="3">
        <f t="shared" si="12"/>
        <v>27</v>
      </c>
      <c r="IY55" s="3">
        <f t="shared" si="13"/>
        <v>0.96296296296296291</v>
      </c>
      <c r="IZ55" t="str">
        <f t="shared" si="14"/>
        <v>consigne</v>
      </c>
      <c r="JA55">
        <f t="shared" si="34"/>
        <v>0</v>
      </c>
      <c r="JB55">
        <f t="shared" si="35"/>
        <v>28</v>
      </c>
      <c r="JC55">
        <f t="shared" si="36"/>
        <v>0</v>
      </c>
      <c r="JD55" s="3">
        <f t="shared" si="15"/>
        <v>28</v>
      </c>
      <c r="JE55" s="7" t="str" cm="1">
        <f t="array" ref="JE55">_xlfn.SWITCH(JD55,JA55,"Oui",JB55,"Non",JC55,"Abstention")</f>
        <v>Non</v>
      </c>
      <c r="JF55" s="7" t="str" cm="1">
        <f t="array" ref="JF55">_xlfn.SWITCH(JE55,"Oui","Non","Non","Oui","Abstention","Oui")</f>
        <v>Oui</v>
      </c>
      <c r="JG55" s="7" t="str" cm="1">
        <f t="array" ref="JG55">_xlfn.SWITCH(JE55,"Oui","Abstention","Non","Abstention","Abstention","Non")</f>
        <v>Abstention</v>
      </c>
      <c r="JH55" s="3">
        <f t="shared" si="16"/>
        <v>28</v>
      </c>
      <c r="JI55" s="3">
        <f t="shared" si="17"/>
        <v>1</v>
      </c>
      <c r="JJ55" t="str">
        <f t="shared" si="18"/>
        <v>consigne</v>
      </c>
      <c r="JK55">
        <f t="shared" si="37"/>
        <v>0</v>
      </c>
      <c r="JL55">
        <f t="shared" si="38"/>
        <v>16</v>
      </c>
      <c r="JM55">
        <f t="shared" si="39"/>
        <v>0</v>
      </c>
      <c r="JN55" s="3">
        <f t="shared" si="19"/>
        <v>16</v>
      </c>
      <c r="JO55" s="7" t="str" cm="1">
        <f t="array" ref="JO55">_xlfn.SWITCH(JN55,JK55,"Oui",JL55,"Non",JM55,"Abstention")</f>
        <v>Non</v>
      </c>
      <c r="JP55" s="7" t="str" cm="1">
        <f t="array" ref="JP55">_xlfn.SWITCH(JO55,"Oui","Non","Non","Oui","Abstention","Oui")</f>
        <v>Oui</v>
      </c>
      <c r="JQ55" s="7" t="str" cm="1">
        <f t="array" ref="JQ55">_xlfn.SWITCH(JO55,"Oui","Abstention","Non","Abstention","Abstention","Non")</f>
        <v>Abstention</v>
      </c>
      <c r="JR55" s="3">
        <f t="shared" si="20"/>
        <v>16</v>
      </c>
      <c r="JS55" s="3">
        <f t="shared" si="21"/>
        <v>1</v>
      </c>
      <c r="JT55" t="str">
        <f t="shared" si="22"/>
        <v>consigne</v>
      </c>
      <c r="JU55" s="3"/>
      <c r="JV55" t="str" cm="1">
        <f t="array" ref="JV55">_xlfn._xlws.FILTER($M$3:$HD$3,((($M55:$HD55=$HR55)+($M55:$HD55=$HS55))*($M$5:$HD$5="V")*($HV55="consigne")),"")</f>
        <v/>
      </c>
      <c r="KP55" t="str" cm="1">
        <f t="array" ref="KP55">_xlfn._xlws.FILTER($M$3:$HD$3,((($M55:$HD55=$IB55)+($M55:$HD55=$IC55))*($M$5:$HD$5="S")*($IF55="consigne")),"")</f>
        <v/>
      </c>
      <c r="LD55" t="str" cm="1">
        <f t="array" ref="LD55">_xlfn._xlws.FILTER($M$3:$HD$3,((($M55:$HD55=$IV55)+($M55:$HD55=$IW55))*($M$5:$HD$5="RL")*($IZ55="consigne")),"")</f>
        <v>Fluri Kurt</v>
      </c>
      <c r="LP55" t="str" cm="1">
        <f t="array" ref="LP55">_xlfn._xlws.FILTER($M$3:$HD$3,((($M55:$HD55=$JF55)+($M55:$HD55=$JG55))*($M$5:$HD$5="G")*($JJ55="consigne")),"")</f>
        <v/>
      </c>
      <c r="MA55" t="str" cm="1">
        <f t="array" ref="MA55">_xlfn._xlws.FILTER($M$3:$HD$3,((($M55:$HD55=$JP55)+($M55:$HD55=$JQ55))*($M$5:$HD$5="GL")*($JT55="consigne")),"")</f>
        <v/>
      </c>
      <c r="MG55" t="str" cm="1">
        <f t="array" ref="MG55">_xlfn._xlws.FILTER($M$3:$HD$3,((($M55:$HD55=$IL55)+($M55:$HD55=$IM55))*($M$5:$HD$5="M-E")*($IP55="consigne")),"")</f>
        <v/>
      </c>
    </row>
    <row r="56" spans="1:352" x14ac:dyDescent="0.25">
      <c r="A56" s="1" t="s">
        <v>650</v>
      </c>
      <c r="B56" t="s">
        <v>204</v>
      </c>
      <c r="C56" t="s">
        <v>607</v>
      </c>
      <c r="D56" t="s">
        <v>608</v>
      </c>
      <c r="E56" s="1" t="s">
        <v>615</v>
      </c>
      <c r="F56" t="s">
        <v>616</v>
      </c>
      <c r="G56">
        <v>24498</v>
      </c>
      <c r="H56" t="s">
        <v>506</v>
      </c>
      <c r="I56" t="s">
        <v>636</v>
      </c>
      <c r="J56" t="s">
        <v>651</v>
      </c>
      <c r="K56" t="s">
        <v>619</v>
      </c>
      <c r="M56" t="s">
        <v>460</v>
      </c>
      <c r="N56" t="s">
        <v>460</v>
      </c>
      <c r="O56" t="s">
        <v>473</v>
      </c>
      <c r="P56" t="s">
        <v>460</v>
      </c>
      <c r="Q56" t="s">
        <v>460</v>
      </c>
      <c r="R56" t="s">
        <v>461</v>
      </c>
      <c r="S56" t="s">
        <v>461</v>
      </c>
      <c r="T56" t="s">
        <v>461</v>
      </c>
      <c r="U56" t="s">
        <v>461</v>
      </c>
      <c r="V56" t="s">
        <v>461</v>
      </c>
      <c r="W56" t="s">
        <v>463</v>
      </c>
      <c r="X56" t="s">
        <v>461</v>
      </c>
      <c r="Y56" t="s">
        <v>461</v>
      </c>
      <c r="Z56" t="s">
        <v>461</v>
      </c>
      <c r="AA56" t="s">
        <v>461</v>
      </c>
      <c r="AB56" t="s">
        <v>461</v>
      </c>
      <c r="AC56" t="s">
        <v>461</v>
      </c>
      <c r="AD56" t="s">
        <v>460</v>
      </c>
      <c r="AE56" t="s">
        <v>460</v>
      </c>
      <c r="AF56" t="s">
        <v>461</v>
      </c>
      <c r="AG56" t="s">
        <v>460</v>
      </c>
      <c r="AH56" t="s">
        <v>460</v>
      </c>
      <c r="AI56" t="s">
        <v>460</v>
      </c>
      <c r="AJ56" t="s">
        <v>461</v>
      </c>
      <c r="AK56" t="s">
        <v>461</v>
      </c>
      <c r="AL56" t="s">
        <v>460</v>
      </c>
      <c r="AM56" t="s">
        <v>460</v>
      </c>
      <c r="AN56" t="s">
        <v>460</v>
      </c>
      <c r="AO56" t="s">
        <v>460</v>
      </c>
      <c r="AP56" t="s">
        <v>460</v>
      </c>
      <c r="AQ56" t="s">
        <v>460</v>
      </c>
      <c r="AR56" t="s">
        <v>461</v>
      </c>
      <c r="AS56" t="s">
        <v>461</v>
      </c>
      <c r="AT56" t="s">
        <v>460</v>
      </c>
      <c r="AU56" t="s">
        <v>461</v>
      </c>
      <c r="AV56" t="s">
        <v>461</v>
      </c>
      <c r="AW56" t="s">
        <v>460</v>
      </c>
      <c r="AX56" t="s">
        <v>461</v>
      </c>
      <c r="AY56" t="s">
        <v>460</v>
      </c>
      <c r="AZ56" t="s">
        <v>460</v>
      </c>
      <c r="BA56" t="s">
        <v>460</v>
      </c>
      <c r="BB56" t="s">
        <v>460</v>
      </c>
      <c r="BC56" t="s">
        <v>461</v>
      </c>
      <c r="BD56" t="s">
        <v>460</v>
      </c>
      <c r="BE56" t="s">
        <v>460</v>
      </c>
      <c r="BF56" t="s">
        <v>460</v>
      </c>
      <c r="BG56" t="s">
        <v>461</v>
      </c>
      <c r="BH56" t="s">
        <v>460</v>
      </c>
      <c r="BI56" t="s">
        <v>461</v>
      </c>
      <c r="BJ56" t="s">
        <v>460</v>
      </c>
      <c r="BK56" t="s">
        <v>460</v>
      </c>
      <c r="BL56" t="s">
        <v>461</v>
      </c>
      <c r="BM56" t="s">
        <v>461</v>
      </c>
      <c r="BN56" t="s">
        <v>461</v>
      </c>
      <c r="BO56" t="s">
        <v>460</v>
      </c>
      <c r="BP56" t="s">
        <v>461</v>
      </c>
      <c r="BQ56" t="s">
        <v>461</v>
      </c>
      <c r="BR56" t="s">
        <v>460</v>
      </c>
      <c r="BS56" t="s">
        <v>461</v>
      </c>
      <c r="BT56" t="s">
        <v>460</v>
      </c>
      <c r="BU56" t="s">
        <v>460</v>
      </c>
      <c r="BV56" t="s">
        <v>460</v>
      </c>
      <c r="BW56" t="s">
        <v>460</v>
      </c>
      <c r="BX56" t="s">
        <v>461</v>
      </c>
      <c r="BY56" t="s">
        <v>460</v>
      </c>
      <c r="BZ56" t="s">
        <v>460</v>
      </c>
      <c r="CA56" t="s">
        <v>461</v>
      </c>
      <c r="CB56" t="s">
        <v>460</v>
      </c>
      <c r="CC56" t="s">
        <v>473</v>
      </c>
      <c r="CD56" t="s">
        <v>460</v>
      </c>
      <c r="CE56" t="s">
        <v>461</v>
      </c>
      <c r="CF56" t="s">
        <v>461</v>
      </c>
      <c r="CG56" t="s">
        <v>460</v>
      </c>
      <c r="CH56" t="s">
        <v>461</v>
      </c>
      <c r="CI56" t="s">
        <v>460</v>
      </c>
      <c r="CJ56" t="s">
        <v>460</v>
      </c>
      <c r="CK56" t="s">
        <v>460</v>
      </c>
      <c r="CL56" t="s">
        <v>460</v>
      </c>
      <c r="CM56" t="s">
        <v>463</v>
      </c>
      <c r="CN56" t="s">
        <v>461</v>
      </c>
      <c r="CO56" t="s">
        <v>461</v>
      </c>
      <c r="CP56" t="s">
        <v>460</v>
      </c>
      <c r="CQ56" t="s">
        <v>460</v>
      </c>
      <c r="CR56" t="s">
        <v>460</v>
      </c>
      <c r="CS56" t="s">
        <v>460</v>
      </c>
      <c r="CT56" t="s">
        <v>460</v>
      </c>
      <c r="CU56" t="s">
        <v>460</v>
      </c>
      <c r="CV56" t="s">
        <v>460</v>
      </c>
      <c r="CW56" t="s">
        <v>463</v>
      </c>
      <c r="CX56" t="s">
        <v>461</v>
      </c>
      <c r="CY56" t="s">
        <v>460</v>
      </c>
      <c r="CZ56" t="s">
        <v>460</v>
      </c>
      <c r="DA56" t="s">
        <v>460</v>
      </c>
      <c r="DB56" t="s">
        <v>474</v>
      </c>
      <c r="DC56" t="s">
        <v>460</v>
      </c>
      <c r="DD56" t="s">
        <v>460</v>
      </c>
      <c r="DE56" t="s">
        <v>461</v>
      </c>
      <c r="DF56" t="s">
        <v>460</v>
      </c>
      <c r="DG56" t="s">
        <v>460</v>
      </c>
      <c r="DH56" t="s">
        <v>460</v>
      </c>
      <c r="DI56" t="s">
        <v>461</v>
      </c>
      <c r="DJ56" t="s">
        <v>460</v>
      </c>
      <c r="DK56" t="s">
        <v>460</v>
      </c>
      <c r="DL56" t="s">
        <v>461</v>
      </c>
      <c r="DM56" t="s">
        <v>473</v>
      </c>
      <c r="DN56" t="s">
        <v>461</v>
      </c>
      <c r="DO56" t="s">
        <v>460</v>
      </c>
      <c r="DP56" t="s">
        <v>460</v>
      </c>
      <c r="DQ56" t="s">
        <v>460</v>
      </c>
      <c r="DR56" t="s">
        <v>463</v>
      </c>
      <c r="DS56" t="s">
        <v>461</v>
      </c>
      <c r="DT56" t="s">
        <v>461</v>
      </c>
      <c r="DU56" t="s">
        <v>460</v>
      </c>
      <c r="DV56" t="s">
        <v>461</v>
      </c>
      <c r="DW56" t="s">
        <v>461</v>
      </c>
      <c r="DX56" t="s">
        <v>460</v>
      </c>
      <c r="DY56" t="s">
        <v>461</v>
      </c>
      <c r="DZ56" t="s">
        <v>461</v>
      </c>
      <c r="EA56" t="s">
        <v>461</v>
      </c>
      <c r="EB56" t="s">
        <v>461</v>
      </c>
      <c r="EC56" t="s">
        <v>473</v>
      </c>
      <c r="ED56" t="s">
        <v>461</v>
      </c>
      <c r="EE56" t="s">
        <v>460</v>
      </c>
      <c r="EF56" t="s">
        <v>463</v>
      </c>
      <c r="EG56" t="s">
        <v>461</v>
      </c>
      <c r="EH56" t="s">
        <v>460</v>
      </c>
      <c r="EI56" t="s">
        <v>460</v>
      </c>
      <c r="EJ56" t="s">
        <v>460</v>
      </c>
      <c r="EK56" t="s">
        <v>461</v>
      </c>
      <c r="EL56" t="s">
        <v>461</v>
      </c>
      <c r="EM56" t="s">
        <v>460</v>
      </c>
      <c r="EN56" t="s">
        <v>460</v>
      </c>
      <c r="EO56" t="s">
        <v>461</v>
      </c>
      <c r="EP56" t="s">
        <v>460</v>
      </c>
      <c r="EQ56" t="s">
        <v>461</v>
      </c>
      <c r="ER56" t="s">
        <v>461</v>
      </c>
      <c r="ES56" t="s">
        <v>461</v>
      </c>
      <c r="ET56" t="s">
        <v>460</v>
      </c>
      <c r="EU56" t="s">
        <v>461</v>
      </c>
      <c r="EV56" t="s">
        <v>461</v>
      </c>
      <c r="EW56" t="s">
        <v>461</v>
      </c>
      <c r="EX56" t="s">
        <v>461</v>
      </c>
      <c r="EY56" t="s">
        <v>460</v>
      </c>
      <c r="EZ56" t="s">
        <v>460</v>
      </c>
      <c r="FA56" t="s">
        <v>460</v>
      </c>
      <c r="FB56" t="s">
        <v>460</v>
      </c>
      <c r="FC56" t="s">
        <v>460</v>
      </c>
      <c r="FD56" t="s">
        <v>460</v>
      </c>
      <c r="FE56" t="s">
        <v>460</v>
      </c>
      <c r="FF56" t="s">
        <v>460</v>
      </c>
      <c r="FG56" t="s">
        <v>460</v>
      </c>
      <c r="FH56" t="s">
        <v>461</v>
      </c>
      <c r="FI56" t="s">
        <v>460</v>
      </c>
      <c r="FJ56" t="s">
        <v>460</v>
      </c>
      <c r="FK56" t="s">
        <v>460</v>
      </c>
      <c r="FL56" t="s">
        <v>461</v>
      </c>
      <c r="FM56" t="s">
        <v>461</v>
      </c>
      <c r="FN56" t="s">
        <v>460</v>
      </c>
      <c r="FO56" t="s">
        <v>461</v>
      </c>
      <c r="FP56" t="s">
        <v>460</v>
      </c>
      <c r="FQ56" t="s">
        <v>460</v>
      </c>
      <c r="FR56" t="s">
        <v>461</v>
      </c>
      <c r="FS56" t="s">
        <v>460</v>
      </c>
      <c r="FT56" t="s">
        <v>461</v>
      </c>
      <c r="FU56" t="s">
        <v>461</v>
      </c>
      <c r="FV56" t="s">
        <v>460</v>
      </c>
      <c r="FW56" t="s">
        <v>460</v>
      </c>
      <c r="FX56" t="s">
        <v>461</v>
      </c>
      <c r="FY56" t="s">
        <v>460</v>
      </c>
      <c r="FZ56" t="s">
        <v>460</v>
      </c>
      <c r="GA56" t="s">
        <v>460</v>
      </c>
      <c r="GB56" t="s">
        <v>460</v>
      </c>
      <c r="GC56" t="s">
        <v>460</v>
      </c>
      <c r="GD56" t="s">
        <v>461</v>
      </c>
      <c r="GE56" t="s">
        <v>460</v>
      </c>
      <c r="GF56" t="s">
        <v>460</v>
      </c>
      <c r="GG56" t="s">
        <v>460</v>
      </c>
      <c r="GH56" t="s">
        <v>461</v>
      </c>
      <c r="GI56" t="s">
        <v>461</v>
      </c>
      <c r="GJ56" t="s">
        <v>461</v>
      </c>
      <c r="GK56" t="s">
        <v>460</v>
      </c>
      <c r="GL56" t="s">
        <v>460</v>
      </c>
      <c r="GM56" t="s">
        <v>460</v>
      </c>
      <c r="GN56" t="s">
        <v>460</v>
      </c>
      <c r="GO56" t="s">
        <v>460</v>
      </c>
      <c r="GP56" t="s">
        <v>461</v>
      </c>
      <c r="GQ56" t="s">
        <v>460</v>
      </c>
      <c r="GR56" t="s">
        <v>460</v>
      </c>
      <c r="GS56" t="s">
        <v>460</v>
      </c>
      <c r="GT56" t="s">
        <v>461</v>
      </c>
      <c r="GU56" t="s">
        <v>461</v>
      </c>
      <c r="GV56" t="s">
        <v>460</v>
      </c>
      <c r="GW56" t="s">
        <v>461</v>
      </c>
      <c r="GX56" t="s">
        <v>461</v>
      </c>
      <c r="GY56" t="s">
        <v>461</v>
      </c>
      <c r="GZ56" t="s">
        <v>461</v>
      </c>
      <c r="HA56" t="s">
        <v>460</v>
      </c>
      <c r="HB56" t="s">
        <v>460</v>
      </c>
      <c r="HC56" t="s">
        <v>461</v>
      </c>
      <c r="HD56" t="s">
        <v>460</v>
      </c>
      <c r="HE56" t="s">
        <v>481</v>
      </c>
      <c r="HF56">
        <v>110</v>
      </c>
      <c r="HG56">
        <v>80</v>
      </c>
      <c r="HH56">
        <v>0</v>
      </c>
      <c r="HI56">
        <v>5</v>
      </c>
      <c r="HJ56">
        <v>4</v>
      </c>
      <c r="HK56" t="s">
        <v>476</v>
      </c>
      <c r="HM56" s="3">
        <f t="shared" si="23"/>
        <v>54</v>
      </c>
      <c r="HN56" s="3">
        <f t="shared" si="40"/>
        <v>0</v>
      </c>
      <c r="HO56" s="3">
        <f t="shared" si="41"/>
        <v>0</v>
      </c>
      <c r="HP56" s="3">
        <f t="shared" si="0"/>
        <v>54</v>
      </c>
      <c r="HQ56" s="7" t="str" cm="1">
        <f t="array" ref="HQ56">_xlfn.SWITCH(HP56,HM56,"Oui",HN56,"Non",HO56,"Abstention")</f>
        <v>Oui</v>
      </c>
      <c r="HR56" s="7" t="str" cm="1">
        <f t="array" ref="HR56">_xlfn.SWITCH(HQ56,"Oui","Non","Non","Oui","Abstention","Oui")</f>
        <v>Non</v>
      </c>
      <c r="HS56" s="7" t="str" cm="1">
        <f t="array" ref="HS56">_xlfn.SWITCH(HQ56,"Oui","Abstention","Non","Abstention","Abstention","Non")</f>
        <v>Abstention</v>
      </c>
      <c r="HT56" s="3">
        <f t="shared" si="1"/>
        <v>54</v>
      </c>
      <c r="HU56" s="3">
        <f t="shared" si="2"/>
        <v>1</v>
      </c>
      <c r="HV56" t="str">
        <f t="shared" si="3"/>
        <v>consigne</v>
      </c>
      <c r="HW56" s="3">
        <f t="shared" si="24"/>
        <v>0</v>
      </c>
      <c r="HX56" s="3">
        <f t="shared" si="25"/>
        <v>36</v>
      </c>
      <c r="HY56" s="3">
        <f t="shared" si="26"/>
        <v>0</v>
      </c>
      <c r="HZ56" s="3">
        <f t="shared" si="27"/>
        <v>36</v>
      </c>
      <c r="IA56" s="7" t="str" cm="1">
        <f t="array" ref="IA56">_xlfn.SWITCH(HZ56,HW56,"Oui",HX56,"Non",HY56,"Abstention")</f>
        <v>Non</v>
      </c>
      <c r="IB56" s="7" t="str" cm="1">
        <f t="array" ref="IB56">_xlfn.SWITCH(IA56,"Oui","Non","Non","Oui","Abstention","Oui")</f>
        <v>Oui</v>
      </c>
      <c r="IC56" s="7" t="str" cm="1">
        <f t="array" ref="IC56">_xlfn.SWITCH(IA56,"Oui","Abstention","Non","Abstention","Abstention","Non")</f>
        <v>Abstention</v>
      </c>
      <c r="ID56" s="3">
        <f t="shared" si="4"/>
        <v>36</v>
      </c>
      <c r="IE56" s="3">
        <f t="shared" si="5"/>
        <v>1</v>
      </c>
      <c r="IF56" t="str">
        <f t="shared" si="6"/>
        <v>consigne</v>
      </c>
      <c r="IG56">
        <f t="shared" si="28"/>
        <v>29</v>
      </c>
      <c r="IH56">
        <f t="shared" si="29"/>
        <v>0</v>
      </c>
      <c r="II56">
        <f t="shared" si="30"/>
        <v>0</v>
      </c>
      <c r="IJ56" s="3">
        <f t="shared" si="7"/>
        <v>29</v>
      </c>
      <c r="IK56" s="7" t="str" cm="1">
        <f t="array" ref="IK56">_xlfn.SWITCH(IJ56,IG56,"Oui",IH56,"Non",II56,"Abstention")</f>
        <v>Oui</v>
      </c>
      <c r="IL56" s="7" t="str" cm="1">
        <f t="array" ref="IL56">_xlfn.SWITCH(IK56,"Oui","Non","Non","Oui","Abstention","Oui")</f>
        <v>Non</v>
      </c>
      <c r="IM56" s="7" t="str" cm="1">
        <f t="array" ref="IM56">_xlfn.SWITCH(IK56,"Oui","Abstention","Non","Abstention","Abstention","Non")</f>
        <v>Abstention</v>
      </c>
      <c r="IN56" s="3">
        <f t="shared" si="8"/>
        <v>29</v>
      </c>
      <c r="IO56" s="3">
        <f t="shared" si="9"/>
        <v>1</v>
      </c>
      <c r="IP56" t="str">
        <f t="shared" si="10"/>
        <v>consigne</v>
      </c>
      <c r="IQ56">
        <f t="shared" si="31"/>
        <v>27</v>
      </c>
      <c r="IR56">
        <f t="shared" si="32"/>
        <v>0</v>
      </c>
      <c r="IS56">
        <f t="shared" si="33"/>
        <v>0</v>
      </c>
      <c r="IT56" s="3">
        <f t="shared" si="11"/>
        <v>27</v>
      </c>
      <c r="IU56" s="7" t="str" cm="1">
        <f t="array" ref="IU56">_xlfn.SWITCH(IT56,IQ56,"Oui",IR56,"Non",IS56,"Abstention")</f>
        <v>Oui</v>
      </c>
      <c r="IV56" s="7" t="str" cm="1">
        <f t="array" ref="IV56">_xlfn.SWITCH(IU56,"Oui","Non","Non","Oui","Abstention","Oui")</f>
        <v>Non</v>
      </c>
      <c r="IW56" s="7" t="str" cm="1">
        <f t="array" ref="IW56">_xlfn.SWITCH(IU56,"Oui","Abstention","Non","Abstention","Abstention","Non")</f>
        <v>Abstention</v>
      </c>
      <c r="IX56" s="3">
        <f t="shared" si="12"/>
        <v>27</v>
      </c>
      <c r="IY56" s="3">
        <f t="shared" si="13"/>
        <v>1</v>
      </c>
      <c r="IZ56" t="str">
        <f t="shared" si="14"/>
        <v>consigne</v>
      </c>
      <c r="JA56">
        <f t="shared" si="34"/>
        <v>0</v>
      </c>
      <c r="JB56">
        <f t="shared" si="35"/>
        <v>28</v>
      </c>
      <c r="JC56">
        <f t="shared" si="36"/>
        <v>0</v>
      </c>
      <c r="JD56" s="3">
        <f t="shared" si="15"/>
        <v>28</v>
      </c>
      <c r="JE56" s="7" t="str" cm="1">
        <f t="array" ref="JE56">_xlfn.SWITCH(JD56,JA56,"Oui",JB56,"Non",JC56,"Abstention")</f>
        <v>Non</v>
      </c>
      <c r="JF56" s="7" t="str" cm="1">
        <f t="array" ref="JF56">_xlfn.SWITCH(JE56,"Oui","Non","Non","Oui","Abstention","Oui")</f>
        <v>Oui</v>
      </c>
      <c r="JG56" s="7" t="str" cm="1">
        <f t="array" ref="JG56">_xlfn.SWITCH(JE56,"Oui","Abstention","Non","Abstention","Abstention","Non")</f>
        <v>Abstention</v>
      </c>
      <c r="JH56" s="3">
        <f t="shared" si="16"/>
        <v>28</v>
      </c>
      <c r="JI56" s="3">
        <f t="shared" si="17"/>
        <v>1</v>
      </c>
      <c r="JJ56" t="str">
        <f t="shared" si="18"/>
        <v>consigne</v>
      </c>
      <c r="JK56">
        <f t="shared" si="37"/>
        <v>0</v>
      </c>
      <c r="JL56">
        <f t="shared" si="38"/>
        <v>16</v>
      </c>
      <c r="JM56">
        <f t="shared" si="39"/>
        <v>0</v>
      </c>
      <c r="JN56" s="3">
        <f t="shared" si="19"/>
        <v>16</v>
      </c>
      <c r="JO56" s="7" t="str" cm="1">
        <f t="array" ref="JO56">_xlfn.SWITCH(JN56,JK56,"Oui",JL56,"Non",JM56,"Abstention")</f>
        <v>Non</v>
      </c>
      <c r="JP56" s="7" t="str" cm="1">
        <f t="array" ref="JP56">_xlfn.SWITCH(JO56,"Oui","Non","Non","Oui","Abstention","Oui")</f>
        <v>Oui</v>
      </c>
      <c r="JQ56" s="7" t="str" cm="1">
        <f t="array" ref="JQ56">_xlfn.SWITCH(JO56,"Oui","Abstention","Non","Abstention","Abstention","Non")</f>
        <v>Abstention</v>
      </c>
      <c r="JR56" s="3">
        <f t="shared" si="20"/>
        <v>16</v>
      </c>
      <c r="JS56" s="3">
        <f t="shared" si="21"/>
        <v>1</v>
      </c>
      <c r="JT56" t="str">
        <f t="shared" si="22"/>
        <v>consigne</v>
      </c>
      <c r="JU56" s="3"/>
      <c r="JV56" t="str" cm="1">
        <f t="array" ref="JV56">_xlfn._xlws.FILTER($M$3:$HD$3,((($M56:$HD56=$HR56)+($M56:$HD56=$HS56))*($M$5:$HD$5="V")*($HV56="consigne")),"")</f>
        <v/>
      </c>
      <c r="KP56" t="str" cm="1">
        <f t="array" ref="KP56">_xlfn._xlws.FILTER($M$3:$HD$3,((($M56:$HD56=$IB56)+($M56:$HD56=$IC56))*($M$5:$HD$5="S")*($IF56="consigne")),"")</f>
        <v/>
      </c>
      <c r="LD56" t="str" cm="1">
        <f t="array" ref="LD56">_xlfn._xlws.FILTER($M$3:$HD$3,((($M56:$HD56=$IV56)+($M56:$HD56=$IW56))*($M$5:$HD$5="RL")*($IZ56="consigne")),"")</f>
        <v/>
      </c>
      <c r="LP56" t="str" cm="1">
        <f t="array" ref="LP56">_xlfn._xlws.FILTER($M$3:$HD$3,((($M56:$HD56=$JF56)+($M56:$HD56=$JG56))*($M$5:$HD$5="G")*($JJ56="consigne")),"")</f>
        <v/>
      </c>
      <c r="MA56" t="str" cm="1">
        <f t="array" ref="MA56">_xlfn._xlws.FILTER($M$3:$HD$3,((($M56:$HD56=$JP56)+($M56:$HD56=$JQ56))*($M$5:$HD$5="GL")*($JT56="consigne")),"")</f>
        <v/>
      </c>
      <c r="MG56" t="str" cm="1">
        <f t="array" ref="MG56">_xlfn._xlws.FILTER($M$3:$HD$3,((($M56:$HD56=$IL56)+($M56:$HD56=$IM56))*($M$5:$HD$5="M-E")*($IP56="consigne")),"")</f>
        <v/>
      </c>
    </row>
    <row r="57" spans="1:352" x14ac:dyDescent="0.25">
      <c r="A57" s="1" t="s">
        <v>652</v>
      </c>
      <c r="B57" t="s">
        <v>204</v>
      </c>
      <c r="C57" t="s">
        <v>607</v>
      </c>
      <c r="D57" t="s">
        <v>608</v>
      </c>
      <c r="E57" s="1" t="s">
        <v>653</v>
      </c>
      <c r="F57" t="s">
        <v>654</v>
      </c>
      <c r="G57">
        <v>24499</v>
      </c>
      <c r="H57" t="s">
        <v>655</v>
      </c>
      <c r="I57" t="s">
        <v>656</v>
      </c>
      <c r="M57" t="s">
        <v>461</v>
      </c>
      <c r="N57" t="s">
        <v>461</v>
      </c>
      <c r="O57" t="s">
        <v>460</v>
      </c>
      <c r="P57" t="s">
        <v>461</v>
      </c>
      <c r="Q57" t="s">
        <v>461</v>
      </c>
      <c r="R57" t="s">
        <v>460</v>
      </c>
      <c r="S57" t="s">
        <v>460</v>
      </c>
      <c r="T57" t="s">
        <v>460</v>
      </c>
      <c r="U57" t="s">
        <v>460</v>
      </c>
      <c r="V57" t="s">
        <v>473</v>
      </c>
      <c r="W57" t="s">
        <v>463</v>
      </c>
      <c r="X57" t="s">
        <v>460</v>
      </c>
      <c r="Y57" t="s">
        <v>460</v>
      </c>
      <c r="Z57" t="s">
        <v>473</v>
      </c>
      <c r="AA57" t="s">
        <v>460</v>
      </c>
      <c r="AB57" t="s">
        <v>460</v>
      </c>
      <c r="AC57" t="s">
        <v>473</v>
      </c>
      <c r="AD57" t="s">
        <v>460</v>
      </c>
      <c r="AE57" t="s">
        <v>461</v>
      </c>
      <c r="AF57" t="s">
        <v>460</v>
      </c>
      <c r="AG57" t="s">
        <v>460</v>
      </c>
      <c r="AH57" t="s">
        <v>460</v>
      </c>
      <c r="AI57" t="s">
        <v>460</v>
      </c>
      <c r="AJ57" t="s">
        <v>460</v>
      </c>
      <c r="AK57" t="s">
        <v>460</v>
      </c>
      <c r="AL57" t="s">
        <v>461</v>
      </c>
      <c r="AM57" t="s">
        <v>461</v>
      </c>
      <c r="AN57" t="s">
        <v>460</v>
      </c>
      <c r="AO57" t="s">
        <v>461</v>
      </c>
      <c r="AP57" t="s">
        <v>460</v>
      </c>
      <c r="AQ57" t="s">
        <v>460</v>
      </c>
      <c r="AR57" t="s">
        <v>473</v>
      </c>
      <c r="AS57" t="s">
        <v>460</v>
      </c>
      <c r="AT57" t="s">
        <v>460</v>
      </c>
      <c r="AU57" t="s">
        <v>460</v>
      </c>
      <c r="AV57" t="s">
        <v>460</v>
      </c>
      <c r="AW57" t="s">
        <v>461</v>
      </c>
      <c r="AX57" t="s">
        <v>460</v>
      </c>
      <c r="AY57" t="s">
        <v>460</v>
      </c>
      <c r="AZ57" t="s">
        <v>461</v>
      </c>
      <c r="BA57" t="s">
        <v>461</v>
      </c>
      <c r="BB57" t="s">
        <v>460</v>
      </c>
      <c r="BC57" t="s">
        <v>460</v>
      </c>
      <c r="BD57" t="s">
        <v>461</v>
      </c>
      <c r="BE57" t="s">
        <v>461</v>
      </c>
      <c r="BF57" t="s">
        <v>460</v>
      </c>
      <c r="BG57" t="s">
        <v>460</v>
      </c>
      <c r="BH57" t="s">
        <v>460</v>
      </c>
      <c r="BI57" t="s">
        <v>460</v>
      </c>
      <c r="BJ57" t="s">
        <v>473</v>
      </c>
      <c r="BK57" t="s">
        <v>461</v>
      </c>
      <c r="BL57" t="s">
        <v>460</v>
      </c>
      <c r="BM57" t="s">
        <v>473</v>
      </c>
      <c r="BN57" t="s">
        <v>460</v>
      </c>
      <c r="BO57" t="s">
        <v>460</v>
      </c>
      <c r="BP57" t="s">
        <v>460</v>
      </c>
      <c r="BQ57" t="s">
        <v>460</v>
      </c>
      <c r="BR57" t="s">
        <v>461</v>
      </c>
      <c r="BS57" t="s">
        <v>460</v>
      </c>
      <c r="BT57" t="s">
        <v>461</v>
      </c>
      <c r="BU57" t="s">
        <v>461</v>
      </c>
      <c r="BV57" t="s">
        <v>460</v>
      </c>
      <c r="BW57" t="s">
        <v>473</v>
      </c>
      <c r="BX57" t="s">
        <v>460</v>
      </c>
      <c r="BY57" t="s">
        <v>460</v>
      </c>
      <c r="BZ57" t="s">
        <v>461</v>
      </c>
      <c r="CA57" t="s">
        <v>460</v>
      </c>
      <c r="CB57" t="s">
        <v>460</v>
      </c>
      <c r="CC57" t="s">
        <v>473</v>
      </c>
      <c r="CD57" t="s">
        <v>461</v>
      </c>
      <c r="CE57" t="s">
        <v>460</v>
      </c>
      <c r="CF57" t="s">
        <v>460</v>
      </c>
      <c r="CG57" t="s">
        <v>461</v>
      </c>
      <c r="CH57" t="s">
        <v>473</v>
      </c>
      <c r="CI57" t="s">
        <v>461</v>
      </c>
      <c r="CJ57" t="s">
        <v>460</v>
      </c>
      <c r="CK57" t="s">
        <v>460</v>
      </c>
      <c r="CL57" t="s">
        <v>461</v>
      </c>
      <c r="CM57" t="s">
        <v>463</v>
      </c>
      <c r="CN57" t="s">
        <v>460</v>
      </c>
      <c r="CO57" t="s">
        <v>460</v>
      </c>
      <c r="CP57" t="s">
        <v>461</v>
      </c>
      <c r="CQ57" t="s">
        <v>461</v>
      </c>
      <c r="CR57" t="s">
        <v>461</v>
      </c>
      <c r="CS57" t="s">
        <v>461</v>
      </c>
      <c r="CT57" t="s">
        <v>461</v>
      </c>
      <c r="CU57" t="s">
        <v>460</v>
      </c>
      <c r="CV57" t="s">
        <v>461</v>
      </c>
      <c r="CW57" t="s">
        <v>463</v>
      </c>
      <c r="CX57" t="s">
        <v>460</v>
      </c>
      <c r="CY57" t="s">
        <v>461</v>
      </c>
      <c r="CZ57" t="s">
        <v>473</v>
      </c>
      <c r="DA57" t="s">
        <v>460</v>
      </c>
      <c r="DB57" t="s">
        <v>474</v>
      </c>
      <c r="DC57" t="s">
        <v>460</v>
      </c>
      <c r="DD57" t="s">
        <v>473</v>
      </c>
      <c r="DE57" t="s">
        <v>460</v>
      </c>
      <c r="DF57" t="s">
        <v>461</v>
      </c>
      <c r="DG57" t="s">
        <v>473</v>
      </c>
      <c r="DH57" t="s">
        <v>460</v>
      </c>
      <c r="DI57" t="s">
        <v>460</v>
      </c>
      <c r="DJ57" t="s">
        <v>460</v>
      </c>
      <c r="DK57" t="s">
        <v>460</v>
      </c>
      <c r="DL57" t="s">
        <v>460</v>
      </c>
      <c r="DM57" t="s">
        <v>473</v>
      </c>
      <c r="DN57" t="s">
        <v>460</v>
      </c>
      <c r="DO57" t="s">
        <v>460</v>
      </c>
      <c r="DP57" t="s">
        <v>461</v>
      </c>
      <c r="DQ57" t="s">
        <v>460</v>
      </c>
      <c r="DR57" t="s">
        <v>463</v>
      </c>
      <c r="DS57" t="s">
        <v>460</v>
      </c>
      <c r="DT57" t="s">
        <v>460</v>
      </c>
      <c r="DU57" t="s">
        <v>461</v>
      </c>
      <c r="DV57" t="s">
        <v>460</v>
      </c>
      <c r="DW57" t="s">
        <v>460</v>
      </c>
      <c r="DX57" t="s">
        <v>461</v>
      </c>
      <c r="DY57" t="s">
        <v>460</v>
      </c>
      <c r="DZ57" t="s">
        <v>473</v>
      </c>
      <c r="EA57" t="s">
        <v>460</v>
      </c>
      <c r="EB57" t="s">
        <v>460</v>
      </c>
      <c r="EC57" t="s">
        <v>473</v>
      </c>
      <c r="ED57" t="s">
        <v>473</v>
      </c>
      <c r="EE57" t="s">
        <v>460</v>
      </c>
      <c r="EF57" t="s">
        <v>463</v>
      </c>
      <c r="EG57" t="s">
        <v>460</v>
      </c>
      <c r="EH57" t="s">
        <v>460</v>
      </c>
      <c r="EI57" t="s">
        <v>461</v>
      </c>
      <c r="EJ57" t="s">
        <v>461</v>
      </c>
      <c r="EK57" t="s">
        <v>460</v>
      </c>
      <c r="EL57" t="s">
        <v>460</v>
      </c>
      <c r="EM57" t="s">
        <v>473</v>
      </c>
      <c r="EN57" t="s">
        <v>461</v>
      </c>
      <c r="EO57" t="s">
        <v>460</v>
      </c>
      <c r="EP57" t="s">
        <v>460</v>
      </c>
      <c r="EQ57" t="s">
        <v>460</v>
      </c>
      <c r="ER57" t="s">
        <v>460</v>
      </c>
      <c r="ES57" t="s">
        <v>460</v>
      </c>
      <c r="ET57" t="s">
        <v>460</v>
      </c>
      <c r="EU57" t="s">
        <v>460</v>
      </c>
      <c r="EV57" t="s">
        <v>460</v>
      </c>
      <c r="EW57" t="s">
        <v>460</v>
      </c>
      <c r="EX57" t="s">
        <v>460</v>
      </c>
      <c r="EY57" t="s">
        <v>461</v>
      </c>
      <c r="EZ57" t="s">
        <v>460</v>
      </c>
      <c r="FA57" t="s">
        <v>460</v>
      </c>
      <c r="FB57" t="s">
        <v>461</v>
      </c>
      <c r="FC57" t="s">
        <v>460</v>
      </c>
      <c r="FD57" t="s">
        <v>460</v>
      </c>
      <c r="FE57" t="s">
        <v>473</v>
      </c>
      <c r="FF57" t="s">
        <v>473</v>
      </c>
      <c r="FG57" t="s">
        <v>461</v>
      </c>
      <c r="FH57" t="s">
        <v>460</v>
      </c>
      <c r="FI57" t="s">
        <v>460</v>
      </c>
      <c r="FJ57" t="s">
        <v>461</v>
      </c>
      <c r="FK57" t="s">
        <v>461</v>
      </c>
      <c r="FL57" t="s">
        <v>460</v>
      </c>
      <c r="FM57" t="s">
        <v>460</v>
      </c>
      <c r="FN57" t="s">
        <v>460</v>
      </c>
      <c r="FO57" t="s">
        <v>460</v>
      </c>
      <c r="FP57" t="s">
        <v>460</v>
      </c>
      <c r="FQ57" t="s">
        <v>461</v>
      </c>
      <c r="FR57" t="s">
        <v>460</v>
      </c>
      <c r="FS57" t="s">
        <v>460</v>
      </c>
      <c r="FT57" t="s">
        <v>460</v>
      </c>
      <c r="FU57" t="s">
        <v>460</v>
      </c>
      <c r="FV57" t="s">
        <v>460</v>
      </c>
      <c r="FW57" t="s">
        <v>461</v>
      </c>
      <c r="FX57" t="s">
        <v>473</v>
      </c>
      <c r="FY57" t="s">
        <v>460</v>
      </c>
      <c r="FZ57" t="s">
        <v>460</v>
      </c>
      <c r="GA57" t="s">
        <v>461</v>
      </c>
      <c r="GB57" t="s">
        <v>460</v>
      </c>
      <c r="GC57" t="s">
        <v>461</v>
      </c>
      <c r="GD57" t="s">
        <v>460</v>
      </c>
      <c r="GE57" t="s">
        <v>460</v>
      </c>
      <c r="GF57" t="s">
        <v>461</v>
      </c>
      <c r="GG57" t="s">
        <v>460</v>
      </c>
      <c r="GH57" t="s">
        <v>460</v>
      </c>
      <c r="GI57" t="s">
        <v>460</v>
      </c>
      <c r="GJ57" t="s">
        <v>460</v>
      </c>
      <c r="GK57" t="s">
        <v>461</v>
      </c>
      <c r="GL57" t="s">
        <v>461</v>
      </c>
      <c r="GM57" t="s">
        <v>460</v>
      </c>
      <c r="GN57" t="s">
        <v>460</v>
      </c>
      <c r="GO57" t="s">
        <v>461</v>
      </c>
      <c r="GP57" t="s">
        <v>460</v>
      </c>
      <c r="GQ57" t="s">
        <v>461</v>
      </c>
      <c r="GR57" t="s">
        <v>460</v>
      </c>
      <c r="GS57" t="s">
        <v>473</v>
      </c>
      <c r="GT57" t="s">
        <v>460</v>
      </c>
      <c r="GU57" t="s">
        <v>460</v>
      </c>
      <c r="GV57" t="s">
        <v>460</v>
      </c>
      <c r="GW57" t="s">
        <v>460</v>
      </c>
      <c r="GX57" t="s">
        <v>473</v>
      </c>
      <c r="GY57" t="s">
        <v>460</v>
      </c>
      <c r="GZ57" t="s">
        <v>460</v>
      </c>
      <c r="HA57" t="s">
        <v>460</v>
      </c>
      <c r="HB57" t="s">
        <v>461</v>
      </c>
      <c r="HC57" t="s">
        <v>460</v>
      </c>
      <c r="HD57" t="s">
        <v>461</v>
      </c>
      <c r="HE57" t="s">
        <v>481</v>
      </c>
      <c r="HF57">
        <v>120</v>
      </c>
      <c r="HG57">
        <v>52</v>
      </c>
      <c r="HH57">
        <v>0</v>
      </c>
      <c r="HI57">
        <v>5</v>
      </c>
      <c r="HJ57">
        <v>22</v>
      </c>
      <c r="HK57" t="s">
        <v>476</v>
      </c>
      <c r="HM57" s="3">
        <f t="shared" si="23"/>
        <v>0</v>
      </c>
      <c r="HN57" s="3">
        <f t="shared" si="40"/>
        <v>51</v>
      </c>
      <c r="HO57" s="3">
        <f t="shared" si="41"/>
        <v>0</v>
      </c>
      <c r="HP57" s="3">
        <f t="shared" si="0"/>
        <v>51</v>
      </c>
      <c r="HQ57" s="7" t="str" cm="1">
        <f t="array" ref="HQ57">_xlfn.SWITCH(HP57,HM57,"Oui",HN57,"Non",HO57,"Abstention")</f>
        <v>Non</v>
      </c>
      <c r="HR57" s="7" t="str" cm="1">
        <f t="array" ref="HR57">_xlfn.SWITCH(HQ57,"Oui","Non","Non","Oui","Abstention","Oui")</f>
        <v>Oui</v>
      </c>
      <c r="HS57" s="7" t="str" cm="1">
        <f t="array" ref="HS57">_xlfn.SWITCH(HQ57,"Oui","Abstention","Non","Abstention","Abstention","Non")</f>
        <v>Abstention</v>
      </c>
      <c r="HT57" s="3">
        <f t="shared" si="1"/>
        <v>51</v>
      </c>
      <c r="HU57" s="3">
        <f t="shared" si="2"/>
        <v>1</v>
      </c>
      <c r="HV57" t="str">
        <f t="shared" si="3"/>
        <v>consigne</v>
      </c>
      <c r="HW57" s="3">
        <f t="shared" si="24"/>
        <v>34</v>
      </c>
      <c r="HX57" s="3">
        <f t="shared" si="25"/>
        <v>0</v>
      </c>
      <c r="HY57" s="3">
        <f t="shared" si="26"/>
        <v>0</v>
      </c>
      <c r="HZ57" s="3">
        <f t="shared" si="27"/>
        <v>34</v>
      </c>
      <c r="IA57" s="7" t="str" cm="1">
        <f t="array" ref="IA57">_xlfn.SWITCH(HZ57,HW57,"Oui",HX57,"Non",HY57,"Abstention")</f>
        <v>Oui</v>
      </c>
      <c r="IB57" s="7" t="str" cm="1">
        <f t="array" ref="IB57">_xlfn.SWITCH(IA57,"Oui","Non","Non","Oui","Abstention","Oui")</f>
        <v>Non</v>
      </c>
      <c r="IC57" s="7" t="str" cm="1">
        <f t="array" ref="IC57">_xlfn.SWITCH(IA57,"Oui","Abstention","Non","Abstention","Abstention","Non")</f>
        <v>Abstention</v>
      </c>
      <c r="ID57" s="3">
        <f t="shared" si="4"/>
        <v>34</v>
      </c>
      <c r="IE57" s="3">
        <f t="shared" si="5"/>
        <v>1</v>
      </c>
      <c r="IF57" t="str">
        <f t="shared" si="6"/>
        <v>consigne</v>
      </c>
      <c r="IG57">
        <f t="shared" si="28"/>
        <v>25</v>
      </c>
      <c r="IH57">
        <f t="shared" si="29"/>
        <v>0</v>
      </c>
      <c r="II57">
        <f t="shared" si="30"/>
        <v>0</v>
      </c>
      <c r="IJ57" s="3">
        <f t="shared" si="7"/>
        <v>25</v>
      </c>
      <c r="IK57" s="7" t="str" cm="1">
        <f t="array" ref="IK57">_xlfn.SWITCH(IJ57,IG57,"Oui",IH57,"Non",II57,"Abstention")</f>
        <v>Oui</v>
      </c>
      <c r="IL57" s="7" t="str" cm="1">
        <f t="array" ref="IL57">_xlfn.SWITCH(IK57,"Oui","Non","Non","Oui","Abstention","Oui")</f>
        <v>Non</v>
      </c>
      <c r="IM57" s="7" t="str" cm="1">
        <f t="array" ref="IM57">_xlfn.SWITCH(IK57,"Oui","Abstention","Non","Abstention","Abstention","Non")</f>
        <v>Abstention</v>
      </c>
      <c r="IN57" s="3">
        <f t="shared" si="8"/>
        <v>25</v>
      </c>
      <c r="IO57" s="3">
        <f t="shared" si="9"/>
        <v>1</v>
      </c>
      <c r="IP57" t="str">
        <f t="shared" si="10"/>
        <v>consigne</v>
      </c>
      <c r="IQ57">
        <f t="shared" si="31"/>
        <v>24</v>
      </c>
      <c r="IR57">
        <f t="shared" si="32"/>
        <v>1</v>
      </c>
      <c r="IS57">
        <f t="shared" si="33"/>
        <v>0</v>
      </c>
      <c r="IT57" s="3">
        <f t="shared" si="11"/>
        <v>24</v>
      </c>
      <c r="IU57" s="7" t="str" cm="1">
        <f t="array" ref="IU57">_xlfn.SWITCH(IT57,IQ57,"Oui",IR57,"Non",IS57,"Abstention")</f>
        <v>Oui</v>
      </c>
      <c r="IV57" s="7" t="str" cm="1">
        <f t="array" ref="IV57">_xlfn.SWITCH(IU57,"Oui","Non","Non","Oui","Abstention","Oui")</f>
        <v>Non</v>
      </c>
      <c r="IW57" s="7" t="str" cm="1">
        <f t="array" ref="IW57">_xlfn.SWITCH(IU57,"Oui","Abstention","Non","Abstention","Abstention","Non")</f>
        <v>Abstention</v>
      </c>
      <c r="IX57" s="3">
        <f t="shared" si="12"/>
        <v>25</v>
      </c>
      <c r="IY57" s="3">
        <f t="shared" si="13"/>
        <v>0.96</v>
      </c>
      <c r="IZ57" t="str">
        <f t="shared" si="14"/>
        <v>consigne</v>
      </c>
      <c r="JA57">
        <f t="shared" si="34"/>
        <v>26</v>
      </c>
      <c r="JB57">
        <f t="shared" si="35"/>
        <v>0</v>
      </c>
      <c r="JC57">
        <f t="shared" si="36"/>
        <v>0</v>
      </c>
      <c r="JD57" s="3">
        <f t="shared" si="15"/>
        <v>26</v>
      </c>
      <c r="JE57" s="7" t="str" cm="1">
        <f t="array" ref="JE57">_xlfn.SWITCH(JD57,JA57,"Oui",JB57,"Non",JC57,"Abstention")</f>
        <v>Oui</v>
      </c>
      <c r="JF57" s="7" t="str" cm="1">
        <f t="array" ref="JF57">_xlfn.SWITCH(JE57,"Oui","Non","Non","Oui","Abstention","Oui")</f>
        <v>Non</v>
      </c>
      <c r="JG57" s="7" t="str" cm="1">
        <f t="array" ref="JG57">_xlfn.SWITCH(JE57,"Oui","Abstention","Non","Abstention","Abstention","Non")</f>
        <v>Abstention</v>
      </c>
      <c r="JH57" s="3">
        <f t="shared" si="16"/>
        <v>26</v>
      </c>
      <c r="JI57" s="3">
        <f t="shared" si="17"/>
        <v>1</v>
      </c>
      <c r="JJ57" t="str">
        <f t="shared" si="18"/>
        <v>consigne</v>
      </c>
      <c r="JK57">
        <f t="shared" si="37"/>
        <v>11</v>
      </c>
      <c r="JL57">
        <f t="shared" si="38"/>
        <v>0</v>
      </c>
      <c r="JM57">
        <f t="shared" si="39"/>
        <v>0</v>
      </c>
      <c r="JN57" s="3">
        <f t="shared" si="19"/>
        <v>11</v>
      </c>
      <c r="JO57" s="7" t="str" cm="1">
        <f t="array" ref="JO57">_xlfn.SWITCH(JN57,JK57,"Oui",JL57,"Non",JM57,"Abstention")</f>
        <v>Oui</v>
      </c>
      <c r="JP57" s="7" t="str" cm="1">
        <f t="array" ref="JP57">_xlfn.SWITCH(JO57,"Oui","Non","Non","Oui","Abstention","Oui")</f>
        <v>Non</v>
      </c>
      <c r="JQ57" s="7" t="str" cm="1">
        <f t="array" ref="JQ57">_xlfn.SWITCH(JO57,"Oui","Abstention","Non","Abstention","Abstention","Non")</f>
        <v>Abstention</v>
      </c>
      <c r="JR57" s="3">
        <f t="shared" si="20"/>
        <v>11</v>
      </c>
      <c r="JS57" s="3">
        <f t="shared" si="21"/>
        <v>1</v>
      </c>
      <c r="JT57" t="str">
        <f t="shared" si="22"/>
        <v>consigne</v>
      </c>
      <c r="JU57" s="3"/>
      <c r="JV57" t="str" cm="1">
        <f t="array" ref="JV57">_xlfn._xlws.FILTER($M$3:$HD$3,((($M57:$HD57=$HR57)+($M57:$HD57=$HS57))*($M$5:$HD$5="V")*($HV57="consigne")),"")</f>
        <v/>
      </c>
      <c r="KP57" t="str" cm="1">
        <f t="array" ref="KP57">_xlfn._xlws.FILTER($M$3:$HD$3,((($M57:$HD57=$IB57)+($M57:$HD57=$IC57))*($M$5:$HD$5="S")*($IF57="consigne")),"")</f>
        <v/>
      </c>
      <c r="LD57" t="str" cm="1">
        <f t="array" ref="LD57">_xlfn._xlws.FILTER($M$3:$HD$3,((($M57:$HD57=$IV57)+($M57:$HD57=$IW57))*($M$5:$HD$5="RL")*($IZ57="consigne")),"")</f>
        <v>de Quattro Jacqueline</v>
      </c>
      <c r="LP57" t="str" cm="1">
        <f t="array" ref="LP57">_xlfn._xlws.FILTER($M$3:$HD$3,((($M57:$HD57=$JF57)+($M57:$HD57=$JG57))*($M$5:$HD$5="G")*($JJ57="consigne")),"")</f>
        <v/>
      </c>
      <c r="MA57" t="str" cm="1">
        <f t="array" ref="MA57">_xlfn._xlws.FILTER($M$3:$HD$3,((($M57:$HD57=$JP57)+($M57:$HD57=$JQ57))*($M$5:$HD$5="GL")*($JT57="consigne")),"")</f>
        <v/>
      </c>
      <c r="MG57" t="str" cm="1">
        <f t="array" ref="MG57">_xlfn._xlws.FILTER($M$3:$HD$3,((($M57:$HD57=$IL57)+($M57:$HD57=$IM57))*($M$5:$HD$5="M-E")*($IP57="consigne")),"")</f>
        <v/>
      </c>
    </row>
    <row r="58" spans="1:352" x14ac:dyDescent="0.25">
      <c r="A58" s="1" t="s">
        <v>657</v>
      </c>
      <c r="B58" t="s">
        <v>204</v>
      </c>
      <c r="C58" t="s">
        <v>607</v>
      </c>
      <c r="D58" t="s">
        <v>608</v>
      </c>
      <c r="E58" s="1" t="s">
        <v>658</v>
      </c>
      <c r="F58" t="s">
        <v>659</v>
      </c>
      <c r="G58">
        <v>24500</v>
      </c>
      <c r="H58" t="s">
        <v>660</v>
      </c>
      <c r="I58" t="s">
        <v>661</v>
      </c>
      <c r="M58" t="s">
        <v>460</v>
      </c>
      <c r="N58" t="s">
        <v>460</v>
      </c>
      <c r="O58" t="s">
        <v>460</v>
      </c>
      <c r="P58" t="s">
        <v>473</v>
      </c>
      <c r="Q58" t="s">
        <v>460</v>
      </c>
      <c r="R58" t="s">
        <v>460</v>
      </c>
      <c r="S58" t="s">
        <v>460</v>
      </c>
      <c r="T58" t="s">
        <v>460</v>
      </c>
      <c r="U58" t="s">
        <v>460</v>
      </c>
      <c r="V58" t="s">
        <v>460</v>
      </c>
      <c r="W58" t="s">
        <v>463</v>
      </c>
      <c r="X58" t="s">
        <v>460</v>
      </c>
      <c r="Y58" t="s">
        <v>460</v>
      </c>
      <c r="Z58" t="s">
        <v>460</v>
      </c>
      <c r="AA58" t="s">
        <v>460</v>
      </c>
      <c r="AB58" t="s">
        <v>460</v>
      </c>
      <c r="AC58" t="s">
        <v>460</v>
      </c>
      <c r="AD58" t="s">
        <v>460</v>
      </c>
      <c r="AE58" t="s">
        <v>460</v>
      </c>
      <c r="AF58" t="s">
        <v>460</v>
      </c>
      <c r="AG58" t="s">
        <v>460</v>
      </c>
      <c r="AH58" t="s">
        <v>460</v>
      </c>
      <c r="AI58" t="s">
        <v>460</v>
      </c>
      <c r="AJ58" t="s">
        <v>460</v>
      </c>
      <c r="AK58" t="s">
        <v>460</v>
      </c>
      <c r="AL58" t="s">
        <v>460</v>
      </c>
      <c r="AM58" t="s">
        <v>460</v>
      </c>
      <c r="AN58" t="s">
        <v>460</v>
      </c>
      <c r="AO58" t="s">
        <v>460</v>
      </c>
      <c r="AP58" t="s">
        <v>460</v>
      </c>
      <c r="AQ58" t="s">
        <v>460</v>
      </c>
      <c r="AR58" t="s">
        <v>460</v>
      </c>
      <c r="AS58" t="s">
        <v>460</v>
      </c>
      <c r="AT58" t="s">
        <v>460</v>
      </c>
      <c r="AU58" t="s">
        <v>460</v>
      </c>
      <c r="AV58" t="s">
        <v>460</v>
      </c>
      <c r="AW58" t="s">
        <v>460</v>
      </c>
      <c r="AX58" t="s">
        <v>460</v>
      </c>
      <c r="AY58" t="s">
        <v>460</v>
      </c>
      <c r="AZ58" t="s">
        <v>460</v>
      </c>
      <c r="BA58" t="s">
        <v>473</v>
      </c>
      <c r="BB58" t="s">
        <v>460</v>
      </c>
      <c r="BC58" t="s">
        <v>460</v>
      </c>
      <c r="BD58" t="s">
        <v>460</v>
      </c>
      <c r="BE58" t="s">
        <v>460</v>
      </c>
      <c r="BF58" t="s">
        <v>460</v>
      </c>
      <c r="BG58" t="s">
        <v>460</v>
      </c>
      <c r="BH58" t="s">
        <v>460</v>
      </c>
      <c r="BI58" t="s">
        <v>460</v>
      </c>
      <c r="BJ58" t="s">
        <v>460</v>
      </c>
      <c r="BK58" t="s">
        <v>460</v>
      </c>
      <c r="BL58" t="s">
        <v>460</v>
      </c>
      <c r="BM58" t="s">
        <v>473</v>
      </c>
      <c r="BN58" t="s">
        <v>460</v>
      </c>
      <c r="BO58" t="s">
        <v>460</v>
      </c>
      <c r="BP58" t="s">
        <v>460</v>
      </c>
      <c r="BQ58" t="s">
        <v>460</v>
      </c>
      <c r="BR58" t="s">
        <v>473</v>
      </c>
      <c r="BS58" t="s">
        <v>460</v>
      </c>
      <c r="BT58" t="s">
        <v>460</v>
      </c>
      <c r="BU58" t="s">
        <v>460</v>
      </c>
      <c r="BV58" t="s">
        <v>460</v>
      </c>
      <c r="BW58" t="s">
        <v>473</v>
      </c>
      <c r="BX58" t="s">
        <v>460</v>
      </c>
      <c r="BY58" t="s">
        <v>460</v>
      </c>
      <c r="BZ58" t="s">
        <v>460</v>
      </c>
      <c r="CA58" t="s">
        <v>460</v>
      </c>
      <c r="CB58" t="s">
        <v>460</v>
      </c>
      <c r="CC58" t="s">
        <v>473</v>
      </c>
      <c r="CD58" t="s">
        <v>460</v>
      </c>
      <c r="CE58" t="s">
        <v>460</v>
      </c>
      <c r="CF58" t="s">
        <v>460</v>
      </c>
      <c r="CG58" t="s">
        <v>460</v>
      </c>
      <c r="CH58" t="s">
        <v>473</v>
      </c>
      <c r="CI58" t="s">
        <v>460</v>
      </c>
      <c r="CJ58" t="s">
        <v>460</v>
      </c>
      <c r="CK58" t="s">
        <v>460</v>
      </c>
      <c r="CL58" t="s">
        <v>460</v>
      </c>
      <c r="CM58" t="s">
        <v>463</v>
      </c>
      <c r="CN58" t="s">
        <v>460</v>
      </c>
      <c r="CO58" t="s">
        <v>460</v>
      </c>
      <c r="CP58" t="s">
        <v>460</v>
      </c>
      <c r="CQ58" t="s">
        <v>460</v>
      </c>
      <c r="CR58" t="s">
        <v>460</v>
      </c>
      <c r="CS58" t="s">
        <v>460</v>
      </c>
      <c r="CT58" t="s">
        <v>460</v>
      </c>
      <c r="CU58" t="s">
        <v>460</v>
      </c>
      <c r="CV58" t="s">
        <v>460</v>
      </c>
      <c r="CW58" t="s">
        <v>463</v>
      </c>
      <c r="CX58" t="s">
        <v>460</v>
      </c>
      <c r="CY58" t="s">
        <v>460</v>
      </c>
      <c r="CZ58" t="s">
        <v>473</v>
      </c>
      <c r="DA58" t="s">
        <v>460</v>
      </c>
      <c r="DB58" t="s">
        <v>474</v>
      </c>
      <c r="DC58" t="s">
        <v>460</v>
      </c>
      <c r="DD58" t="s">
        <v>460</v>
      </c>
      <c r="DE58" t="s">
        <v>460</v>
      </c>
      <c r="DF58" t="s">
        <v>460</v>
      </c>
      <c r="DG58" t="s">
        <v>460</v>
      </c>
      <c r="DH58" t="s">
        <v>460</v>
      </c>
      <c r="DI58" t="s">
        <v>460</v>
      </c>
      <c r="DJ58" t="s">
        <v>460</v>
      </c>
      <c r="DK58" t="s">
        <v>460</v>
      </c>
      <c r="DL58" t="s">
        <v>460</v>
      </c>
      <c r="DM58" t="s">
        <v>473</v>
      </c>
      <c r="DN58" t="s">
        <v>460</v>
      </c>
      <c r="DO58" t="s">
        <v>460</v>
      </c>
      <c r="DP58" t="s">
        <v>460</v>
      </c>
      <c r="DQ58" t="s">
        <v>460</v>
      </c>
      <c r="DR58" t="s">
        <v>463</v>
      </c>
      <c r="DS58" t="s">
        <v>460</v>
      </c>
      <c r="DT58" t="s">
        <v>460</v>
      </c>
      <c r="DU58" t="s">
        <v>460</v>
      </c>
      <c r="DV58" t="s">
        <v>460</v>
      </c>
      <c r="DW58" t="s">
        <v>460</v>
      </c>
      <c r="DX58" t="s">
        <v>460</v>
      </c>
      <c r="DY58" t="s">
        <v>460</v>
      </c>
      <c r="DZ58" t="s">
        <v>473</v>
      </c>
      <c r="EA58" t="s">
        <v>460</v>
      </c>
      <c r="EB58" t="s">
        <v>460</v>
      </c>
      <c r="EC58" t="s">
        <v>473</v>
      </c>
      <c r="ED58" t="s">
        <v>473</v>
      </c>
      <c r="EE58" t="s">
        <v>460</v>
      </c>
      <c r="EF58" t="s">
        <v>463</v>
      </c>
      <c r="EG58" t="s">
        <v>460</v>
      </c>
      <c r="EH58" t="s">
        <v>460</v>
      </c>
      <c r="EI58" t="s">
        <v>460</v>
      </c>
      <c r="EJ58" t="s">
        <v>460</v>
      </c>
      <c r="EK58" t="s">
        <v>460</v>
      </c>
      <c r="EL58" t="s">
        <v>460</v>
      </c>
      <c r="EM58" t="s">
        <v>460</v>
      </c>
      <c r="EN58" t="s">
        <v>460</v>
      </c>
      <c r="EO58" t="s">
        <v>460</v>
      </c>
      <c r="EP58" t="s">
        <v>460</v>
      </c>
      <c r="EQ58" t="s">
        <v>460</v>
      </c>
      <c r="ER58" t="s">
        <v>460</v>
      </c>
      <c r="ES58" t="s">
        <v>460</v>
      </c>
      <c r="ET58" t="s">
        <v>460</v>
      </c>
      <c r="EU58" t="s">
        <v>460</v>
      </c>
      <c r="EV58" t="s">
        <v>460</v>
      </c>
      <c r="EW58" t="s">
        <v>460</v>
      </c>
      <c r="EX58" t="s">
        <v>460</v>
      </c>
      <c r="EY58" t="s">
        <v>460</v>
      </c>
      <c r="EZ58" t="s">
        <v>460</v>
      </c>
      <c r="FA58" t="s">
        <v>460</v>
      </c>
      <c r="FB58" t="s">
        <v>460</v>
      </c>
      <c r="FC58" t="s">
        <v>460</v>
      </c>
      <c r="FD58" t="s">
        <v>460</v>
      </c>
      <c r="FE58" t="s">
        <v>460</v>
      </c>
      <c r="FF58" t="s">
        <v>473</v>
      </c>
      <c r="FG58" t="s">
        <v>460</v>
      </c>
      <c r="FH58" t="s">
        <v>460</v>
      </c>
      <c r="FI58" t="s">
        <v>460</v>
      </c>
      <c r="FJ58" t="s">
        <v>460</v>
      </c>
      <c r="FK58" t="s">
        <v>460</v>
      </c>
      <c r="FL58" t="s">
        <v>460</v>
      </c>
      <c r="FM58" t="s">
        <v>460</v>
      </c>
      <c r="FN58" t="s">
        <v>460</v>
      </c>
      <c r="FO58" t="s">
        <v>460</v>
      </c>
      <c r="FP58" t="s">
        <v>460</v>
      </c>
      <c r="FQ58" t="s">
        <v>460</v>
      </c>
      <c r="FR58" t="s">
        <v>460</v>
      </c>
      <c r="FS58" t="s">
        <v>460</v>
      </c>
      <c r="FT58" t="s">
        <v>460</v>
      </c>
      <c r="FU58" t="s">
        <v>460</v>
      </c>
      <c r="FV58" t="s">
        <v>460</v>
      </c>
      <c r="FW58" t="s">
        <v>460</v>
      </c>
      <c r="FX58" t="s">
        <v>473</v>
      </c>
      <c r="FY58" t="s">
        <v>460</v>
      </c>
      <c r="FZ58" t="s">
        <v>460</v>
      </c>
      <c r="GA58" t="s">
        <v>460</v>
      </c>
      <c r="GB58" t="s">
        <v>460</v>
      </c>
      <c r="GC58" t="s">
        <v>460</v>
      </c>
      <c r="GD58" t="s">
        <v>460</v>
      </c>
      <c r="GE58" t="s">
        <v>460</v>
      </c>
      <c r="GF58" t="s">
        <v>460</v>
      </c>
      <c r="GG58" t="s">
        <v>460</v>
      </c>
      <c r="GH58" t="s">
        <v>460</v>
      </c>
      <c r="GI58" t="s">
        <v>460</v>
      </c>
      <c r="GJ58" t="s">
        <v>460</v>
      </c>
      <c r="GK58" t="s">
        <v>460</v>
      </c>
      <c r="GL58" t="s">
        <v>460</v>
      </c>
      <c r="GM58" t="s">
        <v>460</v>
      </c>
      <c r="GN58" t="s">
        <v>460</v>
      </c>
      <c r="GO58" t="s">
        <v>460</v>
      </c>
      <c r="GP58" t="s">
        <v>460</v>
      </c>
      <c r="GQ58" t="s">
        <v>460</v>
      </c>
      <c r="GR58" t="s">
        <v>460</v>
      </c>
      <c r="GS58" t="s">
        <v>460</v>
      </c>
      <c r="GT58" t="s">
        <v>460</v>
      </c>
      <c r="GU58" t="s">
        <v>460</v>
      </c>
      <c r="GV58" t="s">
        <v>460</v>
      </c>
      <c r="GW58" t="s">
        <v>460</v>
      </c>
      <c r="GX58" t="s">
        <v>473</v>
      </c>
      <c r="GY58" t="s">
        <v>460</v>
      </c>
      <c r="GZ58" t="s">
        <v>460</v>
      </c>
      <c r="HA58" t="s">
        <v>460</v>
      </c>
      <c r="HB58" t="s">
        <v>460</v>
      </c>
      <c r="HC58" t="s">
        <v>460</v>
      </c>
      <c r="HD58" t="s">
        <v>460</v>
      </c>
      <c r="HE58" t="s">
        <v>481</v>
      </c>
      <c r="HF58">
        <v>179</v>
      </c>
      <c r="HG58">
        <v>0</v>
      </c>
      <c r="HH58">
        <v>0</v>
      </c>
      <c r="HI58">
        <v>5</v>
      </c>
      <c r="HJ58">
        <v>15</v>
      </c>
      <c r="HK58" t="s">
        <v>476</v>
      </c>
      <c r="HM58" s="3">
        <f t="shared" si="23"/>
        <v>49</v>
      </c>
      <c r="HN58" s="3">
        <f t="shared" si="40"/>
        <v>0</v>
      </c>
      <c r="HO58" s="3">
        <f t="shared" si="41"/>
        <v>0</v>
      </c>
      <c r="HP58" s="3">
        <f t="shared" si="0"/>
        <v>49</v>
      </c>
      <c r="HQ58" s="7" t="str" cm="1">
        <f t="array" ref="HQ58">_xlfn.SWITCH(HP58,HM58,"Oui",HN58,"Non",HO58,"Abstention")</f>
        <v>Oui</v>
      </c>
      <c r="HR58" s="7" t="str" cm="1">
        <f t="array" ref="HR58">_xlfn.SWITCH(HQ58,"Oui","Non","Non","Oui","Abstention","Oui")</f>
        <v>Non</v>
      </c>
      <c r="HS58" s="7" t="str" cm="1">
        <f t="array" ref="HS58">_xlfn.SWITCH(HQ58,"Oui","Abstention","Non","Abstention","Abstention","Non")</f>
        <v>Abstention</v>
      </c>
      <c r="HT58" s="3">
        <f t="shared" si="1"/>
        <v>49</v>
      </c>
      <c r="HU58" s="3">
        <f t="shared" si="2"/>
        <v>1</v>
      </c>
      <c r="HV58" t="str">
        <f t="shared" si="3"/>
        <v>consigne</v>
      </c>
      <c r="HW58" s="3">
        <f t="shared" si="24"/>
        <v>34</v>
      </c>
      <c r="HX58" s="3">
        <f t="shared" si="25"/>
        <v>0</v>
      </c>
      <c r="HY58" s="3">
        <f t="shared" si="26"/>
        <v>0</v>
      </c>
      <c r="HZ58" s="3">
        <f t="shared" si="27"/>
        <v>34</v>
      </c>
      <c r="IA58" s="7" t="str" cm="1">
        <f t="array" ref="IA58">_xlfn.SWITCH(HZ58,HW58,"Oui",HX58,"Non",HY58,"Abstention")</f>
        <v>Oui</v>
      </c>
      <c r="IB58" s="7" t="str" cm="1">
        <f t="array" ref="IB58">_xlfn.SWITCH(IA58,"Oui","Non","Non","Oui","Abstention","Oui")</f>
        <v>Non</v>
      </c>
      <c r="IC58" s="7" t="str" cm="1">
        <f t="array" ref="IC58">_xlfn.SWITCH(IA58,"Oui","Abstention","Non","Abstention","Abstention","Non")</f>
        <v>Abstention</v>
      </c>
      <c r="ID58" s="3">
        <f t="shared" si="4"/>
        <v>34</v>
      </c>
      <c r="IE58" s="3">
        <f t="shared" si="5"/>
        <v>1</v>
      </c>
      <c r="IF58" t="str">
        <f t="shared" si="6"/>
        <v>consigne</v>
      </c>
      <c r="IG58">
        <f t="shared" si="28"/>
        <v>28</v>
      </c>
      <c r="IH58">
        <f t="shared" si="29"/>
        <v>0</v>
      </c>
      <c r="II58">
        <f t="shared" si="30"/>
        <v>0</v>
      </c>
      <c r="IJ58" s="3">
        <f t="shared" si="7"/>
        <v>28</v>
      </c>
      <c r="IK58" s="7" t="str" cm="1">
        <f t="array" ref="IK58">_xlfn.SWITCH(IJ58,IG58,"Oui",IH58,"Non",II58,"Abstention")</f>
        <v>Oui</v>
      </c>
      <c r="IL58" s="7" t="str" cm="1">
        <f t="array" ref="IL58">_xlfn.SWITCH(IK58,"Oui","Non","Non","Oui","Abstention","Oui")</f>
        <v>Non</v>
      </c>
      <c r="IM58" s="7" t="str" cm="1">
        <f t="array" ref="IM58">_xlfn.SWITCH(IK58,"Oui","Abstention","Non","Abstention","Abstention","Non")</f>
        <v>Abstention</v>
      </c>
      <c r="IN58" s="3">
        <f t="shared" si="8"/>
        <v>28</v>
      </c>
      <c r="IO58" s="3">
        <f t="shared" si="9"/>
        <v>1</v>
      </c>
      <c r="IP58" t="str">
        <f t="shared" si="10"/>
        <v>consigne</v>
      </c>
      <c r="IQ58">
        <f t="shared" si="31"/>
        <v>27</v>
      </c>
      <c r="IR58">
        <f t="shared" si="32"/>
        <v>0</v>
      </c>
      <c r="IS58">
        <f t="shared" si="33"/>
        <v>0</v>
      </c>
      <c r="IT58" s="3">
        <f t="shared" si="11"/>
        <v>27</v>
      </c>
      <c r="IU58" s="7" t="str" cm="1">
        <f t="array" ref="IU58">_xlfn.SWITCH(IT58,IQ58,"Oui",IR58,"Non",IS58,"Abstention")</f>
        <v>Oui</v>
      </c>
      <c r="IV58" s="7" t="str" cm="1">
        <f t="array" ref="IV58">_xlfn.SWITCH(IU58,"Oui","Non","Non","Oui","Abstention","Oui")</f>
        <v>Non</v>
      </c>
      <c r="IW58" s="7" t="str" cm="1">
        <f t="array" ref="IW58">_xlfn.SWITCH(IU58,"Oui","Abstention","Non","Abstention","Abstention","Non")</f>
        <v>Abstention</v>
      </c>
      <c r="IX58" s="3">
        <f t="shared" si="12"/>
        <v>27</v>
      </c>
      <c r="IY58" s="3">
        <f t="shared" si="13"/>
        <v>1</v>
      </c>
      <c r="IZ58" t="str">
        <f t="shared" si="14"/>
        <v>consigne</v>
      </c>
      <c r="JA58">
        <f t="shared" si="34"/>
        <v>27</v>
      </c>
      <c r="JB58">
        <f t="shared" si="35"/>
        <v>0</v>
      </c>
      <c r="JC58">
        <f t="shared" si="36"/>
        <v>0</v>
      </c>
      <c r="JD58" s="3">
        <f t="shared" si="15"/>
        <v>27</v>
      </c>
      <c r="JE58" s="7" t="str" cm="1">
        <f t="array" ref="JE58">_xlfn.SWITCH(JD58,JA58,"Oui",JB58,"Non",JC58,"Abstention")</f>
        <v>Oui</v>
      </c>
      <c r="JF58" s="7" t="str" cm="1">
        <f t="array" ref="JF58">_xlfn.SWITCH(JE58,"Oui","Non","Non","Oui","Abstention","Oui")</f>
        <v>Non</v>
      </c>
      <c r="JG58" s="7" t="str" cm="1">
        <f t="array" ref="JG58">_xlfn.SWITCH(JE58,"Oui","Abstention","Non","Abstention","Abstention","Non")</f>
        <v>Abstention</v>
      </c>
      <c r="JH58" s="3">
        <f t="shared" si="16"/>
        <v>27</v>
      </c>
      <c r="JI58" s="3">
        <f t="shared" si="17"/>
        <v>1</v>
      </c>
      <c r="JJ58" t="str">
        <f t="shared" si="18"/>
        <v>consigne</v>
      </c>
      <c r="JK58">
        <f t="shared" si="37"/>
        <v>14</v>
      </c>
      <c r="JL58">
        <f t="shared" si="38"/>
        <v>0</v>
      </c>
      <c r="JM58">
        <f t="shared" si="39"/>
        <v>0</v>
      </c>
      <c r="JN58" s="3">
        <f t="shared" si="19"/>
        <v>14</v>
      </c>
      <c r="JO58" s="7" t="str" cm="1">
        <f t="array" ref="JO58">_xlfn.SWITCH(JN58,JK58,"Oui",JL58,"Non",JM58,"Abstention")</f>
        <v>Oui</v>
      </c>
      <c r="JP58" s="7" t="str" cm="1">
        <f t="array" ref="JP58">_xlfn.SWITCH(JO58,"Oui","Non","Non","Oui","Abstention","Oui")</f>
        <v>Non</v>
      </c>
      <c r="JQ58" s="7" t="str" cm="1">
        <f t="array" ref="JQ58">_xlfn.SWITCH(JO58,"Oui","Abstention","Non","Abstention","Abstention","Non")</f>
        <v>Abstention</v>
      </c>
      <c r="JR58" s="3">
        <f t="shared" si="20"/>
        <v>14</v>
      </c>
      <c r="JS58" s="3">
        <f t="shared" si="21"/>
        <v>1</v>
      </c>
      <c r="JT58" t="str">
        <f t="shared" si="22"/>
        <v>consigne</v>
      </c>
      <c r="JU58" s="3"/>
      <c r="JV58" t="str" cm="1">
        <f t="array" ref="JV58">_xlfn._xlws.FILTER($M$3:$HD$3,((($M58:$HD58=$HR58)+($M58:$HD58=$HS58))*($M$5:$HD$5="V")*($HV58="consigne")),"")</f>
        <v/>
      </c>
      <c r="KP58" t="str" cm="1">
        <f t="array" ref="KP58">_xlfn._xlws.FILTER($M$3:$HD$3,((($M58:$HD58=$IB58)+($M58:$HD58=$IC58))*($M$5:$HD$5="S")*($IF58="consigne")),"")</f>
        <v/>
      </c>
      <c r="LD58" t="str" cm="1">
        <f t="array" ref="LD58">_xlfn._xlws.FILTER($M$3:$HD$3,((($M58:$HD58=$IV58)+($M58:$HD58=$IW58))*($M$5:$HD$5="RL")*($IZ58="consigne")),"")</f>
        <v/>
      </c>
      <c r="LP58" t="str" cm="1">
        <f t="array" ref="LP58">_xlfn._xlws.FILTER($M$3:$HD$3,((($M58:$HD58=$JF58)+($M58:$HD58=$JG58))*($M$5:$HD$5="G")*($JJ58="consigne")),"")</f>
        <v/>
      </c>
      <c r="MA58" t="str" cm="1">
        <f t="array" ref="MA58">_xlfn._xlws.FILTER($M$3:$HD$3,((($M58:$HD58=$JP58)+($M58:$HD58=$JQ58))*($M$5:$HD$5="GL")*($JT58="consigne")),"")</f>
        <v/>
      </c>
      <c r="MG58" t="str" cm="1">
        <f t="array" ref="MG58">_xlfn._xlws.FILTER($M$3:$HD$3,((($M58:$HD58=$IL58)+($M58:$HD58=$IM58))*($M$5:$HD$5="M-E")*($IP58="consigne")),"")</f>
        <v/>
      </c>
    </row>
    <row r="59" spans="1:352" x14ac:dyDescent="0.25">
      <c r="A59" s="1" t="s">
        <v>662</v>
      </c>
      <c r="B59" t="s">
        <v>204</v>
      </c>
      <c r="D59" t="s">
        <v>608</v>
      </c>
      <c r="E59" s="1" t="s">
        <v>663</v>
      </c>
      <c r="F59" t="s">
        <v>664</v>
      </c>
      <c r="G59">
        <v>24501</v>
      </c>
      <c r="H59" t="s">
        <v>536</v>
      </c>
      <c r="I59" t="s">
        <v>537</v>
      </c>
      <c r="M59" t="s">
        <v>460</v>
      </c>
      <c r="N59" t="s">
        <v>460</v>
      </c>
      <c r="O59" t="s">
        <v>461</v>
      </c>
      <c r="P59" t="s">
        <v>460</v>
      </c>
      <c r="Q59" t="s">
        <v>460</v>
      </c>
      <c r="R59" t="s">
        <v>461</v>
      </c>
      <c r="S59" t="s">
        <v>461</v>
      </c>
      <c r="T59" t="s">
        <v>461</v>
      </c>
      <c r="U59" t="s">
        <v>461</v>
      </c>
      <c r="V59" t="s">
        <v>461</v>
      </c>
      <c r="W59" t="s">
        <v>463</v>
      </c>
      <c r="X59" t="s">
        <v>461</v>
      </c>
      <c r="Y59" t="s">
        <v>461</v>
      </c>
      <c r="Z59" t="s">
        <v>460</v>
      </c>
      <c r="AA59" t="s">
        <v>460</v>
      </c>
      <c r="AB59" t="s">
        <v>461</v>
      </c>
      <c r="AC59" t="s">
        <v>460</v>
      </c>
      <c r="AD59" t="s">
        <v>460</v>
      </c>
      <c r="AE59" t="s">
        <v>460</v>
      </c>
      <c r="AF59" t="s">
        <v>461</v>
      </c>
      <c r="AG59" t="s">
        <v>460</v>
      </c>
      <c r="AH59" t="s">
        <v>460</v>
      </c>
      <c r="AI59" t="s">
        <v>460</v>
      </c>
      <c r="AJ59" t="s">
        <v>461</v>
      </c>
      <c r="AK59" t="s">
        <v>460</v>
      </c>
      <c r="AL59" t="s">
        <v>460</v>
      </c>
      <c r="AM59" t="s">
        <v>460</v>
      </c>
      <c r="AN59" t="s">
        <v>460</v>
      </c>
      <c r="AO59" t="s">
        <v>460</v>
      </c>
      <c r="AP59" t="s">
        <v>460</v>
      </c>
      <c r="AQ59" t="s">
        <v>460</v>
      </c>
      <c r="AR59" t="s">
        <v>460</v>
      </c>
      <c r="AS59" t="s">
        <v>461</v>
      </c>
      <c r="AT59" t="s">
        <v>460</v>
      </c>
      <c r="AU59" t="s">
        <v>461</v>
      </c>
      <c r="AV59" t="s">
        <v>461</v>
      </c>
      <c r="AW59" t="s">
        <v>460</v>
      </c>
      <c r="AX59" t="s">
        <v>461</v>
      </c>
      <c r="AY59" t="s">
        <v>460</v>
      </c>
      <c r="AZ59" t="s">
        <v>460</v>
      </c>
      <c r="BA59" t="s">
        <v>460</v>
      </c>
      <c r="BB59" t="s">
        <v>460</v>
      </c>
      <c r="BC59" t="s">
        <v>461</v>
      </c>
      <c r="BD59" t="s">
        <v>460</v>
      </c>
      <c r="BE59" t="s">
        <v>460</v>
      </c>
      <c r="BF59" t="s">
        <v>460</v>
      </c>
      <c r="BG59" t="s">
        <v>461</v>
      </c>
      <c r="BH59" t="s">
        <v>460</v>
      </c>
      <c r="BI59" t="s">
        <v>461</v>
      </c>
      <c r="BJ59" t="s">
        <v>460</v>
      </c>
      <c r="BK59" t="s">
        <v>460</v>
      </c>
      <c r="BL59" t="s">
        <v>460</v>
      </c>
      <c r="BM59" t="s">
        <v>461</v>
      </c>
      <c r="BN59" t="s">
        <v>460</v>
      </c>
      <c r="BO59" t="s">
        <v>460</v>
      </c>
      <c r="BP59" t="s">
        <v>461</v>
      </c>
      <c r="BQ59" t="s">
        <v>461</v>
      </c>
      <c r="BR59" t="s">
        <v>460</v>
      </c>
      <c r="BS59" t="s">
        <v>461</v>
      </c>
      <c r="BT59" t="s">
        <v>460</v>
      </c>
      <c r="BU59" t="s">
        <v>460</v>
      </c>
      <c r="BV59" t="s">
        <v>460</v>
      </c>
      <c r="BW59" t="s">
        <v>460</v>
      </c>
      <c r="BX59" t="s">
        <v>473</v>
      </c>
      <c r="BY59" t="s">
        <v>460</v>
      </c>
      <c r="BZ59" t="s">
        <v>460</v>
      </c>
      <c r="CA59" t="s">
        <v>461</v>
      </c>
      <c r="CB59" t="s">
        <v>460</v>
      </c>
      <c r="CC59" t="s">
        <v>473</v>
      </c>
      <c r="CD59" t="s">
        <v>460</v>
      </c>
      <c r="CE59" t="s">
        <v>461</v>
      </c>
      <c r="CF59" t="s">
        <v>460</v>
      </c>
      <c r="CG59" t="s">
        <v>460</v>
      </c>
      <c r="CH59" t="s">
        <v>460</v>
      </c>
      <c r="CI59" t="s">
        <v>460</v>
      </c>
      <c r="CJ59" t="s">
        <v>460</v>
      </c>
      <c r="CK59" t="s">
        <v>460</v>
      </c>
      <c r="CL59" t="s">
        <v>460</v>
      </c>
      <c r="CM59" t="s">
        <v>463</v>
      </c>
      <c r="CN59" t="s">
        <v>461</v>
      </c>
      <c r="CO59" t="s">
        <v>461</v>
      </c>
      <c r="CP59" t="s">
        <v>460</v>
      </c>
      <c r="CQ59" t="s">
        <v>460</v>
      </c>
      <c r="CR59" t="s">
        <v>460</v>
      </c>
      <c r="CS59" t="s">
        <v>460</v>
      </c>
      <c r="CT59" t="s">
        <v>460</v>
      </c>
      <c r="CU59" t="s">
        <v>473</v>
      </c>
      <c r="CV59" t="s">
        <v>460</v>
      </c>
      <c r="CW59" t="s">
        <v>463</v>
      </c>
      <c r="CX59" t="s">
        <v>461</v>
      </c>
      <c r="CY59" t="s">
        <v>460</v>
      </c>
      <c r="CZ59" t="s">
        <v>460</v>
      </c>
      <c r="DA59" t="s">
        <v>460</v>
      </c>
      <c r="DB59" t="s">
        <v>474</v>
      </c>
      <c r="DC59" t="s">
        <v>460</v>
      </c>
      <c r="DD59" t="s">
        <v>460</v>
      </c>
      <c r="DE59" t="s">
        <v>461</v>
      </c>
      <c r="DF59" t="s">
        <v>460</v>
      </c>
      <c r="DG59" t="s">
        <v>460</v>
      </c>
      <c r="DH59" t="s">
        <v>460</v>
      </c>
      <c r="DI59" t="s">
        <v>461</v>
      </c>
      <c r="DJ59" t="s">
        <v>460</v>
      </c>
      <c r="DK59" t="s">
        <v>460</v>
      </c>
      <c r="DL59" t="s">
        <v>460</v>
      </c>
      <c r="DM59" t="s">
        <v>473</v>
      </c>
      <c r="DN59" t="s">
        <v>461</v>
      </c>
      <c r="DO59" t="s">
        <v>460</v>
      </c>
      <c r="DP59" t="s">
        <v>460</v>
      </c>
      <c r="DQ59" t="s">
        <v>460</v>
      </c>
      <c r="DR59" t="s">
        <v>463</v>
      </c>
      <c r="DS59" t="s">
        <v>461</v>
      </c>
      <c r="DT59" t="s">
        <v>461</v>
      </c>
      <c r="DU59" t="s">
        <v>460</v>
      </c>
      <c r="DV59" t="s">
        <v>461</v>
      </c>
      <c r="DW59" t="s">
        <v>460</v>
      </c>
      <c r="DX59" t="s">
        <v>460</v>
      </c>
      <c r="DY59" t="s">
        <v>460</v>
      </c>
      <c r="DZ59" t="s">
        <v>461</v>
      </c>
      <c r="EA59" t="s">
        <v>461</v>
      </c>
      <c r="EB59" t="s">
        <v>461</v>
      </c>
      <c r="EC59" t="s">
        <v>460</v>
      </c>
      <c r="ED59" t="s">
        <v>460</v>
      </c>
      <c r="EE59" t="s">
        <v>460</v>
      </c>
      <c r="EF59" t="s">
        <v>463</v>
      </c>
      <c r="EG59" t="s">
        <v>461</v>
      </c>
      <c r="EH59" t="s">
        <v>460</v>
      </c>
      <c r="EI59" t="s">
        <v>460</v>
      </c>
      <c r="EJ59" t="s">
        <v>460</v>
      </c>
      <c r="EK59" t="s">
        <v>461</v>
      </c>
      <c r="EL59" t="s">
        <v>460</v>
      </c>
      <c r="EM59" t="s">
        <v>460</v>
      </c>
      <c r="EN59" t="s">
        <v>460</v>
      </c>
      <c r="EO59" t="s">
        <v>461</v>
      </c>
      <c r="EP59" t="s">
        <v>460</v>
      </c>
      <c r="EQ59" t="s">
        <v>461</v>
      </c>
      <c r="ER59" t="s">
        <v>460</v>
      </c>
      <c r="ES59" t="s">
        <v>461</v>
      </c>
      <c r="ET59" t="s">
        <v>460</v>
      </c>
      <c r="EU59" t="s">
        <v>461</v>
      </c>
      <c r="EV59" t="s">
        <v>461</v>
      </c>
      <c r="EW59" t="s">
        <v>461</v>
      </c>
      <c r="EX59" t="s">
        <v>461</v>
      </c>
      <c r="EY59" t="s">
        <v>460</v>
      </c>
      <c r="EZ59" t="s">
        <v>460</v>
      </c>
      <c r="FA59" t="s">
        <v>460</v>
      </c>
      <c r="FB59" t="s">
        <v>460</v>
      </c>
      <c r="FC59" t="s">
        <v>460</v>
      </c>
      <c r="FD59" t="s">
        <v>460</v>
      </c>
      <c r="FE59" t="s">
        <v>460</v>
      </c>
      <c r="FF59" t="s">
        <v>460</v>
      </c>
      <c r="FG59" t="s">
        <v>473</v>
      </c>
      <c r="FH59" t="s">
        <v>461</v>
      </c>
      <c r="FI59" t="s">
        <v>460</v>
      </c>
      <c r="FJ59" t="s">
        <v>460</v>
      </c>
      <c r="FK59" t="s">
        <v>460</v>
      </c>
      <c r="FL59" t="s">
        <v>461</v>
      </c>
      <c r="FM59" t="s">
        <v>461</v>
      </c>
      <c r="FN59" t="s">
        <v>460</v>
      </c>
      <c r="FO59" t="s">
        <v>460</v>
      </c>
      <c r="FP59" t="s">
        <v>460</v>
      </c>
      <c r="FQ59" t="s">
        <v>460</v>
      </c>
      <c r="FR59" t="s">
        <v>461</v>
      </c>
      <c r="FS59" t="s">
        <v>460</v>
      </c>
      <c r="FT59" t="s">
        <v>461</v>
      </c>
      <c r="FU59" t="s">
        <v>461</v>
      </c>
      <c r="FV59" t="s">
        <v>460</v>
      </c>
      <c r="FW59" t="s">
        <v>460</v>
      </c>
      <c r="FX59" t="s">
        <v>461</v>
      </c>
      <c r="FY59" t="s">
        <v>460</v>
      </c>
      <c r="FZ59" t="s">
        <v>460</v>
      </c>
      <c r="GA59" t="s">
        <v>460</v>
      </c>
      <c r="GB59" t="s">
        <v>460</v>
      </c>
      <c r="GC59" t="s">
        <v>460</v>
      </c>
      <c r="GD59" t="s">
        <v>461</v>
      </c>
      <c r="GE59" t="s">
        <v>460</v>
      </c>
      <c r="GF59" t="s">
        <v>460</v>
      </c>
      <c r="GG59" t="s">
        <v>460</v>
      </c>
      <c r="GH59" t="s">
        <v>461</v>
      </c>
      <c r="GI59" t="s">
        <v>461</v>
      </c>
      <c r="GJ59" t="s">
        <v>461</v>
      </c>
      <c r="GK59" t="s">
        <v>460</v>
      </c>
      <c r="GL59" t="s">
        <v>460</v>
      </c>
      <c r="GM59" t="s">
        <v>460</v>
      </c>
      <c r="GN59" t="s">
        <v>460</v>
      </c>
      <c r="GO59" t="s">
        <v>460</v>
      </c>
      <c r="GP59" t="s">
        <v>461</v>
      </c>
      <c r="GQ59" t="s">
        <v>460</v>
      </c>
      <c r="GR59" t="s">
        <v>460</v>
      </c>
      <c r="GS59" t="s">
        <v>460</v>
      </c>
      <c r="GT59" t="s">
        <v>461</v>
      </c>
      <c r="GU59" t="s">
        <v>460</v>
      </c>
      <c r="GV59" t="s">
        <v>460</v>
      </c>
      <c r="GW59" t="s">
        <v>461</v>
      </c>
      <c r="GX59" t="s">
        <v>461</v>
      </c>
      <c r="GY59" t="s">
        <v>461</v>
      </c>
      <c r="GZ59" t="s">
        <v>461</v>
      </c>
      <c r="HA59" t="s">
        <v>460</v>
      </c>
      <c r="HB59" t="s">
        <v>460</v>
      </c>
      <c r="HC59" t="s">
        <v>461</v>
      </c>
      <c r="HD59" t="s">
        <v>460</v>
      </c>
      <c r="HE59" t="s">
        <v>481</v>
      </c>
      <c r="HF59">
        <v>126</v>
      </c>
      <c r="HG59">
        <v>63</v>
      </c>
      <c r="HH59">
        <v>0</v>
      </c>
      <c r="HI59">
        <v>5</v>
      </c>
      <c r="HJ59">
        <v>5</v>
      </c>
      <c r="HK59" t="s">
        <v>476</v>
      </c>
      <c r="HM59" s="3">
        <f t="shared" si="23"/>
        <v>53</v>
      </c>
      <c r="HN59" s="3">
        <f t="shared" si="40"/>
        <v>0</v>
      </c>
      <c r="HO59" s="3">
        <f t="shared" si="41"/>
        <v>0</v>
      </c>
      <c r="HP59" s="3">
        <f t="shared" si="0"/>
        <v>53</v>
      </c>
      <c r="HQ59" s="7" t="str" cm="1">
        <f t="array" ref="HQ59">_xlfn.SWITCH(HP59,HM59,"Oui",HN59,"Non",HO59,"Abstention")</f>
        <v>Oui</v>
      </c>
      <c r="HR59" s="7" t="str" cm="1">
        <f t="array" ref="HR59">_xlfn.SWITCH(HQ59,"Oui","Non","Non","Oui","Abstention","Oui")</f>
        <v>Non</v>
      </c>
      <c r="HS59" s="7" t="str" cm="1">
        <f t="array" ref="HS59">_xlfn.SWITCH(HQ59,"Oui","Abstention","Non","Abstention","Abstention","Non")</f>
        <v>Abstention</v>
      </c>
      <c r="HT59" s="3">
        <f t="shared" si="1"/>
        <v>53</v>
      </c>
      <c r="HU59" s="3">
        <f t="shared" si="2"/>
        <v>1</v>
      </c>
      <c r="HV59" t="str">
        <f t="shared" si="3"/>
        <v>consigne</v>
      </c>
      <c r="HW59" s="3">
        <f t="shared" si="24"/>
        <v>1</v>
      </c>
      <c r="HX59" s="3">
        <f t="shared" si="25"/>
        <v>36</v>
      </c>
      <c r="HY59" s="3">
        <f t="shared" si="26"/>
        <v>0</v>
      </c>
      <c r="HZ59" s="3">
        <f t="shared" si="27"/>
        <v>36</v>
      </c>
      <c r="IA59" s="7" t="str" cm="1">
        <f t="array" ref="IA59">_xlfn.SWITCH(HZ59,HW59,"Oui",HX59,"Non",HY59,"Abstention")</f>
        <v>Non</v>
      </c>
      <c r="IB59" s="7" t="str" cm="1">
        <f t="array" ref="IB59">_xlfn.SWITCH(IA59,"Oui","Non","Non","Oui","Abstention","Oui")</f>
        <v>Oui</v>
      </c>
      <c r="IC59" s="7" t="str" cm="1">
        <f t="array" ref="IC59">_xlfn.SWITCH(IA59,"Oui","Abstention","Non","Abstention","Abstention","Non")</f>
        <v>Abstention</v>
      </c>
      <c r="ID59" s="3">
        <f t="shared" si="4"/>
        <v>37</v>
      </c>
      <c r="IE59" s="3">
        <f t="shared" si="5"/>
        <v>0.97297297297297303</v>
      </c>
      <c r="IF59" t="str">
        <f t="shared" si="6"/>
        <v>consigne</v>
      </c>
      <c r="IG59">
        <f t="shared" si="28"/>
        <v>28</v>
      </c>
      <c r="IH59">
        <f t="shared" si="29"/>
        <v>0</v>
      </c>
      <c r="II59">
        <f t="shared" si="30"/>
        <v>0</v>
      </c>
      <c r="IJ59" s="3">
        <f t="shared" si="7"/>
        <v>28</v>
      </c>
      <c r="IK59" s="7" t="str" cm="1">
        <f t="array" ref="IK59">_xlfn.SWITCH(IJ59,IG59,"Oui",IH59,"Non",II59,"Abstention")</f>
        <v>Oui</v>
      </c>
      <c r="IL59" s="7" t="str" cm="1">
        <f t="array" ref="IL59">_xlfn.SWITCH(IK59,"Oui","Non","Non","Oui","Abstention","Oui")</f>
        <v>Non</v>
      </c>
      <c r="IM59" s="7" t="str" cm="1">
        <f t="array" ref="IM59">_xlfn.SWITCH(IK59,"Oui","Abstention","Non","Abstention","Abstention","Non")</f>
        <v>Abstention</v>
      </c>
      <c r="IN59" s="3">
        <f t="shared" si="8"/>
        <v>28</v>
      </c>
      <c r="IO59" s="3">
        <f t="shared" si="9"/>
        <v>1</v>
      </c>
      <c r="IP59" t="str">
        <f t="shared" si="10"/>
        <v>consigne</v>
      </c>
      <c r="IQ59">
        <f t="shared" si="31"/>
        <v>28</v>
      </c>
      <c r="IR59">
        <f t="shared" si="32"/>
        <v>0</v>
      </c>
      <c r="IS59">
        <f t="shared" si="33"/>
        <v>0</v>
      </c>
      <c r="IT59" s="3">
        <f t="shared" si="11"/>
        <v>28</v>
      </c>
      <c r="IU59" s="7" t="str" cm="1">
        <f t="array" ref="IU59">_xlfn.SWITCH(IT59,IQ59,"Oui",IR59,"Non",IS59,"Abstention")</f>
        <v>Oui</v>
      </c>
      <c r="IV59" s="7" t="str" cm="1">
        <f t="array" ref="IV59">_xlfn.SWITCH(IU59,"Oui","Non","Non","Oui","Abstention","Oui")</f>
        <v>Non</v>
      </c>
      <c r="IW59" s="7" t="str" cm="1">
        <f t="array" ref="IW59">_xlfn.SWITCH(IU59,"Oui","Abstention","Non","Abstention","Abstention","Non")</f>
        <v>Abstention</v>
      </c>
      <c r="IX59" s="3">
        <f t="shared" si="12"/>
        <v>28</v>
      </c>
      <c r="IY59" s="3">
        <f t="shared" si="13"/>
        <v>1</v>
      </c>
      <c r="IZ59" t="str">
        <f t="shared" si="14"/>
        <v>consigne</v>
      </c>
      <c r="JA59">
        <f t="shared" si="34"/>
        <v>0</v>
      </c>
      <c r="JB59">
        <f t="shared" si="35"/>
        <v>27</v>
      </c>
      <c r="JC59">
        <f t="shared" si="36"/>
        <v>0</v>
      </c>
      <c r="JD59" s="3">
        <f t="shared" si="15"/>
        <v>27</v>
      </c>
      <c r="JE59" s="7" t="str" cm="1">
        <f t="array" ref="JE59">_xlfn.SWITCH(JD59,JA59,"Oui",JB59,"Non",JC59,"Abstention")</f>
        <v>Non</v>
      </c>
      <c r="JF59" s="7" t="str" cm="1">
        <f t="array" ref="JF59">_xlfn.SWITCH(JE59,"Oui","Non","Non","Oui","Abstention","Oui")</f>
        <v>Oui</v>
      </c>
      <c r="JG59" s="7" t="str" cm="1">
        <f t="array" ref="JG59">_xlfn.SWITCH(JE59,"Oui","Abstention","Non","Abstention","Abstention","Non")</f>
        <v>Abstention</v>
      </c>
      <c r="JH59" s="3">
        <f t="shared" si="16"/>
        <v>27</v>
      </c>
      <c r="JI59" s="3">
        <f t="shared" si="17"/>
        <v>1</v>
      </c>
      <c r="JJ59" t="str">
        <f t="shared" si="18"/>
        <v>consigne</v>
      </c>
      <c r="JK59">
        <f t="shared" si="37"/>
        <v>16</v>
      </c>
      <c r="JL59">
        <f t="shared" si="38"/>
        <v>0</v>
      </c>
      <c r="JM59">
        <f t="shared" si="39"/>
        <v>0</v>
      </c>
      <c r="JN59" s="3">
        <f t="shared" si="19"/>
        <v>16</v>
      </c>
      <c r="JO59" s="7" t="str" cm="1">
        <f t="array" ref="JO59">_xlfn.SWITCH(JN59,JK59,"Oui",JL59,"Non",JM59,"Abstention")</f>
        <v>Oui</v>
      </c>
      <c r="JP59" s="7" t="str" cm="1">
        <f t="array" ref="JP59">_xlfn.SWITCH(JO59,"Oui","Non","Non","Oui","Abstention","Oui")</f>
        <v>Non</v>
      </c>
      <c r="JQ59" s="7" t="str" cm="1">
        <f t="array" ref="JQ59">_xlfn.SWITCH(JO59,"Oui","Abstention","Non","Abstention","Abstention","Non")</f>
        <v>Abstention</v>
      </c>
      <c r="JR59" s="3">
        <f t="shared" si="20"/>
        <v>16</v>
      </c>
      <c r="JS59" s="3">
        <f t="shared" si="21"/>
        <v>1</v>
      </c>
      <c r="JT59" t="str">
        <f t="shared" si="22"/>
        <v>consigne</v>
      </c>
      <c r="JU59" s="3"/>
      <c r="JV59" t="str" cm="1">
        <f t="array" ref="JV59">_xlfn._xlws.FILTER($M$3:$HD$3,((($M59:$HD59=$HR59)+($M59:$HD59=$HS59))*($M$5:$HD$5="V")*($HV59="consigne")),"")</f>
        <v/>
      </c>
      <c r="KP59" t="str" cm="1">
        <f t="array" ref="KP59">_xlfn._xlws.FILTER($M$3:$HD$3,((($M59:$HD59=$IB59)+($M59:$HD59=$IC59))*($M$5:$HD$5="S")*($IF59="consigne")),"")</f>
        <v>Nussbaumer Eric</v>
      </c>
      <c r="LD59" t="str" cm="1">
        <f t="array" ref="LD59">_xlfn._xlws.FILTER($M$3:$HD$3,((($M59:$HD59=$IV59)+($M59:$HD59=$IW59))*($M$5:$HD$5="RL")*($IZ59="consigne")),"")</f>
        <v/>
      </c>
      <c r="LP59" t="str" cm="1">
        <f t="array" ref="LP59">_xlfn._xlws.FILTER($M$3:$HD$3,((($M59:$HD59=$JF59)+($M59:$HD59=$JG59))*($M$5:$HD$5="G")*($JJ59="consigne")),"")</f>
        <v/>
      </c>
      <c r="MA59" t="str" cm="1">
        <f t="array" ref="MA59">_xlfn._xlws.FILTER($M$3:$HD$3,((($M59:$HD59=$JP59)+($M59:$HD59=$JQ59))*($M$5:$HD$5="GL")*($JT59="consigne")),"")</f>
        <v/>
      </c>
      <c r="MG59" t="str" cm="1">
        <f t="array" ref="MG59">_xlfn._xlws.FILTER($M$3:$HD$3,((($M59:$HD59=$IL59)+($M59:$HD59=$IM59))*($M$5:$HD$5="M-E")*($IP59="consigne")),"")</f>
        <v/>
      </c>
    </row>
    <row r="60" spans="1:352" x14ac:dyDescent="0.25">
      <c r="A60" s="1" t="s">
        <v>665</v>
      </c>
      <c r="B60" t="s">
        <v>204</v>
      </c>
      <c r="C60" t="s">
        <v>607</v>
      </c>
      <c r="D60" t="s">
        <v>608</v>
      </c>
      <c r="E60" s="1" t="s">
        <v>666</v>
      </c>
      <c r="F60" t="s">
        <v>667</v>
      </c>
      <c r="G60">
        <v>24502</v>
      </c>
      <c r="H60" t="s">
        <v>527</v>
      </c>
      <c r="I60" t="s">
        <v>528</v>
      </c>
      <c r="M60" t="s">
        <v>460</v>
      </c>
      <c r="N60" t="s">
        <v>460</v>
      </c>
      <c r="O60" t="s">
        <v>461</v>
      </c>
      <c r="P60" t="s">
        <v>460</v>
      </c>
      <c r="Q60" t="s">
        <v>460</v>
      </c>
      <c r="R60" t="s">
        <v>461</v>
      </c>
      <c r="S60" t="s">
        <v>461</v>
      </c>
      <c r="T60" t="s">
        <v>461</v>
      </c>
      <c r="U60" t="s">
        <v>461</v>
      </c>
      <c r="V60" t="s">
        <v>461</v>
      </c>
      <c r="W60" t="s">
        <v>463</v>
      </c>
      <c r="X60" t="s">
        <v>461</v>
      </c>
      <c r="Y60" t="s">
        <v>461</v>
      </c>
      <c r="Z60" t="s">
        <v>461</v>
      </c>
      <c r="AA60" t="s">
        <v>461</v>
      </c>
      <c r="AB60" t="s">
        <v>461</v>
      </c>
      <c r="AC60" t="s">
        <v>461</v>
      </c>
      <c r="AD60" t="s">
        <v>460</v>
      </c>
      <c r="AE60" t="s">
        <v>460</v>
      </c>
      <c r="AF60" t="s">
        <v>461</v>
      </c>
      <c r="AG60" t="s">
        <v>460</v>
      </c>
      <c r="AH60" t="s">
        <v>460</v>
      </c>
      <c r="AI60" t="s">
        <v>460</v>
      </c>
      <c r="AJ60" t="s">
        <v>461</v>
      </c>
      <c r="AK60" t="s">
        <v>461</v>
      </c>
      <c r="AL60" t="s">
        <v>460</v>
      </c>
      <c r="AM60" t="s">
        <v>460</v>
      </c>
      <c r="AN60" t="s">
        <v>460</v>
      </c>
      <c r="AO60" t="s">
        <v>460</v>
      </c>
      <c r="AP60" t="s">
        <v>460</v>
      </c>
      <c r="AQ60" t="s">
        <v>460</v>
      </c>
      <c r="AR60" t="s">
        <v>461</v>
      </c>
      <c r="AS60" t="s">
        <v>461</v>
      </c>
      <c r="AT60" t="s">
        <v>460</v>
      </c>
      <c r="AU60" t="s">
        <v>461</v>
      </c>
      <c r="AV60" t="s">
        <v>461</v>
      </c>
      <c r="AW60" t="s">
        <v>460</v>
      </c>
      <c r="AX60" t="s">
        <v>461</v>
      </c>
      <c r="AY60" t="s">
        <v>460</v>
      </c>
      <c r="AZ60" t="s">
        <v>460</v>
      </c>
      <c r="BA60" t="s">
        <v>460</v>
      </c>
      <c r="BB60" t="s">
        <v>460</v>
      </c>
      <c r="BC60" t="s">
        <v>461</v>
      </c>
      <c r="BD60" t="s">
        <v>460</v>
      </c>
      <c r="BE60" t="s">
        <v>460</v>
      </c>
      <c r="BF60" t="s">
        <v>460</v>
      </c>
      <c r="BG60" t="s">
        <v>461</v>
      </c>
      <c r="BH60" t="s">
        <v>460</v>
      </c>
      <c r="BI60" t="s">
        <v>461</v>
      </c>
      <c r="BJ60" t="s">
        <v>460</v>
      </c>
      <c r="BK60" t="s">
        <v>460</v>
      </c>
      <c r="BL60" t="s">
        <v>461</v>
      </c>
      <c r="BM60" t="s">
        <v>461</v>
      </c>
      <c r="BN60" t="s">
        <v>461</v>
      </c>
      <c r="BO60" t="s">
        <v>460</v>
      </c>
      <c r="BP60" t="s">
        <v>461</v>
      </c>
      <c r="BQ60" t="s">
        <v>461</v>
      </c>
      <c r="BR60" t="s">
        <v>460</v>
      </c>
      <c r="BS60" t="s">
        <v>461</v>
      </c>
      <c r="BT60" t="s">
        <v>460</v>
      </c>
      <c r="BU60" t="s">
        <v>460</v>
      </c>
      <c r="BV60" t="s">
        <v>460</v>
      </c>
      <c r="BW60" t="s">
        <v>460</v>
      </c>
      <c r="BX60" t="s">
        <v>461</v>
      </c>
      <c r="BY60" t="s">
        <v>460</v>
      </c>
      <c r="BZ60" t="s">
        <v>460</v>
      </c>
      <c r="CA60" t="s">
        <v>461</v>
      </c>
      <c r="CB60" t="s">
        <v>460</v>
      </c>
      <c r="CC60" t="s">
        <v>473</v>
      </c>
      <c r="CD60" t="s">
        <v>460</v>
      </c>
      <c r="CE60" t="s">
        <v>461</v>
      </c>
      <c r="CF60" t="s">
        <v>461</v>
      </c>
      <c r="CG60" t="s">
        <v>460</v>
      </c>
      <c r="CH60" t="s">
        <v>461</v>
      </c>
      <c r="CI60" t="s">
        <v>460</v>
      </c>
      <c r="CJ60" t="s">
        <v>460</v>
      </c>
      <c r="CK60" t="s">
        <v>460</v>
      </c>
      <c r="CL60" t="s">
        <v>460</v>
      </c>
      <c r="CM60" t="s">
        <v>463</v>
      </c>
      <c r="CN60" t="s">
        <v>461</v>
      </c>
      <c r="CO60" t="s">
        <v>461</v>
      </c>
      <c r="CP60" t="s">
        <v>460</v>
      </c>
      <c r="CQ60" t="s">
        <v>460</v>
      </c>
      <c r="CR60" t="s">
        <v>460</v>
      </c>
      <c r="CS60" t="s">
        <v>460</v>
      </c>
      <c r="CT60" t="s">
        <v>460</v>
      </c>
      <c r="CU60" t="s">
        <v>460</v>
      </c>
      <c r="CV60" t="s">
        <v>460</v>
      </c>
      <c r="CW60" t="s">
        <v>463</v>
      </c>
      <c r="CX60" t="s">
        <v>461</v>
      </c>
      <c r="CY60" t="s">
        <v>460</v>
      </c>
      <c r="CZ60" t="s">
        <v>460</v>
      </c>
      <c r="DA60" t="s">
        <v>460</v>
      </c>
      <c r="DB60" t="s">
        <v>474</v>
      </c>
      <c r="DC60" t="s">
        <v>460</v>
      </c>
      <c r="DD60" t="s">
        <v>460</v>
      </c>
      <c r="DE60" t="s">
        <v>461</v>
      </c>
      <c r="DF60" t="s">
        <v>460</v>
      </c>
      <c r="DG60" t="s">
        <v>460</v>
      </c>
      <c r="DH60" t="s">
        <v>460</v>
      </c>
      <c r="DI60" t="s">
        <v>461</v>
      </c>
      <c r="DJ60" t="s">
        <v>460</v>
      </c>
      <c r="DK60" t="s">
        <v>460</v>
      </c>
      <c r="DL60" t="s">
        <v>461</v>
      </c>
      <c r="DM60" t="s">
        <v>473</v>
      </c>
      <c r="DN60" t="s">
        <v>461</v>
      </c>
      <c r="DO60" t="s">
        <v>460</v>
      </c>
      <c r="DP60" t="s">
        <v>460</v>
      </c>
      <c r="DQ60" t="s">
        <v>460</v>
      </c>
      <c r="DR60" t="s">
        <v>463</v>
      </c>
      <c r="DS60" t="s">
        <v>461</v>
      </c>
      <c r="DT60" t="s">
        <v>461</v>
      </c>
      <c r="DU60" t="s">
        <v>460</v>
      </c>
      <c r="DV60" t="s">
        <v>461</v>
      </c>
      <c r="DW60" t="s">
        <v>461</v>
      </c>
      <c r="DX60" t="s">
        <v>460</v>
      </c>
      <c r="DY60" t="s">
        <v>461</v>
      </c>
      <c r="DZ60" t="s">
        <v>461</v>
      </c>
      <c r="EA60" t="s">
        <v>461</v>
      </c>
      <c r="EB60" t="s">
        <v>461</v>
      </c>
      <c r="EC60" t="s">
        <v>460</v>
      </c>
      <c r="ED60" t="s">
        <v>461</v>
      </c>
      <c r="EE60" t="s">
        <v>460</v>
      </c>
      <c r="EF60" t="s">
        <v>463</v>
      </c>
      <c r="EG60" t="s">
        <v>461</v>
      </c>
      <c r="EH60" t="s">
        <v>460</v>
      </c>
      <c r="EI60" t="s">
        <v>460</v>
      </c>
      <c r="EJ60" t="s">
        <v>460</v>
      </c>
      <c r="EK60" t="s">
        <v>461</v>
      </c>
      <c r="EL60" t="s">
        <v>461</v>
      </c>
      <c r="EM60" t="s">
        <v>460</v>
      </c>
      <c r="EN60" t="s">
        <v>460</v>
      </c>
      <c r="EO60" t="s">
        <v>461</v>
      </c>
      <c r="EP60" t="s">
        <v>460</v>
      </c>
      <c r="EQ60" t="s">
        <v>461</v>
      </c>
      <c r="ER60" t="s">
        <v>461</v>
      </c>
      <c r="ES60" t="s">
        <v>461</v>
      </c>
      <c r="ET60" t="s">
        <v>460</v>
      </c>
      <c r="EU60" t="s">
        <v>461</v>
      </c>
      <c r="EV60" t="s">
        <v>461</v>
      </c>
      <c r="EW60" t="s">
        <v>461</v>
      </c>
      <c r="EX60" t="s">
        <v>461</v>
      </c>
      <c r="EY60" t="s">
        <v>460</v>
      </c>
      <c r="EZ60" t="s">
        <v>460</v>
      </c>
      <c r="FA60" t="s">
        <v>460</v>
      </c>
      <c r="FB60" t="s">
        <v>460</v>
      </c>
      <c r="FC60" t="s">
        <v>460</v>
      </c>
      <c r="FD60" t="s">
        <v>460</v>
      </c>
      <c r="FE60" t="s">
        <v>460</v>
      </c>
      <c r="FF60" t="s">
        <v>460</v>
      </c>
      <c r="FG60" t="s">
        <v>460</v>
      </c>
      <c r="FH60" t="s">
        <v>461</v>
      </c>
      <c r="FI60" t="s">
        <v>460</v>
      </c>
      <c r="FJ60" t="s">
        <v>460</v>
      </c>
      <c r="FK60" t="s">
        <v>461</v>
      </c>
      <c r="FL60" t="s">
        <v>461</v>
      </c>
      <c r="FM60" t="s">
        <v>461</v>
      </c>
      <c r="FN60" t="s">
        <v>460</v>
      </c>
      <c r="FO60" t="s">
        <v>461</v>
      </c>
      <c r="FP60" t="s">
        <v>460</v>
      </c>
      <c r="FQ60" t="s">
        <v>460</v>
      </c>
      <c r="FR60" t="s">
        <v>461</v>
      </c>
      <c r="FS60" t="s">
        <v>460</v>
      </c>
      <c r="FT60" t="s">
        <v>461</v>
      </c>
      <c r="FU60" t="s">
        <v>461</v>
      </c>
      <c r="FV60" t="s">
        <v>460</v>
      </c>
      <c r="FW60" t="s">
        <v>460</v>
      </c>
      <c r="FX60" t="s">
        <v>461</v>
      </c>
      <c r="FY60" t="s">
        <v>460</v>
      </c>
      <c r="FZ60" t="s">
        <v>460</v>
      </c>
      <c r="GA60" t="s">
        <v>460</v>
      </c>
      <c r="GB60" t="s">
        <v>460</v>
      </c>
      <c r="GC60" t="s">
        <v>460</v>
      </c>
      <c r="GD60" t="s">
        <v>461</v>
      </c>
      <c r="GE60" t="s">
        <v>460</v>
      </c>
      <c r="GF60" t="s">
        <v>460</v>
      </c>
      <c r="GG60" t="s">
        <v>460</v>
      </c>
      <c r="GH60" t="s">
        <v>461</v>
      </c>
      <c r="GI60" t="s">
        <v>461</v>
      </c>
      <c r="GJ60" t="s">
        <v>461</v>
      </c>
      <c r="GK60" t="s">
        <v>460</v>
      </c>
      <c r="GL60" t="s">
        <v>460</v>
      </c>
      <c r="GM60" t="s">
        <v>460</v>
      </c>
      <c r="GN60" t="s">
        <v>460</v>
      </c>
      <c r="GO60" t="s">
        <v>460</v>
      </c>
      <c r="GP60" t="s">
        <v>461</v>
      </c>
      <c r="GQ60" t="s">
        <v>460</v>
      </c>
      <c r="GR60" t="s">
        <v>460</v>
      </c>
      <c r="GS60" t="s">
        <v>460</v>
      </c>
      <c r="GT60" t="s">
        <v>461</v>
      </c>
      <c r="GU60" t="s">
        <v>461</v>
      </c>
      <c r="GV60" t="s">
        <v>460</v>
      </c>
      <c r="GW60" t="s">
        <v>461</v>
      </c>
      <c r="GX60" t="s">
        <v>461</v>
      </c>
      <c r="GY60" t="s">
        <v>461</v>
      </c>
      <c r="GZ60" t="s">
        <v>461</v>
      </c>
      <c r="HA60" t="s">
        <v>460</v>
      </c>
      <c r="HB60" t="s">
        <v>460</v>
      </c>
      <c r="HC60" t="s">
        <v>461</v>
      </c>
      <c r="HD60" t="s">
        <v>460</v>
      </c>
      <c r="HE60" t="s">
        <v>481</v>
      </c>
      <c r="HF60">
        <v>110</v>
      </c>
      <c r="HG60">
        <v>82</v>
      </c>
      <c r="HH60">
        <v>0</v>
      </c>
      <c r="HI60">
        <v>5</v>
      </c>
      <c r="HJ60">
        <v>2</v>
      </c>
      <c r="HK60" t="s">
        <v>476</v>
      </c>
      <c r="HM60" s="3">
        <f t="shared" si="23"/>
        <v>53</v>
      </c>
      <c r="HN60" s="3">
        <f t="shared" si="40"/>
        <v>1</v>
      </c>
      <c r="HO60" s="3">
        <f t="shared" si="41"/>
        <v>0</v>
      </c>
      <c r="HP60" s="3">
        <f t="shared" si="0"/>
        <v>53</v>
      </c>
      <c r="HQ60" s="7" t="str" cm="1">
        <f t="array" ref="HQ60">_xlfn.SWITCH(HP60,HM60,"Oui",HN60,"Non",HO60,"Abstention")</f>
        <v>Oui</v>
      </c>
      <c r="HR60" s="7" t="str" cm="1">
        <f t="array" ref="HR60">_xlfn.SWITCH(HQ60,"Oui","Non","Non","Oui","Abstention","Oui")</f>
        <v>Non</v>
      </c>
      <c r="HS60" s="7" t="str" cm="1">
        <f t="array" ref="HS60">_xlfn.SWITCH(HQ60,"Oui","Abstention","Non","Abstention","Abstention","Non")</f>
        <v>Abstention</v>
      </c>
      <c r="HT60" s="3">
        <f t="shared" si="1"/>
        <v>54</v>
      </c>
      <c r="HU60" s="3">
        <f t="shared" si="2"/>
        <v>0.98148148148148151</v>
      </c>
      <c r="HV60" t="str">
        <f t="shared" si="3"/>
        <v>consigne</v>
      </c>
      <c r="HW60" s="3">
        <f t="shared" si="24"/>
        <v>0</v>
      </c>
      <c r="HX60" s="3">
        <f t="shared" si="25"/>
        <v>37</v>
      </c>
      <c r="HY60" s="3">
        <f t="shared" si="26"/>
        <v>0</v>
      </c>
      <c r="HZ60" s="3">
        <f t="shared" si="27"/>
        <v>37</v>
      </c>
      <c r="IA60" s="7" t="str" cm="1">
        <f t="array" ref="IA60">_xlfn.SWITCH(HZ60,HW60,"Oui",HX60,"Non",HY60,"Abstention")</f>
        <v>Non</v>
      </c>
      <c r="IB60" s="7" t="str" cm="1">
        <f t="array" ref="IB60">_xlfn.SWITCH(IA60,"Oui","Non","Non","Oui","Abstention","Oui")</f>
        <v>Oui</v>
      </c>
      <c r="IC60" s="7" t="str" cm="1">
        <f t="array" ref="IC60">_xlfn.SWITCH(IA60,"Oui","Abstention","Non","Abstention","Abstention","Non")</f>
        <v>Abstention</v>
      </c>
      <c r="ID60" s="3">
        <f t="shared" si="4"/>
        <v>37</v>
      </c>
      <c r="IE60" s="3">
        <f t="shared" si="5"/>
        <v>1</v>
      </c>
      <c r="IF60" t="str">
        <f t="shared" si="6"/>
        <v>consigne</v>
      </c>
      <c r="IG60">
        <f t="shared" si="28"/>
        <v>29</v>
      </c>
      <c r="IH60">
        <f t="shared" si="29"/>
        <v>0</v>
      </c>
      <c r="II60">
        <f t="shared" si="30"/>
        <v>0</v>
      </c>
      <c r="IJ60" s="3">
        <f t="shared" si="7"/>
        <v>29</v>
      </c>
      <c r="IK60" s="7" t="str" cm="1">
        <f t="array" ref="IK60">_xlfn.SWITCH(IJ60,IG60,"Oui",IH60,"Non",II60,"Abstention")</f>
        <v>Oui</v>
      </c>
      <c r="IL60" s="7" t="str" cm="1">
        <f t="array" ref="IL60">_xlfn.SWITCH(IK60,"Oui","Non","Non","Oui","Abstention","Oui")</f>
        <v>Non</v>
      </c>
      <c r="IM60" s="7" t="str" cm="1">
        <f t="array" ref="IM60">_xlfn.SWITCH(IK60,"Oui","Abstention","Non","Abstention","Abstention","Non")</f>
        <v>Abstention</v>
      </c>
      <c r="IN60" s="3">
        <f t="shared" si="8"/>
        <v>29</v>
      </c>
      <c r="IO60" s="3">
        <f t="shared" si="9"/>
        <v>1</v>
      </c>
      <c r="IP60" t="str">
        <f t="shared" si="10"/>
        <v>consigne</v>
      </c>
      <c r="IQ60">
        <f t="shared" si="31"/>
        <v>28</v>
      </c>
      <c r="IR60">
        <f t="shared" si="32"/>
        <v>0</v>
      </c>
      <c r="IS60">
        <f t="shared" si="33"/>
        <v>0</v>
      </c>
      <c r="IT60" s="3">
        <f t="shared" si="11"/>
        <v>28</v>
      </c>
      <c r="IU60" s="7" t="str" cm="1">
        <f t="array" ref="IU60">_xlfn.SWITCH(IT60,IQ60,"Oui",IR60,"Non",IS60,"Abstention")</f>
        <v>Oui</v>
      </c>
      <c r="IV60" s="7" t="str" cm="1">
        <f t="array" ref="IV60">_xlfn.SWITCH(IU60,"Oui","Non","Non","Oui","Abstention","Oui")</f>
        <v>Non</v>
      </c>
      <c r="IW60" s="7" t="str" cm="1">
        <f t="array" ref="IW60">_xlfn.SWITCH(IU60,"Oui","Abstention","Non","Abstention","Abstention","Non")</f>
        <v>Abstention</v>
      </c>
      <c r="IX60" s="3">
        <f t="shared" si="12"/>
        <v>28</v>
      </c>
      <c r="IY60" s="3">
        <f t="shared" si="13"/>
        <v>1</v>
      </c>
      <c r="IZ60" t="str">
        <f t="shared" si="14"/>
        <v>consigne</v>
      </c>
      <c r="JA60">
        <f t="shared" si="34"/>
        <v>0</v>
      </c>
      <c r="JB60">
        <f t="shared" si="35"/>
        <v>28</v>
      </c>
      <c r="JC60">
        <f t="shared" si="36"/>
        <v>0</v>
      </c>
      <c r="JD60" s="3">
        <f t="shared" si="15"/>
        <v>28</v>
      </c>
      <c r="JE60" s="7" t="str" cm="1">
        <f t="array" ref="JE60">_xlfn.SWITCH(JD60,JA60,"Oui",JB60,"Non",JC60,"Abstention")</f>
        <v>Non</v>
      </c>
      <c r="JF60" s="7" t="str" cm="1">
        <f t="array" ref="JF60">_xlfn.SWITCH(JE60,"Oui","Non","Non","Oui","Abstention","Oui")</f>
        <v>Oui</v>
      </c>
      <c r="JG60" s="7" t="str" cm="1">
        <f t="array" ref="JG60">_xlfn.SWITCH(JE60,"Oui","Abstention","Non","Abstention","Abstention","Non")</f>
        <v>Abstention</v>
      </c>
      <c r="JH60" s="3">
        <f t="shared" si="16"/>
        <v>28</v>
      </c>
      <c r="JI60" s="3">
        <f t="shared" si="17"/>
        <v>1</v>
      </c>
      <c r="JJ60" t="str">
        <f t="shared" si="18"/>
        <v>consigne</v>
      </c>
      <c r="JK60">
        <f t="shared" si="37"/>
        <v>0</v>
      </c>
      <c r="JL60">
        <f t="shared" si="38"/>
        <v>16</v>
      </c>
      <c r="JM60">
        <f t="shared" si="39"/>
        <v>0</v>
      </c>
      <c r="JN60" s="3">
        <f t="shared" si="19"/>
        <v>16</v>
      </c>
      <c r="JO60" s="7" t="str" cm="1">
        <f t="array" ref="JO60">_xlfn.SWITCH(JN60,JK60,"Oui",JL60,"Non",JM60,"Abstention")</f>
        <v>Non</v>
      </c>
      <c r="JP60" s="7" t="str" cm="1">
        <f t="array" ref="JP60">_xlfn.SWITCH(JO60,"Oui","Non","Non","Oui","Abstention","Oui")</f>
        <v>Oui</v>
      </c>
      <c r="JQ60" s="7" t="str" cm="1">
        <f t="array" ref="JQ60">_xlfn.SWITCH(JO60,"Oui","Abstention","Non","Abstention","Abstention","Non")</f>
        <v>Abstention</v>
      </c>
      <c r="JR60" s="3">
        <f t="shared" si="20"/>
        <v>16</v>
      </c>
      <c r="JS60" s="3">
        <f t="shared" si="21"/>
        <v>1</v>
      </c>
      <c r="JT60" t="str">
        <f t="shared" si="22"/>
        <v>consigne</v>
      </c>
      <c r="JU60" s="3"/>
      <c r="JV60" t="str" cm="1">
        <f t="array" ref="JV60">_xlfn._xlws.FILTER($M$3:$HD$3,((($M60:$HD60=$HR60)+($M60:$HD60=$HS60))*($M$5:$HD$5="V")*($HV60="consigne")),"")</f>
        <v>Rutz Gregor</v>
      </c>
      <c r="KP60" t="str" cm="1">
        <f t="array" ref="KP60">_xlfn._xlws.FILTER($M$3:$HD$3,((($M60:$HD60=$IB60)+($M60:$HD60=$IC60))*($M$5:$HD$5="S")*($IF60="consigne")),"")</f>
        <v/>
      </c>
      <c r="LD60" t="str" cm="1">
        <f t="array" ref="LD60">_xlfn._xlws.FILTER($M$3:$HD$3,((($M60:$HD60=$IV60)+($M60:$HD60=$IW60))*($M$5:$HD$5="RL")*($IZ60="consigne")),"")</f>
        <v/>
      </c>
      <c r="LP60" t="str" cm="1">
        <f t="array" ref="LP60">_xlfn._xlws.FILTER($M$3:$HD$3,((($M60:$HD60=$JF60)+($M60:$HD60=$JG60))*($M$5:$HD$5="G")*($JJ60="consigne")),"")</f>
        <v/>
      </c>
      <c r="MA60" t="str" cm="1">
        <f t="array" ref="MA60">_xlfn._xlws.FILTER($M$3:$HD$3,((($M60:$HD60=$JP60)+($M60:$HD60=$JQ60))*($M$5:$HD$5="GL")*($JT60="consigne")),"")</f>
        <v/>
      </c>
      <c r="MG60" t="str" cm="1">
        <f t="array" ref="MG60">_xlfn._xlws.FILTER($M$3:$HD$3,((($M60:$HD60=$IL60)+($M60:$HD60=$IM60))*($M$5:$HD$5="M-E")*($IP60="consigne")),"")</f>
        <v/>
      </c>
    </row>
    <row r="61" spans="1:352" x14ac:dyDescent="0.25">
      <c r="A61" s="1" t="s">
        <v>668</v>
      </c>
      <c r="B61" t="s">
        <v>204</v>
      </c>
      <c r="D61" t="s">
        <v>608</v>
      </c>
      <c r="E61" s="1" t="s">
        <v>669</v>
      </c>
      <c r="F61" t="s">
        <v>670</v>
      </c>
      <c r="G61">
        <v>24503</v>
      </c>
      <c r="H61" t="s">
        <v>536</v>
      </c>
      <c r="I61" t="s">
        <v>537</v>
      </c>
      <c r="M61" t="s">
        <v>460</v>
      </c>
      <c r="N61" t="s">
        <v>460</v>
      </c>
      <c r="O61" t="s">
        <v>461</v>
      </c>
      <c r="P61" t="s">
        <v>460</v>
      </c>
      <c r="Q61" t="s">
        <v>460</v>
      </c>
      <c r="R61" t="s">
        <v>461</v>
      </c>
      <c r="S61" t="s">
        <v>461</v>
      </c>
      <c r="T61" t="s">
        <v>461</v>
      </c>
      <c r="U61" t="s">
        <v>461</v>
      </c>
      <c r="V61" t="s">
        <v>461</v>
      </c>
      <c r="W61" t="s">
        <v>463</v>
      </c>
      <c r="X61" t="s">
        <v>461</v>
      </c>
      <c r="Y61" t="s">
        <v>461</v>
      </c>
      <c r="Z61" t="s">
        <v>461</v>
      </c>
      <c r="AA61" t="s">
        <v>461</v>
      </c>
      <c r="AB61" t="s">
        <v>461</v>
      </c>
      <c r="AC61" t="s">
        <v>461</v>
      </c>
      <c r="AD61" t="s">
        <v>461</v>
      </c>
      <c r="AE61" t="s">
        <v>460</v>
      </c>
      <c r="AF61" t="s">
        <v>461</v>
      </c>
      <c r="AG61" t="s">
        <v>461</v>
      </c>
      <c r="AH61" t="s">
        <v>461</v>
      </c>
      <c r="AI61" t="s">
        <v>461</v>
      </c>
      <c r="AJ61" t="s">
        <v>461</v>
      </c>
      <c r="AK61" t="s">
        <v>461</v>
      </c>
      <c r="AL61" t="s">
        <v>460</v>
      </c>
      <c r="AM61" t="s">
        <v>460</v>
      </c>
      <c r="AN61" t="s">
        <v>461</v>
      </c>
      <c r="AO61" t="s">
        <v>460</v>
      </c>
      <c r="AP61" t="s">
        <v>461</v>
      </c>
      <c r="AQ61" t="s">
        <v>461</v>
      </c>
      <c r="AR61" t="s">
        <v>461</v>
      </c>
      <c r="AS61" t="s">
        <v>461</v>
      </c>
      <c r="AT61" t="s">
        <v>461</v>
      </c>
      <c r="AU61" t="s">
        <v>461</v>
      </c>
      <c r="AV61" t="s">
        <v>461</v>
      </c>
      <c r="AW61" t="s">
        <v>460</v>
      </c>
      <c r="AX61" t="s">
        <v>461</v>
      </c>
      <c r="AY61" t="s">
        <v>461</v>
      </c>
      <c r="AZ61" t="s">
        <v>461</v>
      </c>
      <c r="BA61" t="s">
        <v>460</v>
      </c>
      <c r="BB61" t="s">
        <v>461</v>
      </c>
      <c r="BC61" t="s">
        <v>461</v>
      </c>
      <c r="BD61" t="s">
        <v>460</v>
      </c>
      <c r="BE61" t="s">
        <v>460</v>
      </c>
      <c r="BF61" t="s">
        <v>461</v>
      </c>
      <c r="BG61" t="s">
        <v>461</v>
      </c>
      <c r="BH61" t="s">
        <v>461</v>
      </c>
      <c r="BI61" t="s">
        <v>461</v>
      </c>
      <c r="BJ61" t="s">
        <v>461</v>
      </c>
      <c r="BK61" t="s">
        <v>460</v>
      </c>
      <c r="BL61" t="s">
        <v>461</v>
      </c>
      <c r="BM61" t="s">
        <v>461</v>
      </c>
      <c r="BN61" t="s">
        <v>461</v>
      </c>
      <c r="BO61" t="s">
        <v>461</v>
      </c>
      <c r="BP61" t="s">
        <v>461</v>
      </c>
      <c r="BQ61" t="s">
        <v>461</v>
      </c>
      <c r="BR61" t="s">
        <v>460</v>
      </c>
      <c r="BS61" t="s">
        <v>461</v>
      </c>
      <c r="BT61" t="s">
        <v>460</v>
      </c>
      <c r="BU61" t="s">
        <v>460</v>
      </c>
      <c r="BV61" t="s">
        <v>461</v>
      </c>
      <c r="BW61" t="s">
        <v>460</v>
      </c>
      <c r="BX61" t="s">
        <v>461</v>
      </c>
      <c r="BY61" t="s">
        <v>461</v>
      </c>
      <c r="BZ61" t="s">
        <v>460</v>
      </c>
      <c r="CA61" t="s">
        <v>461</v>
      </c>
      <c r="CB61" t="s">
        <v>461</v>
      </c>
      <c r="CC61" t="s">
        <v>473</v>
      </c>
      <c r="CD61" t="s">
        <v>460</v>
      </c>
      <c r="CE61" t="s">
        <v>461</v>
      </c>
      <c r="CF61" t="s">
        <v>461</v>
      </c>
      <c r="CG61" t="s">
        <v>460</v>
      </c>
      <c r="CH61" t="s">
        <v>461</v>
      </c>
      <c r="CI61" t="s">
        <v>460</v>
      </c>
      <c r="CJ61" t="s">
        <v>461</v>
      </c>
      <c r="CK61" t="s">
        <v>461</v>
      </c>
      <c r="CL61" t="s">
        <v>460</v>
      </c>
      <c r="CM61" t="s">
        <v>463</v>
      </c>
      <c r="CN61" t="s">
        <v>461</v>
      </c>
      <c r="CO61" t="s">
        <v>461</v>
      </c>
      <c r="CP61" t="s">
        <v>460</v>
      </c>
      <c r="CQ61" t="s">
        <v>460</v>
      </c>
      <c r="CR61" t="s">
        <v>460</v>
      </c>
      <c r="CS61" t="s">
        <v>460</v>
      </c>
      <c r="CT61" t="s">
        <v>460</v>
      </c>
      <c r="CU61" t="s">
        <v>461</v>
      </c>
      <c r="CV61" t="s">
        <v>460</v>
      </c>
      <c r="CW61" t="s">
        <v>463</v>
      </c>
      <c r="CX61" t="s">
        <v>461</v>
      </c>
      <c r="CY61" t="s">
        <v>460</v>
      </c>
      <c r="CZ61" t="s">
        <v>460</v>
      </c>
      <c r="DA61" t="s">
        <v>461</v>
      </c>
      <c r="DB61" t="s">
        <v>474</v>
      </c>
      <c r="DC61" t="s">
        <v>461</v>
      </c>
      <c r="DD61" t="s">
        <v>460</v>
      </c>
      <c r="DE61" t="s">
        <v>461</v>
      </c>
      <c r="DF61" t="s">
        <v>460</v>
      </c>
      <c r="DG61" t="s">
        <v>473</v>
      </c>
      <c r="DH61" t="s">
        <v>461</v>
      </c>
      <c r="DI61" t="s">
        <v>461</v>
      </c>
      <c r="DJ61" t="s">
        <v>461</v>
      </c>
      <c r="DK61" t="s">
        <v>461</v>
      </c>
      <c r="DL61" t="s">
        <v>461</v>
      </c>
      <c r="DM61" t="s">
        <v>473</v>
      </c>
      <c r="DN61" t="s">
        <v>461</v>
      </c>
      <c r="DO61" t="s">
        <v>461</v>
      </c>
      <c r="DP61" t="s">
        <v>460</v>
      </c>
      <c r="DQ61" t="s">
        <v>461</v>
      </c>
      <c r="DR61" t="s">
        <v>463</v>
      </c>
      <c r="DS61" t="s">
        <v>461</v>
      </c>
      <c r="DT61" t="s">
        <v>461</v>
      </c>
      <c r="DU61" t="s">
        <v>460</v>
      </c>
      <c r="DV61" t="s">
        <v>461</v>
      </c>
      <c r="DW61" t="s">
        <v>461</v>
      </c>
      <c r="DX61" t="s">
        <v>460</v>
      </c>
      <c r="DY61" t="s">
        <v>461</v>
      </c>
      <c r="DZ61" t="s">
        <v>461</v>
      </c>
      <c r="EA61" t="s">
        <v>461</v>
      </c>
      <c r="EB61" t="s">
        <v>461</v>
      </c>
      <c r="EC61" t="s">
        <v>461</v>
      </c>
      <c r="ED61" t="s">
        <v>461</v>
      </c>
      <c r="EE61" t="s">
        <v>461</v>
      </c>
      <c r="EF61" t="s">
        <v>463</v>
      </c>
      <c r="EG61" t="s">
        <v>461</v>
      </c>
      <c r="EH61" t="s">
        <v>461</v>
      </c>
      <c r="EI61" t="s">
        <v>460</v>
      </c>
      <c r="EJ61" t="s">
        <v>473</v>
      </c>
      <c r="EK61" t="s">
        <v>461</v>
      </c>
      <c r="EL61" t="s">
        <v>461</v>
      </c>
      <c r="EM61" t="s">
        <v>461</v>
      </c>
      <c r="EN61" t="s">
        <v>460</v>
      </c>
      <c r="EO61" t="s">
        <v>461</v>
      </c>
      <c r="EP61" t="s">
        <v>461</v>
      </c>
      <c r="EQ61" t="s">
        <v>461</v>
      </c>
      <c r="ER61" t="s">
        <v>461</v>
      </c>
      <c r="ES61" t="s">
        <v>461</v>
      </c>
      <c r="ET61" t="s">
        <v>461</v>
      </c>
      <c r="EU61" t="s">
        <v>461</v>
      </c>
      <c r="EV61" t="s">
        <v>461</v>
      </c>
      <c r="EW61" t="s">
        <v>461</v>
      </c>
      <c r="EX61" t="s">
        <v>461</v>
      </c>
      <c r="EY61" t="s">
        <v>460</v>
      </c>
      <c r="EZ61" t="s">
        <v>461</v>
      </c>
      <c r="FA61" t="s">
        <v>461</v>
      </c>
      <c r="FB61" t="s">
        <v>460</v>
      </c>
      <c r="FC61" t="s">
        <v>461</v>
      </c>
      <c r="FD61" t="s">
        <v>461</v>
      </c>
      <c r="FE61" t="s">
        <v>461</v>
      </c>
      <c r="FF61" t="s">
        <v>461</v>
      </c>
      <c r="FG61" t="s">
        <v>460</v>
      </c>
      <c r="FH61" t="s">
        <v>461</v>
      </c>
      <c r="FI61" t="s">
        <v>461</v>
      </c>
      <c r="FJ61" t="s">
        <v>460</v>
      </c>
      <c r="FK61" t="s">
        <v>460</v>
      </c>
      <c r="FL61" t="s">
        <v>461</v>
      </c>
      <c r="FM61" t="s">
        <v>461</v>
      </c>
      <c r="FN61" t="s">
        <v>461</v>
      </c>
      <c r="FO61" t="s">
        <v>461</v>
      </c>
      <c r="FP61" t="s">
        <v>461</v>
      </c>
      <c r="FQ61" t="s">
        <v>460</v>
      </c>
      <c r="FR61" t="s">
        <v>461</v>
      </c>
      <c r="FS61" t="s">
        <v>461</v>
      </c>
      <c r="FT61" t="s">
        <v>461</v>
      </c>
      <c r="FU61" t="s">
        <v>461</v>
      </c>
      <c r="FV61" t="s">
        <v>461</v>
      </c>
      <c r="FW61" t="s">
        <v>460</v>
      </c>
      <c r="FX61" t="s">
        <v>461</v>
      </c>
      <c r="FY61" t="s">
        <v>461</v>
      </c>
      <c r="FZ61" t="s">
        <v>461</v>
      </c>
      <c r="GA61" t="s">
        <v>460</v>
      </c>
      <c r="GB61" t="s">
        <v>461</v>
      </c>
      <c r="GC61" t="s">
        <v>460</v>
      </c>
      <c r="GD61" t="s">
        <v>461</v>
      </c>
      <c r="GE61" t="s">
        <v>461</v>
      </c>
      <c r="GF61" t="s">
        <v>460</v>
      </c>
      <c r="GG61" t="s">
        <v>461</v>
      </c>
      <c r="GH61" t="s">
        <v>461</v>
      </c>
      <c r="GI61" t="s">
        <v>461</v>
      </c>
      <c r="GJ61" t="s">
        <v>461</v>
      </c>
      <c r="GK61" t="s">
        <v>460</v>
      </c>
      <c r="GL61" t="s">
        <v>460</v>
      </c>
      <c r="GM61" t="s">
        <v>461</v>
      </c>
      <c r="GN61" t="s">
        <v>461</v>
      </c>
      <c r="GO61" t="s">
        <v>460</v>
      </c>
      <c r="GP61" t="s">
        <v>461</v>
      </c>
      <c r="GQ61" t="s">
        <v>460</v>
      </c>
      <c r="GR61" t="s">
        <v>461</v>
      </c>
      <c r="GS61" t="s">
        <v>461</v>
      </c>
      <c r="GT61" t="s">
        <v>461</v>
      </c>
      <c r="GU61" t="s">
        <v>461</v>
      </c>
      <c r="GV61" t="s">
        <v>461</v>
      </c>
      <c r="GW61" t="s">
        <v>461</v>
      </c>
      <c r="GX61" t="s">
        <v>461</v>
      </c>
      <c r="GY61" t="s">
        <v>461</v>
      </c>
      <c r="GZ61" t="s">
        <v>461</v>
      </c>
      <c r="HA61" t="s">
        <v>461</v>
      </c>
      <c r="HB61" t="s">
        <v>460</v>
      </c>
      <c r="HC61" t="s">
        <v>461</v>
      </c>
      <c r="HD61" t="s">
        <v>460</v>
      </c>
      <c r="HE61" t="s">
        <v>475</v>
      </c>
      <c r="HF61">
        <v>53</v>
      </c>
      <c r="HG61">
        <v>137</v>
      </c>
      <c r="HH61">
        <v>0</v>
      </c>
      <c r="HI61">
        <v>5</v>
      </c>
      <c r="HJ61">
        <v>4</v>
      </c>
      <c r="HK61" t="s">
        <v>476</v>
      </c>
      <c r="HM61" s="3">
        <f t="shared" si="23"/>
        <v>53</v>
      </c>
      <c r="HN61" s="3">
        <f t="shared" si="40"/>
        <v>0</v>
      </c>
      <c r="HO61" s="3">
        <f t="shared" si="41"/>
        <v>0</v>
      </c>
      <c r="HP61" s="3">
        <f t="shared" si="0"/>
        <v>53</v>
      </c>
      <c r="HQ61" s="7" t="str" cm="1">
        <f t="array" ref="HQ61">_xlfn.SWITCH(HP61,HM61,"Oui",HN61,"Non",HO61,"Abstention")</f>
        <v>Oui</v>
      </c>
      <c r="HR61" s="7" t="str" cm="1">
        <f t="array" ref="HR61">_xlfn.SWITCH(HQ61,"Oui","Non","Non","Oui","Abstention","Oui")</f>
        <v>Non</v>
      </c>
      <c r="HS61" s="7" t="str" cm="1">
        <f t="array" ref="HS61">_xlfn.SWITCH(HQ61,"Oui","Abstention","Non","Abstention","Abstention","Non")</f>
        <v>Abstention</v>
      </c>
      <c r="HT61" s="3">
        <f t="shared" si="1"/>
        <v>53</v>
      </c>
      <c r="HU61" s="3">
        <f t="shared" si="2"/>
        <v>1</v>
      </c>
      <c r="HV61" t="str">
        <f t="shared" si="3"/>
        <v>consigne</v>
      </c>
      <c r="HW61" s="3">
        <f t="shared" si="24"/>
        <v>0</v>
      </c>
      <c r="HX61" s="3">
        <f t="shared" si="25"/>
        <v>37</v>
      </c>
      <c r="HY61" s="3">
        <f t="shared" si="26"/>
        <v>0</v>
      </c>
      <c r="HZ61" s="3">
        <f t="shared" si="27"/>
        <v>37</v>
      </c>
      <c r="IA61" s="7" t="str" cm="1">
        <f t="array" ref="IA61">_xlfn.SWITCH(HZ61,HW61,"Oui",HX61,"Non",HY61,"Abstention")</f>
        <v>Non</v>
      </c>
      <c r="IB61" s="7" t="str" cm="1">
        <f t="array" ref="IB61">_xlfn.SWITCH(IA61,"Oui","Non","Non","Oui","Abstention","Oui")</f>
        <v>Oui</v>
      </c>
      <c r="IC61" s="7" t="str" cm="1">
        <f t="array" ref="IC61">_xlfn.SWITCH(IA61,"Oui","Abstention","Non","Abstention","Abstention","Non")</f>
        <v>Abstention</v>
      </c>
      <c r="ID61" s="3">
        <f t="shared" si="4"/>
        <v>37</v>
      </c>
      <c r="IE61" s="3">
        <f t="shared" si="5"/>
        <v>1</v>
      </c>
      <c r="IF61" t="str">
        <f t="shared" si="6"/>
        <v>consigne</v>
      </c>
      <c r="IG61">
        <f t="shared" si="28"/>
        <v>0</v>
      </c>
      <c r="IH61">
        <f t="shared" si="29"/>
        <v>28</v>
      </c>
      <c r="II61">
        <f t="shared" si="30"/>
        <v>0</v>
      </c>
      <c r="IJ61" s="3">
        <f t="shared" si="7"/>
        <v>28</v>
      </c>
      <c r="IK61" s="7" t="str" cm="1">
        <f t="array" ref="IK61">_xlfn.SWITCH(IJ61,IG61,"Oui",IH61,"Non",II61,"Abstention")</f>
        <v>Non</v>
      </c>
      <c r="IL61" s="7" t="str" cm="1">
        <f t="array" ref="IL61">_xlfn.SWITCH(IK61,"Oui","Non","Non","Oui","Abstention","Oui")</f>
        <v>Oui</v>
      </c>
      <c r="IM61" s="7" t="str" cm="1">
        <f t="array" ref="IM61">_xlfn.SWITCH(IK61,"Oui","Abstention","Non","Abstention","Abstention","Non")</f>
        <v>Abstention</v>
      </c>
      <c r="IN61" s="3">
        <f t="shared" si="8"/>
        <v>28</v>
      </c>
      <c r="IO61" s="3">
        <f t="shared" si="9"/>
        <v>1</v>
      </c>
      <c r="IP61" t="str">
        <f t="shared" si="10"/>
        <v>consigne</v>
      </c>
      <c r="IQ61">
        <f t="shared" si="31"/>
        <v>0</v>
      </c>
      <c r="IR61">
        <f t="shared" si="32"/>
        <v>28</v>
      </c>
      <c r="IS61">
        <f t="shared" si="33"/>
        <v>0</v>
      </c>
      <c r="IT61" s="3">
        <f t="shared" si="11"/>
        <v>28</v>
      </c>
      <c r="IU61" s="7" t="str" cm="1">
        <f t="array" ref="IU61">_xlfn.SWITCH(IT61,IQ61,"Oui",IR61,"Non",IS61,"Abstention")</f>
        <v>Non</v>
      </c>
      <c r="IV61" s="7" t="str" cm="1">
        <f t="array" ref="IV61">_xlfn.SWITCH(IU61,"Oui","Non","Non","Oui","Abstention","Oui")</f>
        <v>Oui</v>
      </c>
      <c r="IW61" s="7" t="str" cm="1">
        <f t="array" ref="IW61">_xlfn.SWITCH(IU61,"Oui","Abstention","Non","Abstention","Abstention","Non")</f>
        <v>Abstention</v>
      </c>
      <c r="IX61" s="3">
        <f t="shared" si="12"/>
        <v>28</v>
      </c>
      <c r="IY61" s="3">
        <f t="shared" si="13"/>
        <v>1</v>
      </c>
      <c r="IZ61" t="str">
        <f t="shared" si="14"/>
        <v>consigne</v>
      </c>
      <c r="JA61">
        <f t="shared" si="34"/>
        <v>0</v>
      </c>
      <c r="JB61">
        <f t="shared" si="35"/>
        <v>28</v>
      </c>
      <c r="JC61">
        <f t="shared" si="36"/>
        <v>0</v>
      </c>
      <c r="JD61" s="3">
        <f t="shared" si="15"/>
        <v>28</v>
      </c>
      <c r="JE61" s="7" t="str" cm="1">
        <f t="array" ref="JE61">_xlfn.SWITCH(JD61,JA61,"Oui",JB61,"Non",JC61,"Abstention")</f>
        <v>Non</v>
      </c>
      <c r="JF61" s="7" t="str" cm="1">
        <f t="array" ref="JF61">_xlfn.SWITCH(JE61,"Oui","Non","Non","Oui","Abstention","Oui")</f>
        <v>Oui</v>
      </c>
      <c r="JG61" s="7" t="str" cm="1">
        <f t="array" ref="JG61">_xlfn.SWITCH(JE61,"Oui","Abstention","Non","Abstention","Abstention","Non")</f>
        <v>Abstention</v>
      </c>
      <c r="JH61" s="3">
        <f t="shared" si="16"/>
        <v>28</v>
      </c>
      <c r="JI61" s="3">
        <f t="shared" si="17"/>
        <v>1</v>
      </c>
      <c r="JJ61" t="str">
        <f t="shared" si="18"/>
        <v>consigne</v>
      </c>
      <c r="JK61">
        <f t="shared" si="37"/>
        <v>0</v>
      </c>
      <c r="JL61">
        <f t="shared" si="38"/>
        <v>16</v>
      </c>
      <c r="JM61">
        <f t="shared" si="39"/>
        <v>0</v>
      </c>
      <c r="JN61" s="3">
        <f t="shared" si="19"/>
        <v>16</v>
      </c>
      <c r="JO61" s="7" t="str" cm="1">
        <f t="array" ref="JO61">_xlfn.SWITCH(JN61,JK61,"Oui",JL61,"Non",JM61,"Abstention")</f>
        <v>Non</v>
      </c>
      <c r="JP61" s="7" t="str" cm="1">
        <f t="array" ref="JP61">_xlfn.SWITCH(JO61,"Oui","Non","Non","Oui","Abstention","Oui")</f>
        <v>Oui</v>
      </c>
      <c r="JQ61" s="7" t="str" cm="1">
        <f t="array" ref="JQ61">_xlfn.SWITCH(JO61,"Oui","Abstention","Non","Abstention","Abstention","Non")</f>
        <v>Abstention</v>
      </c>
      <c r="JR61" s="3">
        <f t="shared" si="20"/>
        <v>16</v>
      </c>
      <c r="JS61" s="3">
        <f t="shared" si="21"/>
        <v>1</v>
      </c>
      <c r="JT61" t="str">
        <f t="shared" si="22"/>
        <v>consigne</v>
      </c>
      <c r="JU61" s="3"/>
      <c r="JV61" t="str" cm="1">
        <f t="array" ref="JV61">_xlfn._xlws.FILTER($M$3:$HD$3,((($M61:$HD61=$HR61)+($M61:$HD61=$HS61))*($M$5:$HD$5="V")*($HV61="consigne")),"")</f>
        <v/>
      </c>
      <c r="KP61" t="str" cm="1">
        <f t="array" ref="KP61">_xlfn._xlws.FILTER($M$3:$HD$3,((($M61:$HD61=$IB61)+($M61:$HD61=$IC61))*($M$5:$HD$5="S")*($IF61="consigne")),"")</f>
        <v/>
      </c>
      <c r="LD61" t="str" cm="1">
        <f t="array" ref="LD61">_xlfn._xlws.FILTER($M$3:$HD$3,((($M61:$HD61=$IV61)+($M61:$HD61=$IW61))*($M$5:$HD$5="RL")*($IZ61="consigne")),"")</f>
        <v/>
      </c>
      <c r="LP61" t="str" cm="1">
        <f t="array" ref="LP61">_xlfn._xlws.FILTER($M$3:$HD$3,((($M61:$HD61=$JF61)+($M61:$HD61=$JG61))*($M$5:$HD$5="G")*($JJ61="consigne")),"")</f>
        <v/>
      </c>
      <c r="MA61" t="str" cm="1">
        <f t="array" ref="MA61">_xlfn._xlws.FILTER($M$3:$HD$3,((($M61:$HD61=$JP61)+($M61:$HD61=$JQ61))*($M$5:$HD$5="GL")*($JT61="consigne")),"")</f>
        <v/>
      </c>
      <c r="MG61" t="str" cm="1">
        <f t="array" ref="MG61">_xlfn._xlws.FILTER($M$3:$HD$3,((($M61:$HD61=$IL61)+($M61:$HD61=$IM61))*($M$5:$HD$5="M-E")*($IP61="consigne")),"")</f>
        <v/>
      </c>
    </row>
    <row r="62" spans="1:352" x14ac:dyDescent="0.25">
      <c r="A62" s="1" t="s">
        <v>671</v>
      </c>
      <c r="B62" t="s">
        <v>204</v>
      </c>
      <c r="D62" t="s">
        <v>608</v>
      </c>
      <c r="E62" s="1" t="s">
        <v>672</v>
      </c>
      <c r="F62" t="s">
        <v>673</v>
      </c>
      <c r="G62">
        <v>24504</v>
      </c>
      <c r="H62" t="s">
        <v>536</v>
      </c>
      <c r="I62" t="s">
        <v>537</v>
      </c>
      <c r="M62" t="s">
        <v>461</v>
      </c>
      <c r="N62" t="s">
        <v>461</v>
      </c>
      <c r="O62" t="s">
        <v>460</v>
      </c>
      <c r="P62" t="s">
        <v>461</v>
      </c>
      <c r="Q62" t="s">
        <v>461</v>
      </c>
      <c r="R62" t="s">
        <v>460</v>
      </c>
      <c r="S62" t="s">
        <v>460</v>
      </c>
      <c r="T62" t="s">
        <v>460</v>
      </c>
      <c r="U62" t="s">
        <v>460</v>
      </c>
      <c r="V62" t="s">
        <v>460</v>
      </c>
      <c r="W62" t="s">
        <v>463</v>
      </c>
      <c r="X62" t="s">
        <v>460</v>
      </c>
      <c r="Y62" t="s">
        <v>460</v>
      </c>
      <c r="Z62" t="s">
        <v>460</v>
      </c>
      <c r="AA62" t="s">
        <v>460</v>
      </c>
      <c r="AB62" t="s">
        <v>460</v>
      </c>
      <c r="AC62" t="s">
        <v>460</v>
      </c>
      <c r="AD62" t="s">
        <v>461</v>
      </c>
      <c r="AE62" t="s">
        <v>461</v>
      </c>
      <c r="AF62" t="s">
        <v>460</v>
      </c>
      <c r="AG62" t="s">
        <v>460</v>
      </c>
      <c r="AH62" t="s">
        <v>460</v>
      </c>
      <c r="AI62" t="s">
        <v>461</v>
      </c>
      <c r="AJ62" t="s">
        <v>460</v>
      </c>
      <c r="AK62" t="s">
        <v>460</v>
      </c>
      <c r="AL62" t="s">
        <v>461</v>
      </c>
      <c r="AM62" t="s">
        <v>461</v>
      </c>
      <c r="AN62" t="s">
        <v>461</v>
      </c>
      <c r="AO62" t="s">
        <v>461</v>
      </c>
      <c r="AP62" t="s">
        <v>461</v>
      </c>
      <c r="AQ62" t="s">
        <v>460</v>
      </c>
      <c r="AR62" t="s">
        <v>460</v>
      </c>
      <c r="AS62" t="s">
        <v>460</v>
      </c>
      <c r="AT62" t="s">
        <v>460</v>
      </c>
      <c r="AU62" t="s">
        <v>460</v>
      </c>
      <c r="AV62" t="s">
        <v>460</v>
      </c>
      <c r="AW62" t="s">
        <v>461</v>
      </c>
      <c r="AX62" t="s">
        <v>460</v>
      </c>
      <c r="AY62" t="s">
        <v>460</v>
      </c>
      <c r="AZ62" t="s">
        <v>460</v>
      </c>
      <c r="BA62" t="s">
        <v>461</v>
      </c>
      <c r="BB62" t="s">
        <v>460</v>
      </c>
      <c r="BC62" t="s">
        <v>460</v>
      </c>
      <c r="BD62" t="s">
        <v>461</v>
      </c>
      <c r="BE62" t="s">
        <v>461</v>
      </c>
      <c r="BF62" t="s">
        <v>460</v>
      </c>
      <c r="BG62" t="s">
        <v>460</v>
      </c>
      <c r="BH62" t="s">
        <v>460</v>
      </c>
      <c r="BI62" t="s">
        <v>460</v>
      </c>
      <c r="BJ62" t="s">
        <v>460</v>
      </c>
      <c r="BK62" t="s">
        <v>461</v>
      </c>
      <c r="BL62" t="s">
        <v>460</v>
      </c>
      <c r="BM62" t="s">
        <v>460</v>
      </c>
      <c r="BN62" t="s">
        <v>460</v>
      </c>
      <c r="BO62" t="s">
        <v>460</v>
      </c>
      <c r="BP62" t="s">
        <v>460</v>
      </c>
      <c r="BQ62" t="s">
        <v>460</v>
      </c>
      <c r="BR62" t="s">
        <v>461</v>
      </c>
      <c r="BS62" t="s">
        <v>460</v>
      </c>
      <c r="BT62" t="s">
        <v>461</v>
      </c>
      <c r="BU62" t="s">
        <v>461</v>
      </c>
      <c r="BV62" t="s">
        <v>460</v>
      </c>
      <c r="BW62" t="s">
        <v>461</v>
      </c>
      <c r="BX62" t="s">
        <v>460</v>
      </c>
      <c r="BY62" t="s">
        <v>461</v>
      </c>
      <c r="BZ62" t="s">
        <v>461</v>
      </c>
      <c r="CA62" t="s">
        <v>460</v>
      </c>
      <c r="CB62" t="s">
        <v>461</v>
      </c>
      <c r="CC62" t="s">
        <v>473</v>
      </c>
      <c r="CD62" t="s">
        <v>461</v>
      </c>
      <c r="CE62" t="s">
        <v>460</v>
      </c>
      <c r="CF62" t="s">
        <v>460</v>
      </c>
      <c r="CG62" t="s">
        <v>461</v>
      </c>
      <c r="CH62" t="s">
        <v>460</v>
      </c>
      <c r="CI62" t="s">
        <v>461</v>
      </c>
      <c r="CJ62" t="s">
        <v>461</v>
      </c>
      <c r="CK62" t="s">
        <v>461</v>
      </c>
      <c r="CL62" t="s">
        <v>461</v>
      </c>
      <c r="CM62" t="s">
        <v>463</v>
      </c>
      <c r="CN62" t="s">
        <v>460</v>
      </c>
      <c r="CO62" t="s">
        <v>460</v>
      </c>
      <c r="CP62" t="s">
        <v>461</v>
      </c>
      <c r="CQ62" t="s">
        <v>461</v>
      </c>
      <c r="CR62" t="s">
        <v>461</v>
      </c>
      <c r="CS62" t="s">
        <v>461</v>
      </c>
      <c r="CT62" t="s">
        <v>461</v>
      </c>
      <c r="CU62" t="s">
        <v>461</v>
      </c>
      <c r="CV62" t="s">
        <v>461</v>
      </c>
      <c r="CW62" t="s">
        <v>463</v>
      </c>
      <c r="CX62" t="s">
        <v>460</v>
      </c>
      <c r="CY62" t="s">
        <v>461</v>
      </c>
      <c r="CZ62" t="s">
        <v>461</v>
      </c>
      <c r="DA62" t="s">
        <v>460</v>
      </c>
      <c r="DB62" t="s">
        <v>474</v>
      </c>
      <c r="DC62" t="s">
        <v>461</v>
      </c>
      <c r="DD62" t="s">
        <v>461</v>
      </c>
      <c r="DE62" t="s">
        <v>460</v>
      </c>
      <c r="DF62" t="s">
        <v>461</v>
      </c>
      <c r="DG62" t="s">
        <v>461</v>
      </c>
      <c r="DH62" t="s">
        <v>461</v>
      </c>
      <c r="DI62" t="s">
        <v>460</v>
      </c>
      <c r="DJ62" t="s">
        <v>461</v>
      </c>
      <c r="DK62" t="s">
        <v>460</v>
      </c>
      <c r="DL62" t="s">
        <v>460</v>
      </c>
      <c r="DM62" t="s">
        <v>473</v>
      </c>
      <c r="DN62" t="s">
        <v>460</v>
      </c>
      <c r="DO62" t="s">
        <v>461</v>
      </c>
      <c r="DP62" t="s">
        <v>461</v>
      </c>
      <c r="DQ62" t="s">
        <v>460</v>
      </c>
      <c r="DR62" t="s">
        <v>463</v>
      </c>
      <c r="DS62" t="s">
        <v>460</v>
      </c>
      <c r="DT62" t="s">
        <v>460</v>
      </c>
      <c r="DU62" t="s">
        <v>461</v>
      </c>
      <c r="DV62" t="s">
        <v>460</v>
      </c>
      <c r="DW62" t="s">
        <v>460</v>
      </c>
      <c r="DX62" t="s">
        <v>461</v>
      </c>
      <c r="DY62" t="s">
        <v>460</v>
      </c>
      <c r="DZ62" t="s">
        <v>460</v>
      </c>
      <c r="EA62" t="s">
        <v>460</v>
      </c>
      <c r="EB62" t="s">
        <v>460</v>
      </c>
      <c r="EC62" t="s">
        <v>460</v>
      </c>
      <c r="ED62" t="s">
        <v>460</v>
      </c>
      <c r="EE62" t="s">
        <v>461</v>
      </c>
      <c r="EF62" t="s">
        <v>463</v>
      </c>
      <c r="EG62" t="s">
        <v>460</v>
      </c>
      <c r="EH62" t="s">
        <v>460</v>
      </c>
      <c r="EI62" t="s">
        <v>461</v>
      </c>
      <c r="EJ62" t="s">
        <v>461</v>
      </c>
      <c r="EK62" t="s">
        <v>460</v>
      </c>
      <c r="EL62" t="s">
        <v>460</v>
      </c>
      <c r="EM62" t="s">
        <v>461</v>
      </c>
      <c r="EN62" t="s">
        <v>461</v>
      </c>
      <c r="EO62" t="s">
        <v>460</v>
      </c>
      <c r="EP62" t="s">
        <v>461</v>
      </c>
      <c r="EQ62" t="s">
        <v>460</v>
      </c>
      <c r="ER62" t="s">
        <v>460</v>
      </c>
      <c r="ES62" t="s">
        <v>460</v>
      </c>
      <c r="ET62" t="s">
        <v>460</v>
      </c>
      <c r="EU62" t="s">
        <v>460</v>
      </c>
      <c r="EV62" t="s">
        <v>460</v>
      </c>
      <c r="EW62" t="s">
        <v>460</v>
      </c>
      <c r="EX62" t="s">
        <v>460</v>
      </c>
      <c r="EY62" t="s">
        <v>461</v>
      </c>
      <c r="EZ62" t="s">
        <v>461</v>
      </c>
      <c r="FA62" t="s">
        <v>461</v>
      </c>
      <c r="FB62" t="s">
        <v>461</v>
      </c>
      <c r="FC62" t="s">
        <v>460</v>
      </c>
      <c r="FD62" t="s">
        <v>461</v>
      </c>
      <c r="FE62" t="s">
        <v>460</v>
      </c>
      <c r="FF62" t="s">
        <v>461</v>
      </c>
      <c r="FG62" t="s">
        <v>461</v>
      </c>
      <c r="FH62" t="s">
        <v>460</v>
      </c>
      <c r="FI62" t="s">
        <v>461</v>
      </c>
      <c r="FJ62" t="s">
        <v>461</v>
      </c>
      <c r="FK62" t="s">
        <v>473</v>
      </c>
      <c r="FL62" t="s">
        <v>460</v>
      </c>
      <c r="FM62" t="s">
        <v>460</v>
      </c>
      <c r="FN62" t="s">
        <v>460</v>
      </c>
      <c r="FO62" t="s">
        <v>460</v>
      </c>
      <c r="FP62" t="s">
        <v>460</v>
      </c>
      <c r="FQ62" t="s">
        <v>461</v>
      </c>
      <c r="FR62" t="s">
        <v>460</v>
      </c>
      <c r="FS62" t="s">
        <v>460</v>
      </c>
      <c r="FT62" t="s">
        <v>460</v>
      </c>
      <c r="FU62" t="s">
        <v>460</v>
      </c>
      <c r="FV62" t="s">
        <v>473</v>
      </c>
      <c r="FW62" t="s">
        <v>461</v>
      </c>
      <c r="FX62" t="s">
        <v>460</v>
      </c>
      <c r="FY62" t="s">
        <v>461</v>
      </c>
      <c r="FZ62" t="s">
        <v>460</v>
      </c>
      <c r="GA62" t="s">
        <v>461</v>
      </c>
      <c r="GB62" t="s">
        <v>461</v>
      </c>
      <c r="GC62" t="s">
        <v>461</v>
      </c>
      <c r="GD62" t="s">
        <v>460</v>
      </c>
      <c r="GE62" t="s">
        <v>461</v>
      </c>
      <c r="GF62" t="s">
        <v>461</v>
      </c>
      <c r="GG62" t="s">
        <v>461</v>
      </c>
      <c r="GH62" t="s">
        <v>460</v>
      </c>
      <c r="GI62" t="s">
        <v>460</v>
      </c>
      <c r="GJ62" t="s">
        <v>460</v>
      </c>
      <c r="GK62" t="s">
        <v>461</v>
      </c>
      <c r="GL62" t="s">
        <v>461</v>
      </c>
      <c r="GM62" t="s">
        <v>460</v>
      </c>
      <c r="GN62" t="s">
        <v>460</v>
      </c>
      <c r="GO62" t="s">
        <v>461</v>
      </c>
      <c r="GP62" t="s">
        <v>460</v>
      </c>
      <c r="GQ62" t="s">
        <v>461</v>
      </c>
      <c r="GR62" t="s">
        <v>460</v>
      </c>
      <c r="GS62" t="s">
        <v>460</v>
      </c>
      <c r="GT62" t="s">
        <v>460</v>
      </c>
      <c r="GU62" t="s">
        <v>460</v>
      </c>
      <c r="GV62" t="s">
        <v>460</v>
      </c>
      <c r="GW62" t="s">
        <v>460</v>
      </c>
      <c r="GX62" t="s">
        <v>460</v>
      </c>
      <c r="GY62" t="s">
        <v>460</v>
      </c>
      <c r="GZ62" t="s">
        <v>460</v>
      </c>
      <c r="HA62" t="s">
        <v>461</v>
      </c>
      <c r="HB62" t="s">
        <v>461</v>
      </c>
      <c r="HC62" t="s">
        <v>460</v>
      </c>
      <c r="HD62" t="s">
        <v>461</v>
      </c>
      <c r="HE62" t="s">
        <v>481</v>
      </c>
      <c r="HF62">
        <v>110</v>
      </c>
      <c r="HG62">
        <v>80</v>
      </c>
      <c r="HH62">
        <v>0</v>
      </c>
      <c r="HI62">
        <v>5</v>
      </c>
      <c r="HJ62">
        <v>4</v>
      </c>
      <c r="HK62" t="s">
        <v>476</v>
      </c>
      <c r="HM62" s="3">
        <f t="shared" si="23"/>
        <v>0</v>
      </c>
      <c r="HN62" s="3">
        <f t="shared" si="40"/>
        <v>53</v>
      </c>
      <c r="HO62" s="3">
        <f t="shared" si="41"/>
        <v>0</v>
      </c>
      <c r="HP62" s="3">
        <f t="shared" si="0"/>
        <v>53</v>
      </c>
      <c r="HQ62" s="7" t="str" cm="1">
        <f t="array" ref="HQ62">_xlfn.SWITCH(HP62,HM62,"Oui",HN62,"Non",HO62,"Abstention")</f>
        <v>Non</v>
      </c>
      <c r="HR62" s="7" t="str" cm="1">
        <f t="array" ref="HR62">_xlfn.SWITCH(HQ62,"Oui","Non","Non","Oui","Abstention","Oui")</f>
        <v>Oui</v>
      </c>
      <c r="HS62" s="7" t="str" cm="1">
        <f t="array" ref="HS62">_xlfn.SWITCH(HQ62,"Oui","Abstention","Non","Abstention","Abstention","Non")</f>
        <v>Abstention</v>
      </c>
      <c r="HT62" s="3">
        <f t="shared" si="1"/>
        <v>53</v>
      </c>
      <c r="HU62" s="3">
        <f t="shared" si="2"/>
        <v>1</v>
      </c>
      <c r="HV62" t="str">
        <f t="shared" si="3"/>
        <v>consigne</v>
      </c>
      <c r="HW62" s="3">
        <f t="shared" si="24"/>
        <v>37</v>
      </c>
      <c r="HX62" s="3">
        <f t="shared" si="25"/>
        <v>0</v>
      </c>
      <c r="HY62" s="3">
        <f t="shared" si="26"/>
        <v>0</v>
      </c>
      <c r="HZ62" s="3">
        <f t="shared" si="27"/>
        <v>37</v>
      </c>
      <c r="IA62" s="7" t="str" cm="1">
        <f t="array" ref="IA62">_xlfn.SWITCH(HZ62,HW62,"Oui",HX62,"Non",HY62,"Abstention")</f>
        <v>Oui</v>
      </c>
      <c r="IB62" s="7" t="str" cm="1">
        <f t="array" ref="IB62">_xlfn.SWITCH(IA62,"Oui","Non","Non","Oui","Abstention","Oui")</f>
        <v>Non</v>
      </c>
      <c r="IC62" s="7" t="str" cm="1">
        <f t="array" ref="IC62">_xlfn.SWITCH(IA62,"Oui","Abstention","Non","Abstention","Abstention","Non")</f>
        <v>Abstention</v>
      </c>
      <c r="ID62" s="3">
        <f t="shared" si="4"/>
        <v>37</v>
      </c>
      <c r="IE62" s="3">
        <f t="shared" si="5"/>
        <v>1</v>
      </c>
      <c r="IF62" t="str">
        <f t="shared" si="6"/>
        <v>consigne</v>
      </c>
      <c r="IG62">
        <f t="shared" si="28"/>
        <v>1</v>
      </c>
      <c r="IH62">
        <f t="shared" si="29"/>
        <v>27</v>
      </c>
      <c r="II62">
        <f t="shared" si="30"/>
        <v>0</v>
      </c>
      <c r="IJ62" s="3">
        <f t="shared" si="7"/>
        <v>27</v>
      </c>
      <c r="IK62" s="7" t="str" cm="1">
        <f t="array" ref="IK62">_xlfn.SWITCH(IJ62,IG62,"Oui",IH62,"Non",II62,"Abstention")</f>
        <v>Non</v>
      </c>
      <c r="IL62" s="7" t="str" cm="1">
        <f t="array" ref="IL62">_xlfn.SWITCH(IK62,"Oui","Non","Non","Oui","Abstention","Oui")</f>
        <v>Oui</v>
      </c>
      <c r="IM62" s="7" t="str" cm="1">
        <f t="array" ref="IM62">_xlfn.SWITCH(IK62,"Oui","Abstention","Non","Abstention","Abstention","Non")</f>
        <v>Abstention</v>
      </c>
      <c r="IN62" s="3">
        <f t="shared" si="8"/>
        <v>28</v>
      </c>
      <c r="IO62" s="3">
        <f t="shared" si="9"/>
        <v>0.9642857142857143</v>
      </c>
      <c r="IP62" t="str">
        <f t="shared" si="10"/>
        <v>consigne</v>
      </c>
      <c r="IQ62">
        <f t="shared" si="31"/>
        <v>28</v>
      </c>
      <c r="IR62">
        <f t="shared" si="32"/>
        <v>0</v>
      </c>
      <c r="IS62">
        <f t="shared" si="33"/>
        <v>0</v>
      </c>
      <c r="IT62" s="3">
        <f t="shared" si="11"/>
        <v>28</v>
      </c>
      <c r="IU62" s="7" t="str" cm="1">
        <f t="array" ref="IU62">_xlfn.SWITCH(IT62,IQ62,"Oui",IR62,"Non",IS62,"Abstention")</f>
        <v>Oui</v>
      </c>
      <c r="IV62" s="7" t="str" cm="1">
        <f t="array" ref="IV62">_xlfn.SWITCH(IU62,"Oui","Non","Non","Oui","Abstention","Oui")</f>
        <v>Non</v>
      </c>
      <c r="IW62" s="7" t="str" cm="1">
        <f t="array" ref="IW62">_xlfn.SWITCH(IU62,"Oui","Abstention","Non","Abstention","Abstention","Non")</f>
        <v>Abstention</v>
      </c>
      <c r="IX62" s="3">
        <f t="shared" si="12"/>
        <v>28</v>
      </c>
      <c r="IY62" s="3">
        <f t="shared" si="13"/>
        <v>1</v>
      </c>
      <c r="IZ62" t="str">
        <f t="shared" si="14"/>
        <v>consigne</v>
      </c>
      <c r="JA62">
        <f t="shared" si="34"/>
        <v>28</v>
      </c>
      <c r="JB62">
        <f t="shared" si="35"/>
        <v>0</v>
      </c>
      <c r="JC62">
        <f t="shared" si="36"/>
        <v>0</v>
      </c>
      <c r="JD62" s="3">
        <f t="shared" si="15"/>
        <v>28</v>
      </c>
      <c r="JE62" s="7" t="str" cm="1">
        <f t="array" ref="JE62">_xlfn.SWITCH(JD62,JA62,"Oui",JB62,"Non",JC62,"Abstention")</f>
        <v>Oui</v>
      </c>
      <c r="JF62" s="7" t="str" cm="1">
        <f t="array" ref="JF62">_xlfn.SWITCH(JE62,"Oui","Non","Non","Oui","Abstention","Oui")</f>
        <v>Non</v>
      </c>
      <c r="JG62" s="7" t="str" cm="1">
        <f t="array" ref="JG62">_xlfn.SWITCH(JE62,"Oui","Abstention","Non","Abstention","Abstention","Non")</f>
        <v>Abstention</v>
      </c>
      <c r="JH62" s="3">
        <f t="shared" si="16"/>
        <v>28</v>
      </c>
      <c r="JI62" s="3">
        <f t="shared" si="17"/>
        <v>1</v>
      </c>
      <c r="JJ62" t="str">
        <f t="shared" si="18"/>
        <v>consigne</v>
      </c>
      <c r="JK62">
        <f t="shared" si="37"/>
        <v>16</v>
      </c>
      <c r="JL62">
        <f t="shared" si="38"/>
        <v>0</v>
      </c>
      <c r="JM62">
        <f t="shared" si="39"/>
        <v>0</v>
      </c>
      <c r="JN62" s="3">
        <f t="shared" si="19"/>
        <v>16</v>
      </c>
      <c r="JO62" s="7" t="str" cm="1">
        <f t="array" ref="JO62">_xlfn.SWITCH(JN62,JK62,"Oui",JL62,"Non",JM62,"Abstention")</f>
        <v>Oui</v>
      </c>
      <c r="JP62" s="7" t="str" cm="1">
        <f t="array" ref="JP62">_xlfn.SWITCH(JO62,"Oui","Non","Non","Oui","Abstention","Oui")</f>
        <v>Non</v>
      </c>
      <c r="JQ62" s="7" t="str" cm="1">
        <f t="array" ref="JQ62">_xlfn.SWITCH(JO62,"Oui","Abstention","Non","Abstention","Abstention","Non")</f>
        <v>Abstention</v>
      </c>
      <c r="JR62" s="3">
        <f t="shared" si="20"/>
        <v>16</v>
      </c>
      <c r="JS62" s="3">
        <f t="shared" si="21"/>
        <v>1</v>
      </c>
      <c r="JT62" t="str">
        <f t="shared" si="22"/>
        <v>consigne</v>
      </c>
      <c r="JU62" s="3"/>
      <c r="JV62" t="str" cm="1">
        <f t="array" ref="JV62">_xlfn._xlws.FILTER($M$3:$HD$3,((($M62:$HD62=$HR62)+($M62:$HD62=$HS62))*($M$5:$HD$5="V")*($HV62="consigne")),"")</f>
        <v/>
      </c>
      <c r="KP62" t="str" cm="1">
        <f t="array" ref="KP62">_xlfn._xlws.FILTER($M$3:$HD$3,((($M62:$HD62=$IB62)+($M62:$HD62=$IC62))*($M$5:$HD$5="S")*($IF62="consigne")),"")</f>
        <v/>
      </c>
      <c r="LD62" t="str" cm="1">
        <f t="array" ref="LD62">_xlfn._xlws.FILTER($M$3:$HD$3,((($M62:$HD62=$IV62)+($M62:$HD62=$IW62))*($M$5:$HD$5="RL")*($IZ62="consigne")),"")</f>
        <v/>
      </c>
      <c r="LP62" t="str" cm="1">
        <f t="array" ref="LP62">_xlfn._xlws.FILTER($M$3:$HD$3,((($M62:$HD62=$JF62)+($M62:$HD62=$JG62))*($M$5:$HD$5="G")*($JJ62="consigne")),"")</f>
        <v/>
      </c>
      <c r="MA62" t="str" cm="1">
        <f t="array" ref="MA62">_xlfn._xlws.FILTER($M$3:$HD$3,((($M62:$HD62=$JP62)+($M62:$HD62=$JQ62))*($M$5:$HD$5="GL")*($JT62="consigne")),"")</f>
        <v/>
      </c>
      <c r="MG62" t="str" cm="1">
        <f t="array" ref="MG62">_xlfn._xlws.FILTER($M$3:$HD$3,((($M62:$HD62=$IL62)+($M62:$HD62=$IM62))*($M$5:$HD$5="M-E")*($IP62="consigne")),"")</f>
        <v>Roduit Benjamin</v>
      </c>
    </row>
    <row r="63" spans="1:352" x14ac:dyDescent="0.25">
      <c r="A63" s="1" t="s">
        <v>674</v>
      </c>
      <c r="B63" t="s">
        <v>204</v>
      </c>
      <c r="C63" t="s">
        <v>607</v>
      </c>
      <c r="D63" t="s">
        <v>608</v>
      </c>
      <c r="E63" s="1" t="s">
        <v>675</v>
      </c>
      <c r="F63" t="s">
        <v>676</v>
      </c>
      <c r="G63">
        <v>24505</v>
      </c>
      <c r="H63" t="s">
        <v>527</v>
      </c>
      <c r="I63" t="s">
        <v>528</v>
      </c>
      <c r="M63" t="s">
        <v>460</v>
      </c>
      <c r="N63" t="s">
        <v>460</v>
      </c>
      <c r="O63" t="s">
        <v>460</v>
      </c>
      <c r="P63" t="s">
        <v>460</v>
      </c>
      <c r="Q63" t="s">
        <v>460</v>
      </c>
      <c r="R63" t="s">
        <v>460</v>
      </c>
      <c r="S63" t="s">
        <v>461</v>
      </c>
      <c r="T63" t="s">
        <v>461</v>
      </c>
      <c r="U63" t="s">
        <v>460</v>
      </c>
      <c r="V63" t="s">
        <v>461</v>
      </c>
      <c r="W63" t="s">
        <v>463</v>
      </c>
      <c r="X63" t="s">
        <v>480</v>
      </c>
      <c r="Y63" t="s">
        <v>461</v>
      </c>
      <c r="Z63" t="s">
        <v>460</v>
      </c>
      <c r="AA63" t="s">
        <v>460</v>
      </c>
      <c r="AB63" t="s">
        <v>460</v>
      </c>
      <c r="AC63" t="s">
        <v>460</v>
      </c>
      <c r="AD63" t="s">
        <v>460</v>
      </c>
      <c r="AE63" t="s">
        <v>460</v>
      </c>
      <c r="AF63" t="s">
        <v>460</v>
      </c>
      <c r="AG63" t="s">
        <v>460</v>
      </c>
      <c r="AH63" t="s">
        <v>460</v>
      </c>
      <c r="AI63" t="s">
        <v>460</v>
      </c>
      <c r="AJ63" t="s">
        <v>461</v>
      </c>
      <c r="AK63" t="s">
        <v>460</v>
      </c>
      <c r="AL63" t="s">
        <v>461</v>
      </c>
      <c r="AM63" t="s">
        <v>460</v>
      </c>
      <c r="AN63" t="s">
        <v>461</v>
      </c>
      <c r="AO63" t="s">
        <v>460</v>
      </c>
      <c r="AP63" t="s">
        <v>461</v>
      </c>
      <c r="AQ63" t="s">
        <v>460</v>
      </c>
      <c r="AR63" t="s">
        <v>460</v>
      </c>
      <c r="AS63" t="s">
        <v>461</v>
      </c>
      <c r="AT63" t="s">
        <v>460</v>
      </c>
      <c r="AU63" t="s">
        <v>473</v>
      </c>
      <c r="AV63" t="s">
        <v>460</v>
      </c>
      <c r="AW63" t="s">
        <v>461</v>
      </c>
      <c r="AX63" t="s">
        <v>461</v>
      </c>
      <c r="AY63" t="s">
        <v>460</v>
      </c>
      <c r="AZ63" t="s">
        <v>460</v>
      </c>
      <c r="BA63" t="s">
        <v>460</v>
      </c>
      <c r="BB63" t="s">
        <v>460</v>
      </c>
      <c r="BC63" t="s">
        <v>461</v>
      </c>
      <c r="BD63" t="s">
        <v>460</v>
      </c>
      <c r="BE63" t="s">
        <v>473</v>
      </c>
      <c r="BF63" t="s">
        <v>460</v>
      </c>
      <c r="BG63" t="s">
        <v>473</v>
      </c>
      <c r="BH63" t="s">
        <v>460</v>
      </c>
      <c r="BI63" t="s">
        <v>473</v>
      </c>
      <c r="BJ63" t="s">
        <v>460</v>
      </c>
      <c r="BK63" t="s">
        <v>461</v>
      </c>
      <c r="BL63" t="s">
        <v>460</v>
      </c>
      <c r="BM63" t="s">
        <v>461</v>
      </c>
      <c r="BN63" t="s">
        <v>460</v>
      </c>
      <c r="BO63" t="s">
        <v>460</v>
      </c>
      <c r="BP63" t="s">
        <v>460</v>
      </c>
      <c r="BQ63" t="s">
        <v>460</v>
      </c>
      <c r="BR63" t="s">
        <v>460</v>
      </c>
      <c r="BS63" t="s">
        <v>473</v>
      </c>
      <c r="BT63" t="s">
        <v>460</v>
      </c>
      <c r="BU63" t="s">
        <v>461</v>
      </c>
      <c r="BV63" t="s">
        <v>460</v>
      </c>
      <c r="BW63" t="s">
        <v>460</v>
      </c>
      <c r="BX63" t="s">
        <v>461</v>
      </c>
      <c r="BY63" t="s">
        <v>473</v>
      </c>
      <c r="BZ63" t="s">
        <v>460</v>
      </c>
      <c r="CA63" t="s">
        <v>461</v>
      </c>
      <c r="CB63" t="s">
        <v>460</v>
      </c>
      <c r="CC63" t="s">
        <v>473</v>
      </c>
      <c r="CD63" t="s">
        <v>460</v>
      </c>
      <c r="CE63" t="s">
        <v>461</v>
      </c>
      <c r="CF63" t="s">
        <v>460</v>
      </c>
      <c r="CG63" t="s">
        <v>460</v>
      </c>
      <c r="CH63" t="s">
        <v>460</v>
      </c>
      <c r="CI63" t="s">
        <v>460</v>
      </c>
      <c r="CJ63" t="s">
        <v>460</v>
      </c>
      <c r="CK63" t="s">
        <v>461</v>
      </c>
      <c r="CL63" t="s">
        <v>460</v>
      </c>
      <c r="CM63" t="s">
        <v>463</v>
      </c>
      <c r="CN63" t="s">
        <v>460</v>
      </c>
      <c r="CO63" t="s">
        <v>461</v>
      </c>
      <c r="CP63" t="s">
        <v>473</v>
      </c>
      <c r="CQ63" t="s">
        <v>473</v>
      </c>
      <c r="CR63" t="s">
        <v>460</v>
      </c>
      <c r="CS63" t="s">
        <v>473</v>
      </c>
      <c r="CT63" t="s">
        <v>460</v>
      </c>
      <c r="CU63" t="s">
        <v>480</v>
      </c>
      <c r="CV63" t="s">
        <v>460</v>
      </c>
      <c r="CW63" t="s">
        <v>463</v>
      </c>
      <c r="CX63" t="s">
        <v>460</v>
      </c>
      <c r="CY63" t="s">
        <v>473</v>
      </c>
      <c r="CZ63" t="s">
        <v>460</v>
      </c>
      <c r="DA63" t="s">
        <v>460</v>
      </c>
      <c r="DB63" t="s">
        <v>474</v>
      </c>
      <c r="DC63" t="s">
        <v>460</v>
      </c>
      <c r="DD63" t="s">
        <v>473</v>
      </c>
      <c r="DE63" t="s">
        <v>461</v>
      </c>
      <c r="DF63" t="s">
        <v>473</v>
      </c>
      <c r="DG63" t="s">
        <v>461</v>
      </c>
      <c r="DH63" t="s">
        <v>460</v>
      </c>
      <c r="DI63" t="s">
        <v>473</v>
      </c>
      <c r="DJ63" t="s">
        <v>460</v>
      </c>
      <c r="DK63" t="s">
        <v>460</v>
      </c>
      <c r="DL63" t="s">
        <v>460</v>
      </c>
      <c r="DM63" t="s">
        <v>473</v>
      </c>
      <c r="DN63" t="s">
        <v>460</v>
      </c>
      <c r="DO63" t="s">
        <v>473</v>
      </c>
      <c r="DP63" t="s">
        <v>460</v>
      </c>
      <c r="DQ63" t="s">
        <v>460</v>
      </c>
      <c r="DR63" t="s">
        <v>463</v>
      </c>
      <c r="DS63" t="s">
        <v>461</v>
      </c>
      <c r="DT63" t="s">
        <v>460</v>
      </c>
      <c r="DU63" t="s">
        <v>460</v>
      </c>
      <c r="DV63" t="s">
        <v>460</v>
      </c>
      <c r="DW63" t="s">
        <v>460</v>
      </c>
      <c r="DX63" t="s">
        <v>473</v>
      </c>
      <c r="DY63" t="s">
        <v>460</v>
      </c>
      <c r="DZ63" t="s">
        <v>460</v>
      </c>
      <c r="EA63" t="s">
        <v>480</v>
      </c>
      <c r="EB63" t="s">
        <v>461</v>
      </c>
      <c r="EC63" t="s">
        <v>460</v>
      </c>
      <c r="ED63" t="s">
        <v>460</v>
      </c>
      <c r="EE63" t="s">
        <v>460</v>
      </c>
      <c r="EF63" t="s">
        <v>463</v>
      </c>
      <c r="EG63" t="s">
        <v>460</v>
      </c>
      <c r="EH63" t="s">
        <v>460</v>
      </c>
      <c r="EI63" t="s">
        <v>460</v>
      </c>
      <c r="EJ63" t="s">
        <v>473</v>
      </c>
      <c r="EK63" t="s">
        <v>460</v>
      </c>
      <c r="EL63" t="s">
        <v>473</v>
      </c>
      <c r="EM63" t="s">
        <v>460</v>
      </c>
      <c r="EN63" t="s">
        <v>473</v>
      </c>
      <c r="EO63" t="s">
        <v>461</v>
      </c>
      <c r="EP63" t="s">
        <v>460</v>
      </c>
      <c r="EQ63" t="s">
        <v>461</v>
      </c>
      <c r="ER63" t="s">
        <v>460</v>
      </c>
      <c r="ES63" t="s">
        <v>461</v>
      </c>
      <c r="ET63" t="s">
        <v>460</v>
      </c>
      <c r="EU63" t="s">
        <v>461</v>
      </c>
      <c r="EV63" t="s">
        <v>473</v>
      </c>
      <c r="EW63" t="s">
        <v>473</v>
      </c>
      <c r="EX63" t="s">
        <v>461</v>
      </c>
      <c r="EY63" t="s">
        <v>461</v>
      </c>
      <c r="EZ63" t="s">
        <v>473</v>
      </c>
      <c r="FA63" t="s">
        <v>460</v>
      </c>
      <c r="FB63" t="s">
        <v>460</v>
      </c>
      <c r="FC63" t="s">
        <v>460</v>
      </c>
      <c r="FD63" t="s">
        <v>461</v>
      </c>
      <c r="FE63" t="s">
        <v>460</v>
      </c>
      <c r="FF63" t="s">
        <v>461</v>
      </c>
      <c r="FG63" t="s">
        <v>460</v>
      </c>
      <c r="FH63" t="s">
        <v>473</v>
      </c>
      <c r="FI63" t="s">
        <v>473</v>
      </c>
      <c r="FJ63" t="s">
        <v>473</v>
      </c>
      <c r="FK63" t="s">
        <v>473</v>
      </c>
      <c r="FL63" t="s">
        <v>461</v>
      </c>
      <c r="FM63" t="s">
        <v>461</v>
      </c>
      <c r="FN63" t="s">
        <v>460</v>
      </c>
      <c r="FO63" t="s">
        <v>460</v>
      </c>
      <c r="FP63" t="s">
        <v>460</v>
      </c>
      <c r="FQ63" t="s">
        <v>461</v>
      </c>
      <c r="FR63" t="s">
        <v>461</v>
      </c>
      <c r="FS63" t="s">
        <v>460</v>
      </c>
      <c r="FT63" t="s">
        <v>461</v>
      </c>
      <c r="FU63" t="s">
        <v>461</v>
      </c>
      <c r="FV63" t="s">
        <v>473</v>
      </c>
      <c r="FW63" t="s">
        <v>461</v>
      </c>
      <c r="FX63" t="s">
        <v>473</v>
      </c>
      <c r="FY63" t="s">
        <v>460</v>
      </c>
      <c r="FZ63" t="s">
        <v>460</v>
      </c>
      <c r="GA63" t="s">
        <v>461</v>
      </c>
      <c r="GB63" t="s">
        <v>461</v>
      </c>
      <c r="GC63" t="s">
        <v>460</v>
      </c>
      <c r="GD63" t="s">
        <v>460</v>
      </c>
      <c r="GE63" t="s">
        <v>461</v>
      </c>
      <c r="GF63" t="s">
        <v>460</v>
      </c>
      <c r="GG63" t="s">
        <v>461</v>
      </c>
      <c r="GH63" t="s">
        <v>480</v>
      </c>
      <c r="GI63" t="s">
        <v>461</v>
      </c>
      <c r="GJ63" t="s">
        <v>461</v>
      </c>
      <c r="GK63" t="s">
        <v>461</v>
      </c>
      <c r="GL63" t="s">
        <v>461</v>
      </c>
      <c r="GM63" t="s">
        <v>460</v>
      </c>
      <c r="GN63" t="s">
        <v>460</v>
      </c>
      <c r="GO63" t="s">
        <v>473</v>
      </c>
      <c r="GP63" t="s">
        <v>461</v>
      </c>
      <c r="GQ63" t="s">
        <v>460</v>
      </c>
      <c r="GR63" t="s">
        <v>460</v>
      </c>
      <c r="GS63" t="s">
        <v>460</v>
      </c>
      <c r="GT63" t="s">
        <v>480</v>
      </c>
      <c r="GU63" t="s">
        <v>460</v>
      </c>
      <c r="GV63" t="s">
        <v>460</v>
      </c>
      <c r="GW63" t="s">
        <v>461</v>
      </c>
      <c r="GX63" t="s">
        <v>473</v>
      </c>
      <c r="GY63" t="s">
        <v>461</v>
      </c>
      <c r="GZ63" t="s">
        <v>461</v>
      </c>
      <c r="HA63" t="s">
        <v>473</v>
      </c>
      <c r="HB63" t="s">
        <v>473</v>
      </c>
      <c r="HC63" t="s">
        <v>460</v>
      </c>
      <c r="HD63" t="s">
        <v>460</v>
      </c>
      <c r="HE63" t="s">
        <v>481</v>
      </c>
      <c r="HF63">
        <v>105</v>
      </c>
      <c r="HG63">
        <v>51</v>
      </c>
      <c r="HH63">
        <v>5</v>
      </c>
      <c r="HI63">
        <v>5</v>
      </c>
      <c r="HJ63">
        <v>33</v>
      </c>
      <c r="HK63" t="s">
        <v>476</v>
      </c>
      <c r="HM63" s="3">
        <f t="shared" si="23"/>
        <v>30</v>
      </c>
      <c r="HN63" s="3">
        <f t="shared" si="40"/>
        <v>10</v>
      </c>
      <c r="HO63" s="3">
        <f t="shared" si="41"/>
        <v>0</v>
      </c>
      <c r="HP63" s="3">
        <f t="shared" si="0"/>
        <v>30</v>
      </c>
      <c r="HQ63" s="7" t="str" cm="1">
        <f t="array" ref="HQ63">_xlfn.SWITCH(HP63,HM63,"Oui",HN63,"Non",HO63,"Abstention")</f>
        <v>Oui</v>
      </c>
      <c r="HR63" s="7" t="str" cm="1">
        <f t="array" ref="HR63">_xlfn.SWITCH(HQ63,"Oui","Non","Non","Oui","Abstention","Oui")</f>
        <v>Non</v>
      </c>
      <c r="HS63" s="7" t="str" cm="1">
        <f t="array" ref="HS63">_xlfn.SWITCH(HQ63,"Oui","Abstention","Non","Abstention","Abstention","Non")</f>
        <v>Abstention</v>
      </c>
      <c r="HT63" s="3">
        <f t="shared" si="1"/>
        <v>40</v>
      </c>
      <c r="HU63" s="3">
        <f t="shared" si="2"/>
        <v>0.75</v>
      </c>
      <c r="HV63" t="str">
        <f t="shared" si="3"/>
        <v>consigne</v>
      </c>
      <c r="HW63" s="3">
        <f t="shared" si="24"/>
        <v>18</v>
      </c>
      <c r="HX63" s="3">
        <f t="shared" si="25"/>
        <v>6</v>
      </c>
      <c r="HY63" s="3">
        <f t="shared" si="26"/>
        <v>3</v>
      </c>
      <c r="HZ63" s="3">
        <f t="shared" si="27"/>
        <v>18</v>
      </c>
      <c r="IA63" s="7" t="str" cm="1">
        <f t="array" ref="IA63">_xlfn.SWITCH(HZ63,HW63,"Oui",HX63,"Non",HY63,"Abstention")</f>
        <v>Oui</v>
      </c>
      <c r="IB63" s="7" t="str" cm="1">
        <f t="array" ref="IB63">_xlfn.SWITCH(IA63,"Oui","Non","Non","Oui","Abstention","Oui")</f>
        <v>Non</v>
      </c>
      <c r="IC63" s="7" t="str" cm="1">
        <f t="array" ref="IC63">_xlfn.SWITCH(IA63,"Oui","Abstention","Non","Abstention","Abstention","Non")</f>
        <v>Abstention</v>
      </c>
      <c r="ID63" s="3">
        <f t="shared" si="4"/>
        <v>27</v>
      </c>
      <c r="IE63" s="3">
        <f t="shared" si="5"/>
        <v>0.66666666666666663</v>
      </c>
      <c r="IF63" t="str">
        <f t="shared" si="6"/>
        <v>consigne</v>
      </c>
      <c r="IG63">
        <f t="shared" si="28"/>
        <v>13</v>
      </c>
      <c r="IH63">
        <f t="shared" si="29"/>
        <v>9</v>
      </c>
      <c r="II63">
        <f t="shared" si="30"/>
        <v>1</v>
      </c>
      <c r="IJ63" s="3">
        <f t="shared" si="7"/>
        <v>13</v>
      </c>
      <c r="IK63" s="7" t="str" cm="1">
        <f t="array" ref="IK63">_xlfn.SWITCH(IJ63,IG63,"Oui",IH63,"Non",II63,"Abstention")</f>
        <v>Oui</v>
      </c>
      <c r="IL63" s="7" t="str" cm="1">
        <f t="array" ref="IL63">_xlfn.SWITCH(IK63,"Oui","Non","Non","Oui","Abstention","Oui")</f>
        <v>Non</v>
      </c>
      <c r="IM63" s="7" t="str" cm="1">
        <f t="array" ref="IM63">_xlfn.SWITCH(IK63,"Oui","Abstention","Non","Abstention","Abstention","Non")</f>
        <v>Abstention</v>
      </c>
      <c r="IN63" s="3">
        <f t="shared" si="8"/>
        <v>23</v>
      </c>
      <c r="IO63" s="3">
        <f t="shared" si="9"/>
        <v>0.56521739130434778</v>
      </c>
      <c r="IP63" t="str">
        <f t="shared" si="10"/>
        <v>pas de consigne</v>
      </c>
      <c r="IQ63">
        <f t="shared" si="31"/>
        <v>28</v>
      </c>
      <c r="IR63">
        <f t="shared" si="32"/>
        <v>0</v>
      </c>
      <c r="IS63">
        <f t="shared" si="33"/>
        <v>0</v>
      </c>
      <c r="IT63" s="3">
        <f t="shared" si="11"/>
        <v>28</v>
      </c>
      <c r="IU63" s="7" t="str" cm="1">
        <f t="array" ref="IU63">_xlfn.SWITCH(IT63,IQ63,"Oui",IR63,"Non",IS63,"Abstention")</f>
        <v>Oui</v>
      </c>
      <c r="IV63" s="7" t="str" cm="1">
        <f t="array" ref="IV63">_xlfn.SWITCH(IU63,"Oui","Non","Non","Oui","Abstention","Oui")</f>
        <v>Non</v>
      </c>
      <c r="IW63" s="7" t="str" cm="1">
        <f t="array" ref="IW63">_xlfn.SWITCH(IU63,"Oui","Abstention","Non","Abstention","Abstention","Non")</f>
        <v>Abstention</v>
      </c>
      <c r="IX63" s="3">
        <f t="shared" si="12"/>
        <v>28</v>
      </c>
      <c r="IY63" s="3">
        <f t="shared" si="13"/>
        <v>1</v>
      </c>
      <c r="IZ63" t="str">
        <f t="shared" si="14"/>
        <v>consigne</v>
      </c>
      <c r="JA63">
        <f t="shared" si="34"/>
        <v>0</v>
      </c>
      <c r="JB63">
        <f t="shared" si="35"/>
        <v>26</v>
      </c>
      <c r="JC63">
        <f t="shared" si="36"/>
        <v>1</v>
      </c>
      <c r="JD63" s="3">
        <f t="shared" si="15"/>
        <v>26</v>
      </c>
      <c r="JE63" s="7" t="str" cm="1">
        <f t="array" ref="JE63">_xlfn.SWITCH(JD63,JA63,"Oui",JB63,"Non",JC63,"Abstention")</f>
        <v>Non</v>
      </c>
      <c r="JF63" s="7" t="str" cm="1">
        <f t="array" ref="JF63">_xlfn.SWITCH(JE63,"Oui","Non","Non","Oui","Abstention","Oui")</f>
        <v>Oui</v>
      </c>
      <c r="JG63" s="7" t="str" cm="1">
        <f t="array" ref="JG63">_xlfn.SWITCH(JE63,"Oui","Abstention","Non","Abstention","Abstention","Non")</f>
        <v>Abstention</v>
      </c>
      <c r="JH63" s="3">
        <f t="shared" si="16"/>
        <v>27</v>
      </c>
      <c r="JI63" s="3">
        <f t="shared" si="17"/>
        <v>0.96296296296296291</v>
      </c>
      <c r="JJ63" t="str">
        <f t="shared" si="18"/>
        <v>consigne</v>
      </c>
      <c r="JK63">
        <f t="shared" si="37"/>
        <v>16</v>
      </c>
      <c r="JL63">
        <f t="shared" si="38"/>
        <v>0</v>
      </c>
      <c r="JM63">
        <f t="shared" si="39"/>
        <v>0</v>
      </c>
      <c r="JN63" s="3">
        <f t="shared" si="19"/>
        <v>16</v>
      </c>
      <c r="JO63" s="7" t="str" cm="1">
        <f t="array" ref="JO63">_xlfn.SWITCH(JN63,JK63,"Oui",JL63,"Non",JM63,"Abstention")</f>
        <v>Oui</v>
      </c>
      <c r="JP63" s="7" t="str" cm="1">
        <f t="array" ref="JP63">_xlfn.SWITCH(JO63,"Oui","Non","Non","Oui","Abstention","Oui")</f>
        <v>Non</v>
      </c>
      <c r="JQ63" s="7" t="str" cm="1">
        <f t="array" ref="JQ63">_xlfn.SWITCH(JO63,"Oui","Abstention","Non","Abstention","Abstention","Non")</f>
        <v>Abstention</v>
      </c>
      <c r="JR63" s="3">
        <f t="shared" si="20"/>
        <v>16</v>
      </c>
      <c r="JS63" s="3">
        <f t="shared" si="21"/>
        <v>1</v>
      </c>
      <c r="JT63" t="str">
        <f t="shared" si="22"/>
        <v>consigne</v>
      </c>
      <c r="JU63" s="3"/>
      <c r="JV63" t="str" cm="1">
        <f t="array" ref="JV63:KE63">_xlfn._xlws.FILTER($M$3:$HD$3,((($M63:$HD63=$HR63)+($M63:$HD63=$HS63))*($M$5:$HD$5="V")*($HV63="consigne")),"")</f>
        <v>Büchel Roland Rino</v>
      </c>
      <c r="JW63" t="str">
        <v>de Courten Thomas</v>
      </c>
      <c r="JX63" t="str">
        <v>Fischer Benjamin</v>
      </c>
      <c r="JY63" t="str">
        <v>Geissbühler Andrea Martina</v>
      </c>
      <c r="JZ63" t="str">
        <v>Quadri Lorenzo</v>
      </c>
      <c r="KA63" t="str">
        <v>Schläpfer Therese</v>
      </c>
      <c r="KB63" t="str">
        <v>Schwander Pirmin</v>
      </c>
      <c r="KC63" t="str">
        <v>Sollberger Sandra</v>
      </c>
      <c r="KD63" t="str">
        <v>Tuena Mauro</v>
      </c>
      <c r="KE63" t="str">
        <v>Umbricht Pieren Nadja</v>
      </c>
      <c r="KP63" t="str" cm="1">
        <f t="array" ref="KP63:KX63">_xlfn._xlws.FILTER($M$3:$HD$3,((($M63:$HD63=$IB63)+($M63:$HD63=$IC63))*($M$5:$HD$5="S")*($IF63="consigne")),"")</f>
        <v>Barrile Angelo</v>
      </c>
      <c r="KQ63" t="str">
        <v>Graf-Litscher Edith</v>
      </c>
      <c r="KR63" t="str">
        <v>Marti Min Li</v>
      </c>
      <c r="KS63" t="str">
        <v>Molina Fabian</v>
      </c>
      <c r="KT63" t="str">
        <v>Piller Carrard Valérie</v>
      </c>
      <c r="KU63" t="str">
        <v>Schneider Schüttel Ursula</v>
      </c>
      <c r="KV63" t="str">
        <v>Suter Gabriela</v>
      </c>
      <c r="KW63" t="str">
        <v>Wasserfallen Flavia</v>
      </c>
      <c r="KX63" t="str">
        <v>Widmer Céline</v>
      </c>
      <c r="LD63" t="str" cm="1">
        <f t="array" ref="LD63">_xlfn._xlws.FILTER($M$3:$HD$3,((($M63:$HD63=$IV63)+($M63:$HD63=$IW63))*($M$5:$HD$5="RL")*($IZ63="consigne")),"")</f>
        <v/>
      </c>
      <c r="LP63" t="str" cm="1">
        <f t="array" ref="LP63">_xlfn._xlws.FILTER($M$3:$HD$3,((($M63:$HD63=$JF63)+($M63:$HD63=$JG63))*($M$5:$HD$5="G")*($JJ63="consigne")),"")</f>
        <v>Michaud Gigon Sophie</v>
      </c>
      <c r="MA63" t="str" cm="1">
        <f t="array" ref="MA63">_xlfn._xlws.FILTER($M$3:$HD$3,((($M63:$HD63=$JP63)+($M63:$HD63=$JQ63))*($M$5:$HD$5="GL")*($JT63="consigne")),"")</f>
        <v/>
      </c>
      <c r="MG63" t="str" cm="1">
        <f t="array" ref="MG63">_xlfn._xlws.FILTER($M$3:$HD$3,((($M63:$HD63=$IL63)+($M63:$HD63=$IM63))*($M$5:$HD$5="M-E")*($IP63="consigne")),"")</f>
        <v/>
      </c>
    </row>
    <row r="64" spans="1:352" x14ac:dyDescent="0.25">
      <c r="A64" s="1" t="s">
        <v>677</v>
      </c>
      <c r="B64" t="s">
        <v>204</v>
      </c>
      <c r="D64" t="s">
        <v>608</v>
      </c>
      <c r="E64" s="1" t="s">
        <v>678</v>
      </c>
      <c r="F64" t="s">
        <v>679</v>
      </c>
      <c r="G64">
        <v>24506</v>
      </c>
      <c r="H64" t="s">
        <v>527</v>
      </c>
      <c r="I64" t="s">
        <v>528</v>
      </c>
      <c r="M64" t="s">
        <v>460</v>
      </c>
      <c r="N64" t="s">
        <v>460</v>
      </c>
      <c r="O64" t="s">
        <v>461</v>
      </c>
      <c r="P64" t="s">
        <v>460</v>
      </c>
      <c r="Q64" t="s">
        <v>460</v>
      </c>
      <c r="R64" t="s">
        <v>461</v>
      </c>
      <c r="S64" t="s">
        <v>461</v>
      </c>
      <c r="T64" t="s">
        <v>461</v>
      </c>
      <c r="U64" t="s">
        <v>461</v>
      </c>
      <c r="V64" t="s">
        <v>461</v>
      </c>
      <c r="W64" t="s">
        <v>463</v>
      </c>
      <c r="X64" t="s">
        <v>461</v>
      </c>
      <c r="Y64" t="s">
        <v>461</v>
      </c>
      <c r="Z64" t="s">
        <v>461</v>
      </c>
      <c r="AA64" t="s">
        <v>461</v>
      </c>
      <c r="AB64" t="s">
        <v>461</v>
      </c>
      <c r="AC64" t="s">
        <v>461</v>
      </c>
      <c r="AD64" t="s">
        <v>461</v>
      </c>
      <c r="AE64" t="s">
        <v>460</v>
      </c>
      <c r="AF64" t="s">
        <v>461</v>
      </c>
      <c r="AG64" t="s">
        <v>461</v>
      </c>
      <c r="AH64" t="s">
        <v>461</v>
      </c>
      <c r="AI64" t="s">
        <v>461</v>
      </c>
      <c r="AJ64" t="s">
        <v>461</v>
      </c>
      <c r="AK64" t="s">
        <v>461</v>
      </c>
      <c r="AL64" t="s">
        <v>460</v>
      </c>
      <c r="AM64" t="s">
        <v>460</v>
      </c>
      <c r="AN64" t="s">
        <v>461</v>
      </c>
      <c r="AO64" t="s">
        <v>460</v>
      </c>
      <c r="AP64" t="s">
        <v>461</v>
      </c>
      <c r="AQ64" t="s">
        <v>461</v>
      </c>
      <c r="AR64" t="s">
        <v>461</v>
      </c>
      <c r="AS64" t="s">
        <v>461</v>
      </c>
      <c r="AT64" t="s">
        <v>461</v>
      </c>
      <c r="AU64" t="s">
        <v>461</v>
      </c>
      <c r="AV64" t="s">
        <v>461</v>
      </c>
      <c r="AW64" t="s">
        <v>460</v>
      </c>
      <c r="AX64" t="s">
        <v>461</v>
      </c>
      <c r="AY64" t="s">
        <v>461</v>
      </c>
      <c r="AZ64" t="s">
        <v>461</v>
      </c>
      <c r="BA64" t="s">
        <v>460</v>
      </c>
      <c r="BB64" t="s">
        <v>461</v>
      </c>
      <c r="BC64" t="s">
        <v>461</v>
      </c>
      <c r="BD64" t="s">
        <v>460</v>
      </c>
      <c r="BE64" t="s">
        <v>460</v>
      </c>
      <c r="BF64" t="s">
        <v>461</v>
      </c>
      <c r="BG64" t="s">
        <v>461</v>
      </c>
      <c r="BH64" t="s">
        <v>461</v>
      </c>
      <c r="BI64" t="s">
        <v>461</v>
      </c>
      <c r="BJ64" t="s">
        <v>461</v>
      </c>
      <c r="BK64" t="s">
        <v>460</v>
      </c>
      <c r="BL64" t="s">
        <v>461</v>
      </c>
      <c r="BM64" t="s">
        <v>461</v>
      </c>
      <c r="BN64" t="s">
        <v>461</v>
      </c>
      <c r="BO64" t="s">
        <v>461</v>
      </c>
      <c r="BP64" t="s">
        <v>461</v>
      </c>
      <c r="BQ64" t="s">
        <v>461</v>
      </c>
      <c r="BR64" t="s">
        <v>460</v>
      </c>
      <c r="BS64" t="s">
        <v>461</v>
      </c>
      <c r="BT64" t="s">
        <v>460</v>
      </c>
      <c r="BU64" t="s">
        <v>460</v>
      </c>
      <c r="BV64" t="s">
        <v>461</v>
      </c>
      <c r="BW64" t="s">
        <v>460</v>
      </c>
      <c r="BX64" t="s">
        <v>461</v>
      </c>
      <c r="BY64" t="s">
        <v>461</v>
      </c>
      <c r="BZ64" t="s">
        <v>460</v>
      </c>
      <c r="CA64" t="s">
        <v>461</v>
      </c>
      <c r="CB64" t="s">
        <v>461</v>
      </c>
      <c r="CC64" t="s">
        <v>473</v>
      </c>
      <c r="CD64" t="s">
        <v>460</v>
      </c>
      <c r="CE64" t="s">
        <v>461</v>
      </c>
      <c r="CF64" t="s">
        <v>461</v>
      </c>
      <c r="CG64" t="s">
        <v>460</v>
      </c>
      <c r="CH64" t="s">
        <v>461</v>
      </c>
      <c r="CI64" t="s">
        <v>460</v>
      </c>
      <c r="CJ64" t="s">
        <v>461</v>
      </c>
      <c r="CK64" t="s">
        <v>461</v>
      </c>
      <c r="CL64" t="s">
        <v>460</v>
      </c>
      <c r="CM64" t="s">
        <v>463</v>
      </c>
      <c r="CN64" t="s">
        <v>461</v>
      </c>
      <c r="CO64" t="s">
        <v>461</v>
      </c>
      <c r="CP64" t="s">
        <v>460</v>
      </c>
      <c r="CQ64" t="s">
        <v>460</v>
      </c>
      <c r="CR64" t="s">
        <v>460</v>
      </c>
      <c r="CS64" t="s">
        <v>460</v>
      </c>
      <c r="CT64" t="s">
        <v>460</v>
      </c>
      <c r="CU64" t="s">
        <v>461</v>
      </c>
      <c r="CV64" t="s">
        <v>460</v>
      </c>
      <c r="CW64" t="s">
        <v>463</v>
      </c>
      <c r="CX64" t="s">
        <v>461</v>
      </c>
      <c r="CY64" t="s">
        <v>460</v>
      </c>
      <c r="CZ64" t="s">
        <v>460</v>
      </c>
      <c r="DA64" t="s">
        <v>461</v>
      </c>
      <c r="DB64" t="s">
        <v>474</v>
      </c>
      <c r="DC64" t="s">
        <v>461</v>
      </c>
      <c r="DD64" t="s">
        <v>460</v>
      </c>
      <c r="DE64" t="s">
        <v>461</v>
      </c>
      <c r="DF64" t="s">
        <v>460</v>
      </c>
      <c r="DG64" t="s">
        <v>461</v>
      </c>
      <c r="DH64" t="s">
        <v>461</v>
      </c>
      <c r="DI64" t="s">
        <v>461</v>
      </c>
      <c r="DJ64" t="s">
        <v>461</v>
      </c>
      <c r="DK64" t="s">
        <v>461</v>
      </c>
      <c r="DL64" t="s">
        <v>461</v>
      </c>
      <c r="DM64" t="s">
        <v>473</v>
      </c>
      <c r="DN64" t="s">
        <v>461</v>
      </c>
      <c r="DO64" t="s">
        <v>461</v>
      </c>
      <c r="DP64" t="s">
        <v>460</v>
      </c>
      <c r="DQ64" t="s">
        <v>461</v>
      </c>
      <c r="DR64" t="s">
        <v>463</v>
      </c>
      <c r="DS64" t="s">
        <v>461</v>
      </c>
      <c r="DT64" t="s">
        <v>461</v>
      </c>
      <c r="DU64" t="s">
        <v>460</v>
      </c>
      <c r="DV64" t="s">
        <v>461</v>
      </c>
      <c r="DW64" t="s">
        <v>461</v>
      </c>
      <c r="DX64" t="s">
        <v>460</v>
      </c>
      <c r="DY64" t="s">
        <v>461</v>
      </c>
      <c r="DZ64" t="s">
        <v>461</v>
      </c>
      <c r="EA64" t="s">
        <v>461</v>
      </c>
      <c r="EB64" t="s">
        <v>461</v>
      </c>
      <c r="EC64" t="s">
        <v>461</v>
      </c>
      <c r="ED64" t="s">
        <v>461</v>
      </c>
      <c r="EE64" t="s">
        <v>461</v>
      </c>
      <c r="EF64" t="s">
        <v>463</v>
      </c>
      <c r="EG64" t="s">
        <v>461</v>
      </c>
      <c r="EH64" t="s">
        <v>461</v>
      </c>
      <c r="EI64" t="s">
        <v>460</v>
      </c>
      <c r="EJ64" t="s">
        <v>460</v>
      </c>
      <c r="EK64" t="s">
        <v>461</v>
      </c>
      <c r="EL64" t="s">
        <v>461</v>
      </c>
      <c r="EM64" t="s">
        <v>461</v>
      </c>
      <c r="EN64" t="s">
        <v>460</v>
      </c>
      <c r="EO64" t="s">
        <v>461</v>
      </c>
      <c r="EP64" t="s">
        <v>461</v>
      </c>
      <c r="EQ64" t="s">
        <v>461</v>
      </c>
      <c r="ER64" t="s">
        <v>461</v>
      </c>
      <c r="ES64" t="s">
        <v>461</v>
      </c>
      <c r="ET64" t="s">
        <v>461</v>
      </c>
      <c r="EU64" t="s">
        <v>461</v>
      </c>
      <c r="EV64" t="s">
        <v>461</v>
      </c>
      <c r="EW64" t="s">
        <v>461</v>
      </c>
      <c r="EX64" t="s">
        <v>461</v>
      </c>
      <c r="EY64" t="s">
        <v>460</v>
      </c>
      <c r="EZ64" t="s">
        <v>461</v>
      </c>
      <c r="FA64" t="s">
        <v>461</v>
      </c>
      <c r="FB64" t="s">
        <v>460</v>
      </c>
      <c r="FC64" t="s">
        <v>461</v>
      </c>
      <c r="FD64" t="s">
        <v>461</v>
      </c>
      <c r="FE64" t="s">
        <v>461</v>
      </c>
      <c r="FF64" t="s">
        <v>461</v>
      </c>
      <c r="FG64" t="s">
        <v>460</v>
      </c>
      <c r="FH64" t="s">
        <v>461</v>
      </c>
      <c r="FI64" t="s">
        <v>461</v>
      </c>
      <c r="FJ64" t="s">
        <v>460</v>
      </c>
      <c r="FK64" t="s">
        <v>460</v>
      </c>
      <c r="FL64" t="s">
        <v>461</v>
      </c>
      <c r="FM64" t="s">
        <v>461</v>
      </c>
      <c r="FN64" t="s">
        <v>461</v>
      </c>
      <c r="FO64" t="s">
        <v>461</v>
      </c>
      <c r="FP64" t="s">
        <v>461</v>
      </c>
      <c r="FQ64" t="s">
        <v>460</v>
      </c>
      <c r="FR64" t="s">
        <v>461</v>
      </c>
      <c r="FS64" t="s">
        <v>461</v>
      </c>
      <c r="FT64" t="s">
        <v>461</v>
      </c>
      <c r="FU64" t="s">
        <v>461</v>
      </c>
      <c r="FV64" t="s">
        <v>461</v>
      </c>
      <c r="FW64" t="s">
        <v>460</v>
      </c>
      <c r="FX64" t="s">
        <v>461</v>
      </c>
      <c r="FY64" t="s">
        <v>461</v>
      </c>
      <c r="FZ64" t="s">
        <v>461</v>
      </c>
      <c r="GA64" t="s">
        <v>460</v>
      </c>
      <c r="GB64" t="s">
        <v>461</v>
      </c>
      <c r="GC64" t="s">
        <v>460</v>
      </c>
      <c r="GD64" t="s">
        <v>461</v>
      </c>
      <c r="GE64" t="s">
        <v>461</v>
      </c>
      <c r="GF64" t="s">
        <v>460</v>
      </c>
      <c r="GG64" t="s">
        <v>461</v>
      </c>
      <c r="GH64" t="s">
        <v>461</v>
      </c>
      <c r="GI64" t="s">
        <v>461</v>
      </c>
      <c r="GJ64" t="s">
        <v>461</v>
      </c>
      <c r="GK64" t="s">
        <v>460</v>
      </c>
      <c r="GL64" t="s">
        <v>460</v>
      </c>
      <c r="GM64" t="s">
        <v>461</v>
      </c>
      <c r="GN64" t="s">
        <v>461</v>
      </c>
      <c r="GO64" t="s">
        <v>460</v>
      </c>
      <c r="GP64" t="s">
        <v>461</v>
      </c>
      <c r="GQ64" t="s">
        <v>460</v>
      </c>
      <c r="GR64" t="s">
        <v>461</v>
      </c>
      <c r="GS64" t="s">
        <v>461</v>
      </c>
      <c r="GT64" t="s">
        <v>461</v>
      </c>
      <c r="GU64" t="s">
        <v>461</v>
      </c>
      <c r="GV64" t="s">
        <v>461</v>
      </c>
      <c r="GW64" t="s">
        <v>461</v>
      </c>
      <c r="GX64" t="s">
        <v>461</v>
      </c>
      <c r="GY64" t="s">
        <v>461</v>
      </c>
      <c r="GZ64" t="s">
        <v>461</v>
      </c>
      <c r="HA64" t="s">
        <v>461</v>
      </c>
      <c r="HB64" t="s">
        <v>460</v>
      </c>
      <c r="HC64" t="s">
        <v>461</v>
      </c>
      <c r="HD64" t="s">
        <v>460</v>
      </c>
      <c r="HE64" t="s">
        <v>475</v>
      </c>
      <c r="HF64">
        <v>54</v>
      </c>
      <c r="HG64">
        <v>138</v>
      </c>
      <c r="HH64">
        <v>0</v>
      </c>
      <c r="HI64">
        <v>5</v>
      </c>
      <c r="HJ64">
        <v>2</v>
      </c>
      <c r="HK64" t="s">
        <v>476</v>
      </c>
      <c r="HM64" s="3">
        <f t="shared" si="23"/>
        <v>54</v>
      </c>
      <c r="HN64" s="3">
        <f t="shared" si="40"/>
        <v>0</v>
      </c>
      <c r="HO64" s="3">
        <f t="shared" si="41"/>
        <v>0</v>
      </c>
      <c r="HP64" s="3">
        <f t="shared" si="0"/>
        <v>54</v>
      </c>
      <c r="HQ64" s="7" t="str" cm="1">
        <f t="array" ref="HQ64">_xlfn.SWITCH(HP64,HM64,"Oui",HN64,"Non",HO64,"Abstention")</f>
        <v>Oui</v>
      </c>
      <c r="HR64" s="7" t="str" cm="1">
        <f t="array" ref="HR64">_xlfn.SWITCH(HQ64,"Oui","Non","Non","Oui","Abstention","Oui")</f>
        <v>Non</v>
      </c>
      <c r="HS64" s="7" t="str" cm="1">
        <f t="array" ref="HS64">_xlfn.SWITCH(HQ64,"Oui","Abstention","Non","Abstention","Abstention","Non")</f>
        <v>Abstention</v>
      </c>
      <c r="HT64" s="3">
        <f t="shared" si="1"/>
        <v>54</v>
      </c>
      <c r="HU64" s="3">
        <f t="shared" si="2"/>
        <v>1</v>
      </c>
      <c r="HV64" t="str">
        <f t="shared" si="3"/>
        <v>consigne</v>
      </c>
      <c r="HW64" s="3">
        <f t="shared" si="24"/>
        <v>0</v>
      </c>
      <c r="HX64" s="3">
        <f t="shared" si="25"/>
        <v>37</v>
      </c>
      <c r="HY64" s="3">
        <f t="shared" si="26"/>
        <v>0</v>
      </c>
      <c r="HZ64" s="3">
        <f t="shared" si="27"/>
        <v>37</v>
      </c>
      <c r="IA64" s="7" t="str" cm="1">
        <f t="array" ref="IA64">_xlfn.SWITCH(HZ64,HW64,"Oui",HX64,"Non",HY64,"Abstention")</f>
        <v>Non</v>
      </c>
      <c r="IB64" s="7" t="str" cm="1">
        <f t="array" ref="IB64">_xlfn.SWITCH(IA64,"Oui","Non","Non","Oui","Abstention","Oui")</f>
        <v>Oui</v>
      </c>
      <c r="IC64" s="7" t="str" cm="1">
        <f t="array" ref="IC64">_xlfn.SWITCH(IA64,"Oui","Abstention","Non","Abstention","Abstention","Non")</f>
        <v>Abstention</v>
      </c>
      <c r="ID64" s="3">
        <f t="shared" si="4"/>
        <v>37</v>
      </c>
      <c r="IE64" s="3">
        <f t="shared" si="5"/>
        <v>1</v>
      </c>
      <c r="IF64" t="str">
        <f t="shared" si="6"/>
        <v>consigne</v>
      </c>
      <c r="IG64">
        <f t="shared" si="28"/>
        <v>0</v>
      </c>
      <c r="IH64">
        <f t="shared" si="29"/>
        <v>29</v>
      </c>
      <c r="II64">
        <f t="shared" si="30"/>
        <v>0</v>
      </c>
      <c r="IJ64" s="3">
        <f t="shared" si="7"/>
        <v>29</v>
      </c>
      <c r="IK64" s="7" t="str" cm="1">
        <f t="array" ref="IK64">_xlfn.SWITCH(IJ64,IG64,"Oui",IH64,"Non",II64,"Abstention")</f>
        <v>Non</v>
      </c>
      <c r="IL64" s="7" t="str" cm="1">
        <f t="array" ref="IL64">_xlfn.SWITCH(IK64,"Oui","Non","Non","Oui","Abstention","Oui")</f>
        <v>Oui</v>
      </c>
      <c r="IM64" s="7" t="str" cm="1">
        <f t="array" ref="IM64">_xlfn.SWITCH(IK64,"Oui","Abstention","Non","Abstention","Abstention","Non")</f>
        <v>Abstention</v>
      </c>
      <c r="IN64" s="3">
        <f t="shared" si="8"/>
        <v>29</v>
      </c>
      <c r="IO64" s="3">
        <f t="shared" si="9"/>
        <v>1</v>
      </c>
      <c r="IP64" t="str">
        <f t="shared" si="10"/>
        <v>consigne</v>
      </c>
      <c r="IQ64">
        <f t="shared" si="31"/>
        <v>0</v>
      </c>
      <c r="IR64">
        <f t="shared" si="32"/>
        <v>28</v>
      </c>
      <c r="IS64">
        <f t="shared" si="33"/>
        <v>0</v>
      </c>
      <c r="IT64" s="3">
        <f t="shared" si="11"/>
        <v>28</v>
      </c>
      <c r="IU64" s="7" t="str" cm="1">
        <f t="array" ref="IU64">_xlfn.SWITCH(IT64,IQ64,"Oui",IR64,"Non",IS64,"Abstention")</f>
        <v>Non</v>
      </c>
      <c r="IV64" s="7" t="str" cm="1">
        <f t="array" ref="IV64">_xlfn.SWITCH(IU64,"Oui","Non","Non","Oui","Abstention","Oui")</f>
        <v>Oui</v>
      </c>
      <c r="IW64" s="7" t="str" cm="1">
        <f t="array" ref="IW64">_xlfn.SWITCH(IU64,"Oui","Abstention","Non","Abstention","Abstention","Non")</f>
        <v>Abstention</v>
      </c>
      <c r="IX64" s="3">
        <f t="shared" si="12"/>
        <v>28</v>
      </c>
      <c r="IY64" s="3">
        <f t="shared" si="13"/>
        <v>1</v>
      </c>
      <c r="IZ64" t="str">
        <f t="shared" si="14"/>
        <v>consigne</v>
      </c>
      <c r="JA64">
        <f t="shared" si="34"/>
        <v>0</v>
      </c>
      <c r="JB64">
        <f t="shared" si="35"/>
        <v>28</v>
      </c>
      <c r="JC64">
        <f t="shared" si="36"/>
        <v>0</v>
      </c>
      <c r="JD64" s="3">
        <f t="shared" si="15"/>
        <v>28</v>
      </c>
      <c r="JE64" s="7" t="str" cm="1">
        <f t="array" ref="JE64">_xlfn.SWITCH(JD64,JA64,"Oui",JB64,"Non",JC64,"Abstention")</f>
        <v>Non</v>
      </c>
      <c r="JF64" s="7" t="str" cm="1">
        <f t="array" ref="JF64">_xlfn.SWITCH(JE64,"Oui","Non","Non","Oui","Abstention","Oui")</f>
        <v>Oui</v>
      </c>
      <c r="JG64" s="7" t="str" cm="1">
        <f t="array" ref="JG64">_xlfn.SWITCH(JE64,"Oui","Abstention","Non","Abstention","Abstention","Non")</f>
        <v>Abstention</v>
      </c>
      <c r="JH64" s="3">
        <f t="shared" si="16"/>
        <v>28</v>
      </c>
      <c r="JI64" s="3">
        <f t="shared" si="17"/>
        <v>1</v>
      </c>
      <c r="JJ64" t="str">
        <f t="shared" si="18"/>
        <v>consigne</v>
      </c>
      <c r="JK64">
        <f t="shared" si="37"/>
        <v>0</v>
      </c>
      <c r="JL64">
        <f t="shared" si="38"/>
        <v>16</v>
      </c>
      <c r="JM64">
        <f t="shared" si="39"/>
        <v>0</v>
      </c>
      <c r="JN64" s="3">
        <f t="shared" si="19"/>
        <v>16</v>
      </c>
      <c r="JO64" s="7" t="str" cm="1">
        <f t="array" ref="JO64">_xlfn.SWITCH(JN64,JK64,"Oui",JL64,"Non",JM64,"Abstention")</f>
        <v>Non</v>
      </c>
      <c r="JP64" s="7" t="str" cm="1">
        <f t="array" ref="JP64">_xlfn.SWITCH(JO64,"Oui","Non","Non","Oui","Abstention","Oui")</f>
        <v>Oui</v>
      </c>
      <c r="JQ64" s="7" t="str" cm="1">
        <f t="array" ref="JQ64">_xlfn.SWITCH(JO64,"Oui","Abstention","Non","Abstention","Abstention","Non")</f>
        <v>Abstention</v>
      </c>
      <c r="JR64" s="3">
        <f t="shared" si="20"/>
        <v>16</v>
      </c>
      <c r="JS64" s="3">
        <f t="shared" si="21"/>
        <v>1</v>
      </c>
      <c r="JT64" t="str">
        <f t="shared" si="22"/>
        <v>consigne</v>
      </c>
      <c r="JU64" s="3"/>
      <c r="JV64" t="str" cm="1">
        <f t="array" ref="JV64">_xlfn._xlws.FILTER($M$3:$HD$3,((($M64:$HD64=$HR64)+($M64:$HD64=$HS64))*($M$5:$HD$5="V")*($HV64="consigne")),"")</f>
        <v/>
      </c>
      <c r="KP64" t="str" cm="1">
        <f t="array" ref="KP64">_xlfn._xlws.FILTER($M$3:$HD$3,((($M64:$HD64=$IB64)+($M64:$HD64=$IC64))*($M$5:$HD$5="S")*($IF64="consigne")),"")</f>
        <v/>
      </c>
      <c r="LD64" t="str" cm="1">
        <f t="array" ref="LD64">_xlfn._xlws.FILTER($M$3:$HD$3,((($M64:$HD64=$IV64)+($M64:$HD64=$IW64))*($M$5:$HD$5="RL")*($IZ64="consigne")),"")</f>
        <v/>
      </c>
      <c r="LP64" t="str" cm="1">
        <f t="array" ref="LP64">_xlfn._xlws.FILTER($M$3:$HD$3,((($M64:$HD64=$JF64)+($M64:$HD64=$JG64))*($M$5:$HD$5="G")*($JJ64="consigne")),"")</f>
        <v/>
      </c>
      <c r="MA64" t="str" cm="1">
        <f t="array" ref="MA64">_xlfn._xlws.FILTER($M$3:$HD$3,((($M64:$HD64=$JP64)+($M64:$HD64=$JQ64))*($M$5:$HD$5="GL")*($JT64="consigne")),"")</f>
        <v/>
      </c>
      <c r="MG64" t="str" cm="1">
        <f t="array" ref="MG64">_xlfn._xlws.FILTER($M$3:$HD$3,((($M64:$HD64=$IL64)+($M64:$HD64=$IM64))*($M$5:$HD$5="M-E")*($IP64="consigne")),"")</f>
        <v/>
      </c>
    </row>
    <row r="65" spans="1:352" x14ac:dyDescent="0.25">
      <c r="A65" s="1" t="s">
        <v>680</v>
      </c>
      <c r="B65" t="s">
        <v>204</v>
      </c>
      <c r="D65" t="s">
        <v>608</v>
      </c>
      <c r="E65" s="1" t="s">
        <v>681</v>
      </c>
      <c r="F65" t="s">
        <v>682</v>
      </c>
      <c r="G65">
        <v>24507</v>
      </c>
      <c r="H65" t="s">
        <v>527</v>
      </c>
      <c r="I65" t="s">
        <v>528</v>
      </c>
      <c r="M65" t="s">
        <v>460</v>
      </c>
      <c r="N65" t="s">
        <v>460</v>
      </c>
      <c r="O65" t="s">
        <v>461</v>
      </c>
      <c r="P65" t="s">
        <v>460</v>
      </c>
      <c r="Q65" t="s">
        <v>460</v>
      </c>
      <c r="R65" t="s">
        <v>461</v>
      </c>
      <c r="S65" t="s">
        <v>461</v>
      </c>
      <c r="T65" t="s">
        <v>461</v>
      </c>
      <c r="U65" t="s">
        <v>461</v>
      </c>
      <c r="V65" t="s">
        <v>461</v>
      </c>
      <c r="W65" t="s">
        <v>463</v>
      </c>
      <c r="X65" t="s">
        <v>461</v>
      </c>
      <c r="Y65" t="s">
        <v>461</v>
      </c>
      <c r="Z65" t="s">
        <v>461</v>
      </c>
      <c r="AA65" t="s">
        <v>461</v>
      </c>
      <c r="AB65" t="s">
        <v>461</v>
      </c>
      <c r="AC65" t="s">
        <v>461</v>
      </c>
      <c r="AD65" t="s">
        <v>460</v>
      </c>
      <c r="AE65" t="s">
        <v>460</v>
      </c>
      <c r="AF65" t="s">
        <v>461</v>
      </c>
      <c r="AG65" t="s">
        <v>460</v>
      </c>
      <c r="AH65" t="s">
        <v>461</v>
      </c>
      <c r="AI65" t="s">
        <v>460</v>
      </c>
      <c r="AJ65" t="s">
        <v>461</v>
      </c>
      <c r="AK65" t="s">
        <v>461</v>
      </c>
      <c r="AL65" t="s">
        <v>460</v>
      </c>
      <c r="AM65" t="s">
        <v>460</v>
      </c>
      <c r="AN65" t="s">
        <v>460</v>
      </c>
      <c r="AO65" t="s">
        <v>460</v>
      </c>
      <c r="AP65" t="s">
        <v>460</v>
      </c>
      <c r="AQ65" t="s">
        <v>460</v>
      </c>
      <c r="AR65" t="s">
        <v>461</v>
      </c>
      <c r="AS65" t="s">
        <v>461</v>
      </c>
      <c r="AT65" t="s">
        <v>461</v>
      </c>
      <c r="AU65" t="s">
        <v>461</v>
      </c>
      <c r="AV65" t="s">
        <v>461</v>
      </c>
      <c r="AW65" t="s">
        <v>460</v>
      </c>
      <c r="AX65" t="s">
        <v>461</v>
      </c>
      <c r="AY65" t="s">
        <v>461</v>
      </c>
      <c r="AZ65" t="s">
        <v>460</v>
      </c>
      <c r="BA65" t="s">
        <v>460</v>
      </c>
      <c r="BB65" t="s">
        <v>461</v>
      </c>
      <c r="BC65" t="s">
        <v>461</v>
      </c>
      <c r="BD65" t="s">
        <v>460</v>
      </c>
      <c r="BE65" t="s">
        <v>460</v>
      </c>
      <c r="BF65" t="s">
        <v>461</v>
      </c>
      <c r="BG65" t="s">
        <v>461</v>
      </c>
      <c r="BH65" t="s">
        <v>480</v>
      </c>
      <c r="BI65" t="s">
        <v>461</v>
      </c>
      <c r="BJ65" t="s">
        <v>461</v>
      </c>
      <c r="BK65" t="s">
        <v>460</v>
      </c>
      <c r="BL65" t="s">
        <v>461</v>
      </c>
      <c r="BM65" t="s">
        <v>461</v>
      </c>
      <c r="BN65" t="s">
        <v>461</v>
      </c>
      <c r="BO65" t="s">
        <v>461</v>
      </c>
      <c r="BP65" t="s">
        <v>461</v>
      </c>
      <c r="BQ65" t="s">
        <v>461</v>
      </c>
      <c r="BR65" t="s">
        <v>460</v>
      </c>
      <c r="BS65" t="s">
        <v>461</v>
      </c>
      <c r="BT65" t="s">
        <v>460</v>
      </c>
      <c r="BU65" t="s">
        <v>460</v>
      </c>
      <c r="BV65" t="s">
        <v>461</v>
      </c>
      <c r="BW65" t="s">
        <v>460</v>
      </c>
      <c r="BX65" t="s">
        <v>461</v>
      </c>
      <c r="BY65" t="s">
        <v>460</v>
      </c>
      <c r="BZ65" t="s">
        <v>460</v>
      </c>
      <c r="CA65" t="s">
        <v>461</v>
      </c>
      <c r="CB65" t="s">
        <v>460</v>
      </c>
      <c r="CC65" t="s">
        <v>473</v>
      </c>
      <c r="CD65" t="s">
        <v>460</v>
      </c>
      <c r="CE65" t="s">
        <v>461</v>
      </c>
      <c r="CF65" t="s">
        <v>461</v>
      </c>
      <c r="CG65" t="s">
        <v>460</v>
      </c>
      <c r="CH65" t="s">
        <v>461</v>
      </c>
      <c r="CI65" t="s">
        <v>460</v>
      </c>
      <c r="CJ65" t="s">
        <v>460</v>
      </c>
      <c r="CK65" t="s">
        <v>460</v>
      </c>
      <c r="CL65" t="s">
        <v>460</v>
      </c>
      <c r="CM65" t="s">
        <v>463</v>
      </c>
      <c r="CN65" t="s">
        <v>461</v>
      </c>
      <c r="CO65" t="s">
        <v>461</v>
      </c>
      <c r="CP65" t="s">
        <v>460</v>
      </c>
      <c r="CQ65" t="s">
        <v>460</v>
      </c>
      <c r="CR65" t="s">
        <v>460</v>
      </c>
      <c r="CS65" t="s">
        <v>460</v>
      </c>
      <c r="CT65" t="s">
        <v>460</v>
      </c>
      <c r="CU65" t="s">
        <v>460</v>
      </c>
      <c r="CV65" t="s">
        <v>460</v>
      </c>
      <c r="CW65" t="s">
        <v>463</v>
      </c>
      <c r="CX65" t="s">
        <v>461</v>
      </c>
      <c r="CY65" t="s">
        <v>460</v>
      </c>
      <c r="CZ65" t="s">
        <v>460</v>
      </c>
      <c r="DA65" t="s">
        <v>461</v>
      </c>
      <c r="DB65" t="s">
        <v>474</v>
      </c>
      <c r="DC65" t="s">
        <v>460</v>
      </c>
      <c r="DD65" t="s">
        <v>460</v>
      </c>
      <c r="DE65" t="s">
        <v>461</v>
      </c>
      <c r="DF65" t="s">
        <v>460</v>
      </c>
      <c r="DG65" t="s">
        <v>460</v>
      </c>
      <c r="DH65" t="s">
        <v>460</v>
      </c>
      <c r="DI65" t="s">
        <v>461</v>
      </c>
      <c r="DJ65" t="s">
        <v>460</v>
      </c>
      <c r="DK65" t="s">
        <v>461</v>
      </c>
      <c r="DL65" t="s">
        <v>461</v>
      </c>
      <c r="DM65" t="s">
        <v>473</v>
      </c>
      <c r="DN65" t="s">
        <v>461</v>
      </c>
      <c r="DO65" t="s">
        <v>460</v>
      </c>
      <c r="DP65" t="s">
        <v>460</v>
      </c>
      <c r="DQ65" t="s">
        <v>461</v>
      </c>
      <c r="DR65" t="s">
        <v>463</v>
      </c>
      <c r="DS65" t="s">
        <v>461</v>
      </c>
      <c r="DT65" t="s">
        <v>461</v>
      </c>
      <c r="DU65" t="s">
        <v>460</v>
      </c>
      <c r="DV65" t="s">
        <v>461</v>
      </c>
      <c r="DW65" t="s">
        <v>461</v>
      </c>
      <c r="DX65" t="s">
        <v>460</v>
      </c>
      <c r="DY65" t="s">
        <v>461</v>
      </c>
      <c r="DZ65" t="s">
        <v>461</v>
      </c>
      <c r="EA65" t="s">
        <v>461</v>
      </c>
      <c r="EB65" t="s">
        <v>461</v>
      </c>
      <c r="EC65" t="s">
        <v>461</v>
      </c>
      <c r="ED65" t="s">
        <v>461</v>
      </c>
      <c r="EE65" t="s">
        <v>460</v>
      </c>
      <c r="EF65" t="s">
        <v>463</v>
      </c>
      <c r="EG65" t="s">
        <v>461</v>
      </c>
      <c r="EH65" t="s">
        <v>460</v>
      </c>
      <c r="EI65" t="s">
        <v>460</v>
      </c>
      <c r="EJ65" t="s">
        <v>460</v>
      </c>
      <c r="EK65" t="s">
        <v>461</v>
      </c>
      <c r="EL65" t="s">
        <v>461</v>
      </c>
      <c r="EM65" t="s">
        <v>460</v>
      </c>
      <c r="EN65" t="s">
        <v>460</v>
      </c>
      <c r="EO65" t="s">
        <v>461</v>
      </c>
      <c r="EP65" t="s">
        <v>460</v>
      </c>
      <c r="EQ65" t="s">
        <v>461</v>
      </c>
      <c r="ER65" t="s">
        <v>461</v>
      </c>
      <c r="ES65" t="s">
        <v>461</v>
      </c>
      <c r="ET65" t="s">
        <v>461</v>
      </c>
      <c r="EU65" t="s">
        <v>461</v>
      </c>
      <c r="EV65" t="s">
        <v>461</v>
      </c>
      <c r="EW65" t="s">
        <v>461</v>
      </c>
      <c r="EX65" t="s">
        <v>461</v>
      </c>
      <c r="EY65" t="s">
        <v>460</v>
      </c>
      <c r="EZ65" t="s">
        <v>460</v>
      </c>
      <c r="FA65" t="s">
        <v>460</v>
      </c>
      <c r="FB65" t="s">
        <v>460</v>
      </c>
      <c r="FC65" t="s">
        <v>460</v>
      </c>
      <c r="FD65" t="s">
        <v>460</v>
      </c>
      <c r="FE65" t="s">
        <v>460</v>
      </c>
      <c r="FF65" t="s">
        <v>460</v>
      </c>
      <c r="FG65" t="s">
        <v>460</v>
      </c>
      <c r="FH65" t="s">
        <v>461</v>
      </c>
      <c r="FI65" t="s">
        <v>460</v>
      </c>
      <c r="FJ65" t="s">
        <v>460</v>
      </c>
      <c r="FK65" t="s">
        <v>460</v>
      </c>
      <c r="FL65" t="s">
        <v>461</v>
      </c>
      <c r="FM65" t="s">
        <v>461</v>
      </c>
      <c r="FN65" t="s">
        <v>461</v>
      </c>
      <c r="FO65" t="s">
        <v>461</v>
      </c>
      <c r="FP65" t="s">
        <v>461</v>
      </c>
      <c r="FQ65" t="s">
        <v>460</v>
      </c>
      <c r="FR65" t="s">
        <v>461</v>
      </c>
      <c r="FS65" t="s">
        <v>461</v>
      </c>
      <c r="FT65" t="s">
        <v>461</v>
      </c>
      <c r="FU65" t="s">
        <v>461</v>
      </c>
      <c r="FV65" t="s">
        <v>460</v>
      </c>
      <c r="FW65" t="s">
        <v>460</v>
      </c>
      <c r="FX65" t="s">
        <v>461</v>
      </c>
      <c r="FY65" t="s">
        <v>460</v>
      </c>
      <c r="FZ65" t="s">
        <v>461</v>
      </c>
      <c r="GA65" t="s">
        <v>460</v>
      </c>
      <c r="GB65" t="s">
        <v>460</v>
      </c>
      <c r="GC65" t="s">
        <v>460</v>
      </c>
      <c r="GD65" t="s">
        <v>461</v>
      </c>
      <c r="GE65" t="s">
        <v>460</v>
      </c>
      <c r="GF65" t="s">
        <v>460</v>
      </c>
      <c r="GG65" t="s">
        <v>460</v>
      </c>
      <c r="GH65" t="s">
        <v>461</v>
      </c>
      <c r="GI65" t="s">
        <v>461</v>
      </c>
      <c r="GJ65" t="s">
        <v>461</v>
      </c>
      <c r="GK65" t="s">
        <v>460</v>
      </c>
      <c r="GL65" t="s">
        <v>460</v>
      </c>
      <c r="GM65" t="s">
        <v>461</v>
      </c>
      <c r="GN65" t="s">
        <v>461</v>
      </c>
      <c r="GO65" t="s">
        <v>460</v>
      </c>
      <c r="GP65" t="s">
        <v>461</v>
      </c>
      <c r="GQ65" t="s">
        <v>460</v>
      </c>
      <c r="GR65" t="s">
        <v>461</v>
      </c>
      <c r="GS65" t="s">
        <v>461</v>
      </c>
      <c r="GT65" t="s">
        <v>461</v>
      </c>
      <c r="GU65" t="s">
        <v>461</v>
      </c>
      <c r="GV65" t="s">
        <v>461</v>
      </c>
      <c r="GW65" t="s">
        <v>461</v>
      </c>
      <c r="GX65" t="s">
        <v>461</v>
      </c>
      <c r="GY65" t="s">
        <v>461</v>
      </c>
      <c r="GZ65" t="s">
        <v>461</v>
      </c>
      <c r="HA65" t="s">
        <v>460</v>
      </c>
      <c r="HB65" t="s">
        <v>460</v>
      </c>
      <c r="HC65" t="s">
        <v>461</v>
      </c>
      <c r="HD65" t="s">
        <v>460</v>
      </c>
      <c r="HE65" t="s">
        <v>475</v>
      </c>
      <c r="HF65">
        <v>88</v>
      </c>
      <c r="HG65">
        <v>103</v>
      </c>
      <c r="HH65">
        <v>1</v>
      </c>
      <c r="HI65">
        <v>5</v>
      </c>
      <c r="HJ65">
        <v>2</v>
      </c>
      <c r="HK65" t="s">
        <v>476</v>
      </c>
      <c r="HM65" s="3">
        <f t="shared" si="23"/>
        <v>54</v>
      </c>
      <c r="HN65" s="3">
        <f t="shared" si="40"/>
        <v>0</v>
      </c>
      <c r="HO65" s="3">
        <f t="shared" si="41"/>
        <v>0</v>
      </c>
      <c r="HP65" s="3">
        <f t="shared" si="0"/>
        <v>54</v>
      </c>
      <c r="HQ65" s="7" t="str" cm="1">
        <f t="array" ref="HQ65">_xlfn.SWITCH(HP65,HM65,"Oui",HN65,"Non",HO65,"Abstention")</f>
        <v>Oui</v>
      </c>
      <c r="HR65" s="7" t="str" cm="1">
        <f t="array" ref="HR65">_xlfn.SWITCH(HQ65,"Oui","Non","Non","Oui","Abstention","Oui")</f>
        <v>Non</v>
      </c>
      <c r="HS65" s="7" t="str" cm="1">
        <f t="array" ref="HS65">_xlfn.SWITCH(HQ65,"Oui","Abstention","Non","Abstention","Abstention","Non")</f>
        <v>Abstention</v>
      </c>
      <c r="HT65" s="3">
        <f t="shared" si="1"/>
        <v>54</v>
      </c>
      <c r="HU65" s="3">
        <f t="shared" si="2"/>
        <v>1</v>
      </c>
      <c r="HV65" t="str">
        <f t="shared" si="3"/>
        <v>consigne</v>
      </c>
      <c r="HW65" s="3">
        <f t="shared" si="24"/>
        <v>0</v>
      </c>
      <c r="HX65" s="3">
        <f t="shared" si="25"/>
        <v>37</v>
      </c>
      <c r="HY65" s="3">
        <f t="shared" si="26"/>
        <v>0</v>
      </c>
      <c r="HZ65" s="3">
        <f t="shared" si="27"/>
        <v>37</v>
      </c>
      <c r="IA65" s="7" t="str" cm="1">
        <f t="array" ref="IA65">_xlfn.SWITCH(HZ65,HW65,"Oui",HX65,"Non",HY65,"Abstention")</f>
        <v>Non</v>
      </c>
      <c r="IB65" s="7" t="str" cm="1">
        <f t="array" ref="IB65">_xlfn.SWITCH(IA65,"Oui","Non","Non","Oui","Abstention","Oui")</f>
        <v>Oui</v>
      </c>
      <c r="IC65" s="7" t="str" cm="1">
        <f t="array" ref="IC65">_xlfn.SWITCH(IA65,"Oui","Abstention","Non","Abstention","Abstention","Non")</f>
        <v>Abstention</v>
      </c>
      <c r="ID65" s="3">
        <f t="shared" si="4"/>
        <v>37</v>
      </c>
      <c r="IE65" s="3">
        <f t="shared" si="5"/>
        <v>1</v>
      </c>
      <c r="IF65" t="str">
        <f t="shared" si="6"/>
        <v>consigne</v>
      </c>
      <c r="IG65">
        <f t="shared" si="28"/>
        <v>29</v>
      </c>
      <c r="IH65">
        <f t="shared" si="29"/>
        <v>0</v>
      </c>
      <c r="II65">
        <f t="shared" si="30"/>
        <v>0</v>
      </c>
      <c r="IJ65" s="3">
        <f t="shared" si="7"/>
        <v>29</v>
      </c>
      <c r="IK65" s="7" t="str" cm="1">
        <f t="array" ref="IK65">_xlfn.SWITCH(IJ65,IG65,"Oui",IH65,"Non",II65,"Abstention")</f>
        <v>Oui</v>
      </c>
      <c r="IL65" s="7" t="str" cm="1">
        <f t="array" ref="IL65">_xlfn.SWITCH(IK65,"Oui","Non","Non","Oui","Abstention","Oui")</f>
        <v>Non</v>
      </c>
      <c r="IM65" s="7" t="str" cm="1">
        <f t="array" ref="IM65">_xlfn.SWITCH(IK65,"Oui","Abstention","Non","Abstention","Abstention","Non")</f>
        <v>Abstention</v>
      </c>
      <c r="IN65" s="3">
        <f t="shared" si="8"/>
        <v>29</v>
      </c>
      <c r="IO65" s="3">
        <f t="shared" si="9"/>
        <v>1</v>
      </c>
      <c r="IP65" t="str">
        <f t="shared" si="10"/>
        <v>consigne</v>
      </c>
      <c r="IQ65">
        <f t="shared" si="31"/>
        <v>5</v>
      </c>
      <c r="IR65">
        <f t="shared" si="32"/>
        <v>22</v>
      </c>
      <c r="IS65">
        <f t="shared" si="33"/>
        <v>1</v>
      </c>
      <c r="IT65" s="3">
        <f t="shared" si="11"/>
        <v>22</v>
      </c>
      <c r="IU65" s="7" t="str" cm="1">
        <f t="array" ref="IU65">_xlfn.SWITCH(IT65,IQ65,"Oui",IR65,"Non",IS65,"Abstention")</f>
        <v>Non</v>
      </c>
      <c r="IV65" s="7" t="str" cm="1">
        <f t="array" ref="IV65">_xlfn.SWITCH(IU65,"Oui","Non","Non","Oui","Abstention","Oui")</f>
        <v>Oui</v>
      </c>
      <c r="IW65" s="7" t="str" cm="1">
        <f t="array" ref="IW65">_xlfn.SWITCH(IU65,"Oui","Abstention","Non","Abstention","Abstention","Non")</f>
        <v>Abstention</v>
      </c>
      <c r="IX65" s="3">
        <f t="shared" si="12"/>
        <v>28</v>
      </c>
      <c r="IY65" s="3">
        <f t="shared" si="13"/>
        <v>0.7857142857142857</v>
      </c>
      <c r="IZ65" t="str">
        <f t="shared" si="14"/>
        <v>consigne</v>
      </c>
      <c r="JA65">
        <f t="shared" si="34"/>
        <v>0</v>
      </c>
      <c r="JB65">
        <f t="shared" si="35"/>
        <v>28</v>
      </c>
      <c r="JC65">
        <f t="shared" si="36"/>
        <v>0</v>
      </c>
      <c r="JD65" s="3">
        <f t="shared" si="15"/>
        <v>28</v>
      </c>
      <c r="JE65" s="7" t="str" cm="1">
        <f t="array" ref="JE65">_xlfn.SWITCH(JD65,JA65,"Oui",JB65,"Non",JC65,"Abstention")</f>
        <v>Non</v>
      </c>
      <c r="JF65" s="7" t="str" cm="1">
        <f t="array" ref="JF65">_xlfn.SWITCH(JE65,"Oui","Non","Non","Oui","Abstention","Oui")</f>
        <v>Oui</v>
      </c>
      <c r="JG65" s="7" t="str" cm="1">
        <f t="array" ref="JG65">_xlfn.SWITCH(JE65,"Oui","Abstention","Non","Abstention","Abstention","Non")</f>
        <v>Abstention</v>
      </c>
      <c r="JH65" s="3">
        <f t="shared" si="16"/>
        <v>28</v>
      </c>
      <c r="JI65" s="3">
        <f t="shared" si="17"/>
        <v>1</v>
      </c>
      <c r="JJ65" t="str">
        <f t="shared" si="18"/>
        <v>consigne</v>
      </c>
      <c r="JK65">
        <f t="shared" si="37"/>
        <v>0</v>
      </c>
      <c r="JL65">
        <f t="shared" si="38"/>
        <v>16</v>
      </c>
      <c r="JM65">
        <f t="shared" si="39"/>
        <v>0</v>
      </c>
      <c r="JN65" s="3">
        <f t="shared" si="19"/>
        <v>16</v>
      </c>
      <c r="JO65" s="7" t="str" cm="1">
        <f t="array" ref="JO65">_xlfn.SWITCH(JN65,JK65,"Oui",JL65,"Non",JM65,"Abstention")</f>
        <v>Non</v>
      </c>
      <c r="JP65" s="7" t="str" cm="1">
        <f t="array" ref="JP65">_xlfn.SWITCH(JO65,"Oui","Non","Non","Oui","Abstention","Oui")</f>
        <v>Oui</v>
      </c>
      <c r="JQ65" s="7" t="str" cm="1">
        <f t="array" ref="JQ65">_xlfn.SWITCH(JO65,"Oui","Abstention","Non","Abstention","Abstention","Non")</f>
        <v>Abstention</v>
      </c>
      <c r="JR65" s="3">
        <f t="shared" si="20"/>
        <v>16</v>
      </c>
      <c r="JS65" s="3">
        <f t="shared" si="21"/>
        <v>1</v>
      </c>
      <c r="JT65" t="str">
        <f t="shared" si="22"/>
        <v>consigne</v>
      </c>
      <c r="JU65" s="3"/>
      <c r="JV65" t="str" cm="1">
        <f t="array" ref="JV65">_xlfn._xlws.FILTER($M$3:$HD$3,((($M65:$HD65=$HR65)+($M65:$HD65=$HS65))*($M$5:$HD$5="V")*($HV65="consigne")),"")</f>
        <v/>
      </c>
      <c r="KP65" t="str" cm="1">
        <f t="array" ref="KP65">_xlfn._xlws.FILTER($M$3:$HD$3,((($M65:$HD65=$IB65)+($M65:$HD65=$IC65))*($M$5:$HD$5="S")*($IF65="consigne")),"")</f>
        <v/>
      </c>
      <c r="LD65" t="str" cm="1">
        <f t="array" ref="LD65:LI65">_xlfn._xlws.FILTER($M$3:$HD$3,((($M65:$HD65=$IV65)+($M65:$HD65=$IW65))*($M$5:$HD$5="RL")*($IZ65="consigne")),"")</f>
        <v>Borloz Frédéric</v>
      </c>
      <c r="LE65" t="str">
        <v>Cattaneo Rocco</v>
      </c>
      <c r="LF65" t="str">
        <v>de Quattro Jacqueline</v>
      </c>
      <c r="LG65" t="str">
        <v>Feller Olivier</v>
      </c>
      <c r="LH65" t="str">
        <v>Nantermod Philippe</v>
      </c>
      <c r="LI65" t="str">
        <v>Riniker Maja</v>
      </c>
      <c r="LP65" t="str" cm="1">
        <f t="array" ref="LP65">_xlfn._xlws.FILTER($M$3:$HD$3,((($M65:$HD65=$JF65)+($M65:$HD65=$JG65))*($M$5:$HD$5="G")*($JJ65="consigne")),"")</f>
        <v/>
      </c>
      <c r="MA65" t="str" cm="1">
        <f t="array" ref="MA65">_xlfn._xlws.FILTER($M$3:$HD$3,((($M65:$HD65=$JP65)+($M65:$HD65=$JQ65))*($M$5:$HD$5="GL")*($JT65="consigne")),"")</f>
        <v/>
      </c>
      <c r="MG65" t="str" cm="1">
        <f t="array" ref="MG65">_xlfn._xlws.FILTER($M$3:$HD$3,((($M65:$HD65=$IL65)+($M65:$HD65=$IM65))*($M$5:$HD$5="M-E")*($IP65="consigne")),"")</f>
        <v/>
      </c>
    </row>
    <row r="66" spans="1:352" x14ac:dyDescent="0.25">
      <c r="A66" s="1" t="s">
        <v>683</v>
      </c>
      <c r="B66" t="s">
        <v>204</v>
      </c>
      <c r="C66" t="s">
        <v>684</v>
      </c>
      <c r="D66" t="s">
        <v>608</v>
      </c>
      <c r="E66" s="1" t="s">
        <v>685</v>
      </c>
      <c r="F66" t="s">
        <v>686</v>
      </c>
      <c r="G66">
        <v>24508</v>
      </c>
      <c r="H66" t="s">
        <v>527</v>
      </c>
      <c r="I66" t="s">
        <v>528</v>
      </c>
      <c r="M66" t="s">
        <v>461</v>
      </c>
      <c r="N66" t="s">
        <v>461</v>
      </c>
      <c r="O66" t="s">
        <v>460</v>
      </c>
      <c r="P66" t="s">
        <v>461</v>
      </c>
      <c r="Q66" t="s">
        <v>461</v>
      </c>
      <c r="R66" t="s">
        <v>460</v>
      </c>
      <c r="S66" t="s">
        <v>460</v>
      </c>
      <c r="T66" t="s">
        <v>460</v>
      </c>
      <c r="U66" t="s">
        <v>460</v>
      </c>
      <c r="V66" t="s">
        <v>460</v>
      </c>
      <c r="W66" t="s">
        <v>463</v>
      </c>
      <c r="X66" t="s">
        <v>460</v>
      </c>
      <c r="Y66" t="s">
        <v>460</v>
      </c>
      <c r="Z66" t="s">
        <v>460</v>
      </c>
      <c r="AA66" t="s">
        <v>460</v>
      </c>
      <c r="AB66" t="s">
        <v>460</v>
      </c>
      <c r="AC66" t="s">
        <v>460</v>
      </c>
      <c r="AD66" t="s">
        <v>460</v>
      </c>
      <c r="AE66" t="s">
        <v>461</v>
      </c>
      <c r="AF66" t="s">
        <v>460</v>
      </c>
      <c r="AG66" t="s">
        <v>460</v>
      </c>
      <c r="AH66" t="s">
        <v>460</v>
      </c>
      <c r="AI66" t="s">
        <v>460</v>
      </c>
      <c r="AJ66" t="s">
        <v>460</v>
      </c>
      <c r="AK66" t="s">
        <v>460</v>
      </c>
      <c r="AL66" t="s">
        <v>461</v>
      </c>
      <c r="AM66" t="s">
        <v>473</v>
      </c>
      <c r="AN66" t="s">
        <v>460</v>
      </c>
      <c r="AO66" t="s">
        <v>461</v>
      </c>
      <c r="AP66" t="s">
        <v>460</v>
      </c>
      <c r="AQ66" t="s">
        <v>460</v>
      </c>
      <c r="AR66" t="s">
        <v>460</v>
      </c>
      <c r="AS66" t="s">
        <v>460</v>
      </c>
      <c r="AT66" t="s">
        <v>460</v>
      </c>
      <c r="AU66" t="s">
        <v>460</v>
      </c>
      <c r="AV66" t="s">
        <v>460</v>
      </c>
      <c r="AW66" t="s">
        <v>461</v>
      </c>
      <c r="AX66" t="s">
        <v>460</v>
      </c>
      <c r="AY66" t="s">
        <v>460</v>
      </c>
      <c r="AZ66" t="s">
        <v>460</v>
      </c>
      <c r="BA66" t="s">
        <v>461</v>
      </c>
      <c r="BB66" t="s">
        <v>460</v>
      </c>
      <c r="BC66" t="s">
        <v>460</v>
      </c>
      <c r="BD66" t="s">
        <v>461</v>
      </c>
      <c r="BE66" t="s">
        <v>461</v>
      </c>
      <c r="BF66" t="s">
        <v>460</v>
      </c>
      <c r="BG66" t="s">
        <v>460</v>
      </c>
      <c r="BH66" t="s">
        <v>460</v>
      </c>
      <c r="BI66" t="s">
        <v>460</v>
      </c>
      <c r="BJ66" t="s">
        <v>460</v>
      </c>
      <c r="BK66" t="s">
        <v>461</v>
      </c>
      <c r="BL66" t="s">
        <v>460</v>
      </c>
      <c r="BM66" t="s">
        <v>460</v>
      </c>
      <c r="BN66" t="s">
        <v>460</v>
      </c>
      <c r="BO66" t="s">
        <v>460</v>
      </c>
      <c r="BP66" t="s">
        <v>460</v>
      </c>
      <c r="BQ66" t="s">
        <v>460</v>
      </c>
      <c r="BR66" t="s">
        <v>461</v>
      </c>
      <c r="BS66" t="s">
        <v>460</v>
      </c>
      <c r="BT66" t="s">
        <v>461</v>
      </c>
      <c r="BU66" t="s">
        <v>461</v>
      </c>
      <c r="BV66" t="s">
        <v>460</v>
      </c>
      <c r="BW66" t="s">
        <v>461</v>
      </c>
      <c r="BX66" t="s">
        <v>460</v>
      </c>
      <c r="BY66" t="s">
        <v>460</v>
      </c>
      <c r="BZ66" t="s">
        <v>461</v>
      </c>
      <c r="CA66" t="s">
        <v>460</v>
      </c>
      <c r="CB66" t="s">
        <v>460</v>
      </c>
      <c r="CC66" t="s">
        <v>473</v>
      </c>
      <c r="CD66" t="s">
        <v>461</v>
      </c>
      <c r="CE66" t="s">
        <v>460</v>
      </c>
      <c r="CF66" t="s">
        <v>460</v>
      </c>
      <c r="CG66" t="s">
        <v>461</v>
      </c>
      <c r="CH66" t="s">
        <v>460</v>
      </c>
      <c r="CI66" t="s">
        <v>461</v>
      </c>
      <c r="CJ66" t="s">
        <v>460</v>
      </c>
      <c r="CK66" t="s">
        <v>460</v>
      </c>
      <c r="CL66" t="s">
        <v>461</v>
      </c>
      <c r="CM66" t="s">
        <v>463</v>
      </c>
      <c r="CN66" t="s">
        <v>460</v>
      </c>
      <c r="CO66" t="s">
        <v>460</v>
      </c>
      <c r="CP66" t="s">
        <v>461</v>
      </c>
      <c r="CQ66" t="s">
        <v>461</v>
      </c>
      <c r="CR66" t="s">
        <v>461</v>
      </c>
      <c r="CS66" t="s">
        <v>461</v>
      </c>
      <c r="CT66" t="s">
        <v>461</v>
      </c>
      <c r="CU66" t="s">
        <v>460</v>
      </c>
      <c r="CV66" t="s">
        <v>461</v>
      </c>
      <c r="CW66" t="s">
        <v>463</v>
      </c>
      <c r="CX66" t="s">
        <v>460</v>
      </c>
      <c r="CY66" t="s">
        <v>461</v>
      </c>
      <c r="CZ66" t="s">
        <v>461</v>
      </c>
      <c r="DA66" t="s">
        <v>460</v>
      </c>
      <c r="DB66" t="s">
        <v>474</v>
      </c>
      <c r="DC66" t="s">
        <v>460</v>
      </c>
      <c r="DD66" t="s">
        <v>461</v>
      </c>
      <c r="DE66" t="s">
        <v>460</v>
      </c>
      <c r="DF66" t="s">
        <v>461</v>
      </c>
      <c r="DG66" t="s">
        <v>460</v>
      </c>
      <c r="DH66" t="s">
        <v>460</v>
      </c>
      <c r="DI66" t="s">
        <v>460</v>
      </c>
      <c r="DJ66" t="s">
        <v>460</v>
      </c>
      <c r="DK66" t="s">
        <v>460</v>
      </c>
      <c r="DL66" t="s">
        <v>460</v>
      </c>
      <c r="DM66" t="s">
        <v>473</v>
      </c>
      <c r="DN66" t="s">
        <v>460</v>
      </c>
      <c r="DO66" t="s">
        <v>460</v>
      </c>
      <c r="DP66" t="s">
        <v>461</v>
      </c>
      <c r="DQ66" t="s">
        <v>460</v>
      </c>
      <c r="DR66" t="s">
        <v>463</v>
      </c>
      <c r="DS66" t="s">
        <v>460</v>
      </c>
      <c r="DT66" t="s">
        <v>460</v>
      </c>
      <c r="DU66" t="s">
        <v>461</v>
      </c>
      <c r="DV66" t="s">
        <v>460</v>
      </c>
      <c r="DW66" t="s">
        <v>460</v>
      </c>
      <c r="DX66" t="s">
        <v>461</v>
      </c>
      <c r="DY66" t="s">
        <v>460</v>
      </c>
      <c r="DZ66" t="s">
        <v>460</v>
      </c>
      <c r="EA66" t="s">
        <v>460</v>
      </c>
      <c r="EB66" t="s">
        <v>460</v>
      </c>
      <c r="EC66" t="s">
        <v>460</v>
      </c>
      <c r="ED66" t="s">
        <v>460</v>
      </c>
      <c r="EE66" t="s">
        <v>461</v>
      </c>
      <c r="EF66" t="s">
        <v>463</v>
      </c>
      <c r="EG66" t="s">
        <v>460</v>
      </c>
      <c r="EH66" t="s">
        <v>460</v>
      </c>
      <c r="EI66" t="s">
        <v>461</v>
      </c>
      <c r="EJ66" t="s">
        <v>461</v>
      </c>
      <c r="EK66" t="s">
        <v>460</v>
      </c>
      <c r="EL66" t="s">
        <v>460</v>
      </c>
      <c r="EM66" t="s">
        <v>460</v>
      </c>
      <c r="EN66" t="s">
        <v>461</v>
      </c>
      <c r="EO66" t="s">
        <v>460</v>
      </c>
      <c r="EP66" t="s">
        <v>461</v>
      </c>
      <c r="EQ66" t="s">
        <v>460</v>
      </c>
      <c r="ER66" t="s">
        <v>460</v>
      </c>
      <c r="ES66" t="s">
        <v>460</v>
      </c>
      <c r="ET66" t="s">
        <v>460</v>
      </c>
      <c r="EU66" t="s">
        <v>460</v>
      </c>
      <c r="EV66" t="s">
        <v>460</v>
      </c>
      <c r="EW66" t="s">
        <v>460</v>
      </c>
      <c r="EX66" t="s">
        <v>460</v>
      </c>
      <c r="EY66" t="s">
        <v>461</v>
      </c>
      <c r="EZ66" t="s">
        <v>460</v>
      </c>
      <c r="FA66" t="s">
        <v>460</v>
      </c>
      <c r="FB66" t="s">
        <v>461</v>
      </c>
      <c r="FC66" t="s">
        <v>460</v>
      </c>
      <c r="FD66" t="s">
        <v>480</v>
      </c>
      <c r="FE66" t="s">
        <v>460</v>
      </c>
      <c r="FF66" t="s">
        <v>461</v>
      </c>
      <c r="FG66" t="s">
        <v>461</v>
      </c>
      <c r="FH66" t="s">
        <v>460</v>
      </c>
      <c r="FI66" t="s">
        <v>460</v>
      </c>
      <c r="FJ66" t="s">
        <v>461</v>
      </c>
      <c r="FK66" t="s">
        <v>461</v>
      </c>
      <c r="FL66" t="s">
        <v>460</v>
      </c>
      <c r="FM66" t="s">
        <v>460</v>
      </c>
      <c r="FN66" t="s">
        <v>460</v>
      </c>
      <c r="FO66" t="s">
        <v>460</v>
      </c>
      <c r="FP66" t="s">
        <v>460</v>
      </c>
      <c r="FQ66" t="s">
        <v>461</v>
      </c>
      <c r="FR66" t="s">
        <v>460</v>
      </c>
      <c r="FS66" t="s">
        <v>460</v>
      </c>
      <c r="FT66" t="s">
        <v>460</v>
      </c>
      <c r="FU66" t="s">
        <v>460</v>
      </c>
      <c r="FV66" t="s">
        <v>460</v>
      </c>
      <c r="FW66" t="s">
        <v>461</v>
      </c>
      <c r="FX66" t="s">
        <v>460</v>
      </c>
      <c r="FY66" t="s">
        <v>460</v>
      </c>
      <c r="FZ66" t="s">
        <v>460</v>
      </c>
      <c r="GA66" t="s">
        <v>461</v>
      </c>
      <c r="GB66" t="s">
        <v>460</v>
      </c>
      <c r="GC66" t="s">
        <v>461</v>
      </c>
      <c r="GD66" t="s">
        <v>460</v>
      </c>
      <c r="GE66" t="s">
        <v>460</v>
      </c>
      <c r="GF66" t="s">
        <v>461</v>
      </c>
      <c r="GG66" t="s">
        <v>460</v>
      </c>
      <c r="GH66" t="s">
        <v>460</v>
      </c>
      <c r="GI66" t="s">
        <v>460</v>
      </c>
      <c r="GJ66" t="s">
        <v>460</v>
      </c>
      <c r="GK66" t="s">
        <v>461</v>
      </c>
      <c r="GL66" t="s">
        <v>461</v>
      </c>
      <c r="GM66" t="s">
        <v>460</v>
      </c>
      <c r="GN66" t="s">
        <v>460</v>
      </c>
      <c r="GO66" t="s">
        <v>461</v>
      </c>
      <c r="GP66" t="s">
        <v>460</v>
      </c>
      <c r="GQ66" t="s">
        <v>461</v>
      </c>
      <c r="GR66" t="s">
        <v>460</v>
      </c>
      <c r="GS66" t="s">
        <v>480</v>
      </c>
      <c r="GT66" t="s">
        <v>460</v>
      </c>
      <c r="GU66" t="s">
        <v>460</v>
      </c>
      <c r="GV66" t="s">
        <v>460</v>
      </c>
      <c r="GW66" t="s">
        <v>460</v>
      </c>
      <c r="GX66" t="s">
        <v>460</v>
      </c>
      <c r="GY66" t="s">
        <v>460</v>
      </c>
      <c r="GZ66" t="s">
        <v>460</v>
      </c>
      <c r="HA66" t="s">
        <v>460</v>
      </c>
      <c r="HB66" t="s">
        <v>461</v>
      </c>
      <c r="HC66" t="s">
        <v>460</v>
      </c>
      <c r="HD66" t="s">
        <v>461</v>
      </c>
      <c r="HE66" t="s">
        <v>481</v>
      </c>
      <c r="HF66">
        <v>133</v>
      </c>
      <c r="HG66">
        <v>56</v>
      </c>
      <c r="HH66">
        <v>2</v>
      </c>
      <c r="HI66">
        <v>5</v>
      </c>
      <c r="HJ66">
        <v>3</v>
      </c>
      <c r="HK66" t="s">
        <v>476</v>
      </c>
      <c r="HM66" s="3">
        <f t="shared" si="23"/>
        <v>0</v>
      </c>
      <c r="HN66" s="3">
        <f t="shared" si="40"/>
        <v>53</v>
      </c>
      <c r="HO66" s="3">
        <f t="shared" si="41"/>
        <v>0</v>
      </c>
      <c r="HP66" s="3">
        <f t="shared" si="0"/>
        <v>53</v>
      </c>
      <c r="HQ66" s="7" t="str" cm="1">
        <f t="array" ref="HQ66">_xlfn.SWITCH(HP66,HM66,"Oui",HN66,"Non",HO66,"Abstention")</f>
        <v>Non</v>
      </c>
      <c r="HR66" s="7" t="str" cm="1">
        <f t="array" ref="HR66">_xlfn.SWITCH(HQ66,"Oui","Non","Non","Oui","Abstention","Oui")</f>
        <v>Oui</v>
      </c>
      <c r="HS66" s="7" t="str" cm="1">
        <f t="array" ref="HS66">_xlfn.SWITCH(HQ66,"Oui","Abstention","Non","Abstention","Abstention","Non")</f>
        <v>Abstention</v>
      </c>
      <c r="HT66" s="3">
        <f t="shared" si="1"/>
        <v>53</v>
      </c>
      <c r="HU66" s="3">
        <f t="shared" si="2"/>
        <v>1</v>
      </c>
      <c r="HV66" t="str">
        <f t="shared" si="3"/>
        <v>consigne</v>
      </c>
      <c r="HW66" s="3">
        <f t="shared" si="24"/>
        <v>37</v>
      </c>
      <c r="HX66" s="3">
        <f t="shared" si="25"/>
        <v>0</v>
      </c>
      <c r="HY66" s="3">
        <f t="shared" si="26"/>
        <v>0</v>
      </c>
      <c r="HZ66" s="3">
        <f t="shared" si="27"/>
        <v>37</v>
      </c>
      <c r="IA66" s="7" t="str" cm="1">
        <f t="array" ref="IA66">_xlfn.SWITCH(HZ66,HW66,"Oui",HX66,"Non",HY66,"Abstention")</f>
        <v>Oui</v>
      </c>
      <c r="IB66" s="7" t="str" cm="1">
        <f t="array" ref="IB66">_xlfn.SWITCH(IA66,"Oui","Non","Non","Oui","Abstention","Oui")</f>
        <v>Non</v>
      </c>
      <c r="IC66" s="7" t="str" cm="1">
        <f t="array" ref="IC66">_xlfn.SWITCH(IA66,"Oui","Abstention","Non","Abstention","Abstention","Non")</f>
        <v>Abstention</v>
      </c>
      <c r="ID66" s="3">
        <f t="shared" si="4"/>
        <v>37</v>
      </c>
      <c r="IE66" s="3">
        <f t="shared" si="5"/>
        <v>1</v>
      </c>
      <c r="IF66" t="str">
        <f t="shared" si="6"/>
        <v>consigne</v>
      </c>
      <c r="IG66">
        <f t="shared" si="28"/>
        <v>25</v>
      </c>
      <c r="IH66">
        <f t="shared" si="29"/>
        <v>3</v>
      </c>
      <c r="II66">
        <f t="shared" si="30"/>
        <v>1</v>
      </c>
      <c r="IJ66" s="3">
        <f t="shared" si="7"/>
        <v>25</v>
      </c>
      <c r="IK66" s="7" t="str" cm="1">
        <f t="array" ref="IK66">_xlfn.SWITCH(IJ66,IG66,"Oui",IH66,"Non",II66,"Abstention")</f>
        <v>Oui</v>
      </c>
      <c r="IL66" s="7" t="str" cm="1">
        <f t="array" ref="IL66">_xlfn.SWITCH(IK66,"Oui","Non","Non","Oui","Abstention","Oui")</f>
        <v>Non</v>
      </c>
      <c r="IM66" s="7" t="str" cm="1">
        <f t="array" ref="IM66">_xlfn.SWITCH(IK66,"Oui","Abstention","Non","Abstention","Abstention","Non")</f>
        <v>Abstention</v>
      </c>
      <c r="IN66" s="3">
        <f t="shared" si="8"/>
        <v>29</v>
      </c>
      <c r="IO66" s="3">
        <f t="shared" si="9"/>
        <v>0.86206896551724133</v>
      </c>
      <c r="IP66" t="str">
        <f t="shared" si="10"/>
        <v>consigne</v>
      </c>
      <c r="IQ66">
        <f t="shared" si="31"/>
        <v>27</v>
      </c>
      <c r="IR66">
        <f t="shared" si="32"/>
        <v>0</v>
      </c>
      <c r="IS66">
        <f t="shared" si="33"/>
        <v>1</v>
      </c>
      <c r="IT66" s="3">
        <f t="shared" si="11"/>
        <v>27</v>
      </c>
      <c r="IU66" s="7" t="str" cm="1">
        <f t="array" ref="IU66">_xlfn.SWITCH(IT66,IQ66,"Oui",IR66,"Non",IS66,"Abstention")</f>
        <v>Oui</v>
      </c>
      <c r="IV66" s="7" t="str" cm="1">
        <f t="array" ref="IV66">_xlfn.SWITCH(IU66,"Oui","Non","Non","Oui","Abstention","Oui")</f>
        <v>Non</v>
      </c>
      <c r="IW66" s="7" t="str" cm="1">
        <f t="array" ref="IW66">_xlfn.SWITCH(IU66,"Oui","Abstention","Non","Abstention","Abstention","Non")</f>
        <v>Abstention</v>
      </c>
      <c r="IX66" s="3">
        <f t="shared" si="12"/>
        <v>28</v>
      </c>
      <c r="IY66" s="3">
        <f t="shared" si="13"/>
        <v>0.9642857142857143</v>
      </c>
      <c r="IZ66" t="str">
        <f t="shared" si="14"/>
        <v>consigne</v>
      </c>
      <c r="JA66">
        <f t="shared" si="34"/>
        <v>28</v>
      </c>
      <c r="JB66">
        <f t="shared" si="35"/>
        <v>0</v>
      </c>
      <c r="JC66">
        <f t="shared" si="36"/>
        <v>0</v>
      </c>
      <c r="JD66" s="3">
        <f t="shared" si="15"/>
        <v>28</v>
      </c>
      <c r="JE66" s="7" t="str" cm="1">
        <f t="array" ref="JE66">_xlfn.SWITCH(JD66,JA66,"Oui",JB66,"Non",JC66,"Abstention")</f>
        <v>Oui</v>
      </c>
      <c r="JF66" s="7" t="str" cm="1">
        <f t="array" ref="JF66">_xlfn.SWITCH(JE66,"Oui","Non","Non","Oui","Abstention","Oui")</f>
        <v>Non</v>
      </c>
      <c r="JG66" s="7" t="str" cm="1">
        <f t="array" ref="JG66">_xlfn.SWITCH(JE66,"Oui","Abstention","Non","Abstention","Abstention","Non")</f>
        <v>Abstention</v>
      </c>
      <c r="JH66" s="3">
        <f t="shared" si="16"/>
        <v>28</v>
      </c>
      <c r="JI66" s="3">
        <f t="shared" si="17"/>
        <v>1</v>
      </c>
      <c r="JJ66" t="str">
        <f t="shared" si="18"/>
        <v>consigne</v>
      </c>
      <c r="JK66">
        <f t="shared" si="37"/>
        <v>16</v>
      </c>
      <c r="JL66">
        <f t="shared" si="38"/>
        <v>0</v>
      </c>
      <c r="JM66">
        <f t="shared" si="39"/>
        <v>0</v>
      </c>
      <c r="JN66" s="3">
        <f t="shared" si="19"/>
        <v>16</v>
      </c>
      <c r="JO66" s="7" t="str" cm="1">
        <f t="array" ref="JO66">_xlfn.SWITCH(JN66,JK66,"Oui",JL66,"Non",JM66,"Abstention")</f>
        <v>Oui</v>
      </c>
      <c r="JP66" s="7" t="str" cm="1">
        <f t="array" ref="JP66">_xlfn.SWITCH(JO66,"Oui","Non","Non","Oui","Abstention","Oui")</f>
        <v>Non</v>
      </c>
      <c r="JQ66" s="7" t="str" cm="1">
        <f t="array" ref="JQ66">_xlfn.SWITCH(JO66,"Oui","Abstention","Non","Abstention","Abstention","Non")</f>
        <v>Abstention</v>
      </c>
      <c r="JR66" s="3">
        <f t="shared" si="20"/>
        <v>16</v>
      </c>
      <c r="JS66" s="3">
        <f t="shared" si="21"/>
        <v>1</v>
      </c>
      <c r="JT66" t="str">
        <f t="shared" si="22"/>
        <v>consigne</v>
      </c>
      <c r="JU66" s="3"/>
      <c r="JV66" t="str" cm="1">
        <f t="array" ref="JV66">_xlfn._xlws.FILTER($M$3:$HD$3,((($M66:$HD66=$HR66)+($M66:$HD66=$HS66))*($M$5:$HD$5="V")*($HV66="consigne")),"")</f>
        <v/>
      </c>
      <c r="KP66" t="str" cm="1">
        <f t="array" ref="KP66">_xlfn._xlws.FILTER($M$3:$HD$3,((($M66:$HD66=$IB66)+($M66:$HD66=$IC66))*($M$5:$HD$5="S")*($IF66="consigne")),"")</f>
        <v/>
      </c>
      <c r="LD66" t="str" cm="1">
        <f t="array" ref="LD66">_xlfn._xlws.FILTER($M$3:$HD$3,((($M66:$HD66=$IV66)+($M66:$HD66=$IW66))*($M$5:$HD$5="RL")*($IZ66="consigne")),"")</f>
        <v>Wasserfallen Christian</v>
      </c>
      <c r="LP66" t="str" cm="1">
        <f t="array" ref="LP66">_xlfn._xlws.FILTER($M$3:$HD$3,((($M66:$HD66=$JF66)+($M66:$HD66=$JG66))*($M$5:$HD$5="G")*($JJ66="consigne")),"")</f>
        <v/>
      </c>
      <c r="MA66" t="str" cm="1">
        <f t="array" ref="MA66">_xlfn._xlws.FILTER($M$3:$HD$3,((($M66:$HD66=$JP66)+($M66:$HD66=$JQ66))*($M$5:$HD$5="GL")*($JT66="consigne")),"")</f>
        <v/>
      </c>
      <c r="MG66" t="str" cm="1">
        <f t="array" ref="MG66:MJ66">_xlfn._xlws.FILTER($M$3:$HD$3,((($M66:$HD66=$IL66)+($M66:$HD66=$IM66))*($M$5:$HD$5="M-E")*($IP66="consigne")),"")</f>
        <v>Müller Leo</v>
      </c>
      <c r="MH66" t="str">
        <v>Pfister Gerhard</v>
      </c>
      <c r="MI66" t="str">
        <v>Ritter Markus</v>
      </c>
      <c r="MJ66" t="str">
        <v>Romano Marco</v>
      </c>
    </row>
    <row r="67" spans="1:352" x14ac:dyDescent="0.25">
      <c r="A67" s="1" t="s">
        <v>687</v>
      </c>
      <c r="B67" t="s">
        <v>204</v>
      </c>
      <c r="D67" t="s">
        <v>608</v>
      </c>
      <c r="E67" s="1" t="s">
        <v>688</v>
      </c>
      <c r="F67" t="s">
        <v>689</v>
      </c>
      <c r="G67">
        <v>24509</v>
      </c>
      <c r="H67" t="s">
        <v>527</v>
      </c>
      <c r="I67" t="s">
        <v>528</v>
      </c>
      <c r="M67" t="s">
        <v>460</v>
      </c>
      <c r="N67" t="s">
        <v>460</v>
      </c>
      <c r="O67" t="s">
        <v>461</v>
      </c>
      <c r="P67" t="s">
        <v>460</v>
      </c>
      <c r="Q67" t="s">
        <v>460</v>
      </c>
      <c r="R67" t="s">
        <v>461</v>
      </c>
      <c r="S67" t="s">
        <v>461</v>
      </c>
      <c r="T67" t="s">
        <v>461</v>
      </c>
      <c r="U67" t="s">
        <v>461</v>
      </c>
      <c r="V67" t="s">
        <v>461</v>
      </c>
      <c r="W67" t="s">
        <v>463</v>
      </c>
      <c r="X67" t="s">
        <v>461</v>
      </c>
      <c r="Y67" t="s">
        <v>461</v>
      </c>
      <c r="Z67" t="s">
        <v>461</v>
      </c>
      <c r="AA67" t="s">
        <v>461</v>
      </c>
      <c r="AB67" t="s">
        <v>461</v>
      </c>
      <c r="AC67" t="s">
        <v>461</v>
      </c>
      <c r="AD67" t="s">
        <v>461</v>
      </c>
      <c r="AE67" t="s">
        <v>460</v>
      </c>
      <c r="AF67" t="s">
        <v>461</v>
      </c>
      <c r="AG67" t="s">
        <v>461</v>
      </c>
      <c r="AH67" t="s">
        <v>461</v>
      </c>
      <c r="AI67" t="s">
        <v>461</v>
      </c>
      <c r="AJ67" t="s">
        <v>461</v>
      </c>
      <c r="AK67" t="s">
        <v>461</v>
      </c>
      <c r="AL67" t="s">
        <v>460</v>
      </c>
      <c r="AM67" t="s">
        <v>460</v>
      </c>
      <c r="AN67" t="s">
        <v>461</v>
      </c>
      <c r="AO67" t="s">
        <v>460</v>
      </c>
      <c r="AP67" t="s">
        <v>461</v>
      </c>
      <c r="AQ67" t="s">
        <v>461</v>
      </c>
      <c r="AR67" t="s">
        <v>461</v>
      </c>
      <c r="AS67" t="s">
        <v>461</v>
      </c>
      <c r="AT67" t="s">
        <v>461</v>
      </c>
      <c r="AU67" t="s">
        <v>461</v>
      </c>
      <c r="AV67" t="s">
        <v>461</v>
      </c>
      <c r="AW67" t="s">
        <v>460</v>
      </c>
      <c r="AX67" t="s">
        <v>461</v>
      </c>
      <c r="AY67" t="s">
        <v>461</v>
      </c>
      <c r="AZ67" t="s">
        <v>461</v>
      </c>
      <c r="BA67" t="s">
        <v>460</v>
      </c>
      <c r="BB67" t="s">
        <v>461</v>
      </c>
      <c r="BC67" t="s">
        <v>461</v>
      </c>
      <c r="BD67" t="s">
        <v>460</v>
      </c>
      <c r="BE67" t="s">
        <v>460</v>
      </c>
      <c r="BF67" t="s">
        <v>461</v>
      </c>
      <c r="BG67" t="s">
        <v>461</v>
      </c>
      <c r="BH67" t="s">
        <v>461</v>
      </c>
      <c r="BI67" t="s">
        <v>461</v>
      </c>
      <c r="BJ67" t="s">
        <v>461</v>
      </c>
      <c r="BK67" t="s">
        <v>460</v>
      </c>
      <c r="BL67" t="s">
        <v>461</v>
      </c>
      <c r="BM67" t="s">
        <v>461</v>
      </c>
      <c r="BN67" t="s">
        <v>461</v>
      </c>
      <c r="BO67" t="s">
        <v>461</v>
      </c>
      <c r="BP67" t="s">
        <v>461</v>
      </c>
      <c r="BQ67" t="s">
        <v>461</v>
      </c>
      <c r="BR67" t="s">
        <v>460</v>
      </c>
      <c r="BS67" t="s">
        <v>461</v>
      </c>
      <c r="BT67" t="s">
        <v>460</v>
      </c>
      <c r="BU67" t="s">
        <v>460</v>
      </c>
      <c r="BV67" t="s">
        <v>461</v>
      </c>
      <c r="BW67" t="s">
        <v>460</v>
      </c>
      <c r="BX67" t="s">
        <v>461</v>
      </c>
      <c r="BY67" t="s">
        <v>461</v>
      </c>
      <c r="BZ67" t="s">
        <v>460</v>
      </c>
      <c r="CA67" t="s">
        <v>461</v>
      </c>
      <c r="CB67" t="s">
        <v>461</v>
      </c>
      <c r="CC67" t="s">
        <v>473</v>
      </c>
      <c r="CD67" t="s">
        <v>460</v>
      </c>
      <c r="CE67" t="s">
        <v>461</v>
      </c>
      <c r="CF67" t="s">
        <v>461</v>
      </c>
      <c r="CG67" t="s">
        <v>460</v>
      </c>
      <c r="CH67" t="s">
        <v>461</v>
      </c>
      <c r="CI67" t="s">
        <v>460</v>
      </c>
      <c r="CJ67" t="s">
        <v>461</v>
      </c>
      <c r="CK67" t="s">
        <v>461</v>
      </c>
      <c r="CL67" t="s">
        <v>460</v>
      </c>
      <c r="CM67" t="s">
        <v>463</v>
      </c>
      <c r="CN67" t="s">
        <v>461</v>
      </c>
      <c r="CO67" t="s">
        <v>461</v>
      </c>
      <c r="CP67" t="s">
        <v>460</v>
      </c>
      <c r="CQ67" t="s">
        <v>460</v>
      </c>
      <c r="CR67" t="s">
        <v>460</v>
      </c>
      <c r="CS67" t="s">
        <v>460</v>
      </c>
      <c r="CT67" t="s">
        <v>460</v>
      </c>
      <c r="CU67" t="s">
        <v>461</v>
      </c>
      <c r="CV67" t="s">
        <v>460</v>
      </c>
      <c r="CW67" t="s">
        <v>463</v>
      </c>
      <c r="CX67" t="s">
        <v>461</v>
      </c>
      <c r="CY67" t="s">
        <v>460</v>
      </c>
      <c r="CZ67" t="s">
        <v>460</v>
      </c>
      <c r="DA67" t="s">
        <v>461</v>
      </c>
      <c r="DB67" t="s">
        <v>474</v>
      </c>
      <c r="DC67" t="s">
        <v>461</v>
      </c>
      <c r="DD67" t="s">
        <v>460</v>
      </c>
      <c r="DE67" t="s">
        <v>461</v>
      </c>
      <c r="DF67" t="s">
        <v>460</v>
      </c>
      <c r="DG67" t="s">
        <v>461</v>
      </c>
      <c r="DH67" t="s">
        <v>461</v>
      </c>
      <c r="DI67" t="s">
        <v>461</v>
      </c>
      <c r="DJ67" t="s">
        <v>461</v>
      </c>
      <c r="DK67" t="s">
        <v>461</v>
      </c>
      <c r="DL67" t="s">
        <v>461</v>
      </c>
      <c r="DM67" t="s">
        <v>473</v>
      </c>
      <c r="DN67" t="s">
        <v>461</v>
      </c>
      <c r="DO67" t="s">
        <v>461</v>
      </c>
      <c r="DP67" t="s">
        <v>460</v>
      </c>
      <c r="DQ67" t="s">
        <v>461</v>
      </c>
      <c r="DR67" t="s">
        <v>463</v>
      </c>
      <c r="DS67" t="s">
        <v>461</v>
      </c>
      <c r="DT67" t="s">
        <v>461</v>
      </c>
      <c r="DU67" t="s">
        <v>460</v>
      </c>
      <c r="DV67" t="s">
        <v>461</v>
      </c>
      <c r="DW67" t="s">
        <v>461</v>
      </c>
      <c r="DX67" t="s">
        <v>460</v>
      </c>
      <c r="DY67" t="s">
        <v>461</v>
      </c>
      <c r="DZ67" t="s">
        <v>461</v>
      </c>
      <c r="EA67" t="s">
        <v>461</v>
      </c>
      <c r="EB67" t="s">
        <v>461</v>
      </c>
      <c r="EC67" t="s">
        <v>461</v>
      </c>
      <c r="ED67" t="s">
        <v>461</v>
      </c>
      <c r="EE67" t="s">
        <v>461</v>
      </c>
      <c r="EF67" t="s">
        <v>463</v>
      </c>
      <c r="EG67" t="s">
        <v>461</v>
      </c>
      <c r="EH67" t="s">
        <v>461</v>
      </c>
      <c r="EI67" t="s">
        <v>460</v>
      </c>
      <c r="EJ67" t="s">
        <v>460</v>
      </c>
      <c r="EK67" t="s">
        <v>461</v>
      </c>
      <c r="EL67" t="s">
        <v>461</v>
      </c>
      <c r="EM67" t="s">
        <v>461</v>
      </c>
      <c r="EN67" t="s">
        <v>460</v>
      </c>
      <c r="EO67" t="s">
        <v>461</v>
      </c>
      <c r="EP67" t="s">
        <v>461</v>
      </c>
      <c r="EQ67" t="s">
        <v>461</v>
      </c>
      <c r="ER67" t="s">
        <v>461</v>
      </c>
      <c r="ES67" t="s">
        <v>461</v>
      </c>
      <c r="ET67" t="s">
        <v>461</v>
      </c>
      <c r="EU67" t="s">
        <v>461</v>
      </c>
      <c r="EV67" t="s">
        <v>461</v>
      </c>
      <c r="EW67" t="s">
        <v>461</v>
      </c>
      <c r="EX67" t="s">
        <v>461</v>
      </c>
      <c r="EY67" t="s">
        <v>460</v>
      </c>
      <c r="EZ67" t="s">
        <v>461</v>
      </c>
      <c r="FA67" t="s">
        <v>461</v>
      </c>
      <c r="FB67" t="s">
        <v>460</v>
      </c>
      <c r="FC67" t="s">
        <v>461</v>
      </c>
      <c r="FD67" t="s">
        <v>461</v>
      </c>
      <c r="FE67" t="s">
        <v>461</v>
      </c>
      <c r="FF67" t="s">
        <v>461</v>
      </c>
      <c r="FG67" t="s">
        <v>460</v>
      </c>
      <c r="FH67" t="s">
        <v>461</v>
      </c>
      <c r="FI67" t="s">
        <v>461</v>
      </c>
      <c r="FJ67" t="s">
        <v>460</v>
      </c>
      <c r="FK67" t="s">
        <v>460</v>
      </c>
      <c r="FL67" t="s">
        <v>461</v>
      </c>
      <c r="FM67" t="s">
        <v>461</v>
      </c>
      <c r="FN67" t="s">
        <v>461</v>
      </c>
      <c r="FO67" t="s">
        <v>461</v>
      </c>
      <c r="FP67" t="s">
        <v>461</v>
      </c>
      <c r="FQ67" t="s">
        <v>460</v>
      </c>
      <c r="FR67" t="s">
        <v>461</v>
      </c>
      <c r="FS67" t="s">
        <v>461</v>
      </c>
      <c r="FT67" t="s">
        <v>461</v>
      </c>
      <c r="FU67" t="s">
        <v>461</v>
      </c>
      <c r="FV67" t="s">
        <v>461</v>
      </c>
      <c r="FW67" t="s">
        <v>460</v>
      </c>
      <c r="FX67" t="s">
        <v>461</v>
      </c>
      <c r="FY67" t="s">
        <v>461</v>
      </c>
      <c r="FZ67" t="s">
        <v>461</v>
      </c>
      <c r="GA67" t="s">
        <v>460</v>
      </c>
      <c r="GB67" t="s">
        <v>461</v>
      </c>
      <c r="GC67" t="s">
        <v>460</v>
      </c>
      <c r="GD67" t="s">
        <v>461</v>
      </c>
      <c r="GE67" t="s">
        <v>461</v>
      </c>
      <c r="GF67" t="s">
        <v>460</v>
      </c>
      <c r="GG67" t="s">
        <v>461</v>
      </c>
      <c r="GH67" t="s">
        <v>461</v>
      </c>
      <c r="GI67" t="s">
        <v>461</v>
      </c>
      <c r="GJ67" t="s">
        <v>461</v>
      </c>
      <c r="GK67" t="s">
        <v>460</v>
      </c>
      <c r="GL67" t="s">
        <v>460</v>
      </c>
      <c r="GM67" t="s">
        <v>461</v>
      </c>
      <c r="GN67" t="s">
        <v>461</v>
      </c>
      <c r="GO67" t="s">
        <v>460</v>
      </c>
      <c r="GP67" t="s">
        <v>461</v>
      </c>
      <c r="GQ67" t="s">
        <v>460</v>
      </c>
      <c r="GR67" t="s">
        <v>461</v>
      </c>
      <c r="GS67" t="s">
        <v>461</v>
      </c>
      <c r="GT67" t="s">
        <v>461</v>
      </c>
      <c r="GU67" t="s">
        <v>461</v>
      </c>
      <c r="GV67" t="s">
        <v>461</v>
      </c>
      <c r="GW67" t="s">
        <v>461</v>
      </c>
      <c r="GX67" t="s">
        <v>461</v>
      </c>
      <c r="GY67" t="s">
        <v>461</v>
      </c>
      <c r="GZ67" t="s">
        <v>461</v>
      </c>
      <c r="HA67" t="s">
        <v>461</v>
      </c>
      <c r="HB67" t="s">
        <v>460</v>
      </c>
      <c r="HC67" t="s">
        <v>461</v>
      </c>
      <c r="HD67" t="s">
        <v>460</v>
      </c>
      <c r="HE67" t="s">
        <v>475</v>
      </c>
      <c r="HF67">
        <v>54</v>
      </c>
      <c r="HG67">
        <v>138</v>
      </c>
      <c r="HH67">
        <v>0</v>
      </c>
      <c r="HI67">
        <v>5</v>
      </c>
      <c r="HJ67">
        <v>2</v>
      </c>
      <c r="HK67" t="s">
        <v>476</v>
      </c>
      <c r="HM67" s="3">
        <f t="shared" si="23"/>
        <v>54</v>
      </c>
      <c r="HN67" s="3">
        <f t="shared" si="40"/>
        <v>0</v>
      </c>
      <c r="HO67" s="3">
        <f t="shared" si="41"/>
        <v>0</v>
      </c>
      <c r="HP67" s="3">
        <f t="shared" si="0"/>
        <v>54</v>
      </c>
      <c r="HQ67" s="7" t="str" cm="1">
        <f t="array" ref="HQ67">_xlfn.SWITCH(HP67,HM67,"Oui",HN67,"Non",HO67,"Abstention")</f>
        <v>Oui</v>
      </c>
      <c r="HR67" s="7" t="str" cm="1">
        <f t="array" ref="HR67">_xlfn.SWITCH(HQ67,"Oui","Non","Non","Oui","Abstention","Oui")</f>
        <v>Non</v>
      </c>
      <c r="HS67" s="7" t="str" cm="1">
        <f t="array" ref="HS67">_xlfn.SWITCH(HQ67,"Oui","Abstention","Non","Abstention","Abstention","Non")</f>
        <v>Abstention</v>
      </c>
      <c r="HT67" s="3">
        <f t="shared" si="1"/>
        <v>54</v>
      </c>
      <c r="HU67" s="3">
        <f t="shared" si="2"/>
        <v>1</v>
      </c>
      <c r="HV67" t="str">
        <f t="shared" si="3"/>
        <v>consigne</v>
      </c>
      <c r="HW67" s="3">
        <f t="shared" si="24"/>
        <v>0</v>
      </c>
      <c r="HX67" s="3">
        <f t="shared" si="25"/>
        <v>37</v>
      </c>
      <c r="HY67" s="3">
        <f t="shared" si="26"/>
        <v>0</v>
      </c>
      <c r="HZ67" s="3">
        <f t="shared" si="27"/>
        <v>37</v>
      </c>
      <c r="IA67" s="7" t="str" cm="1">
        <f t="array" ref="IA67">_xlfn.SWITCH(HZ67,HW67,"Oui",HX67,"Non",HY67,"Abstention")</f>
        <v>Non</v>
      </c>
      <c r="IB67" s="7" t="str" cm="1">
        <f t="array" ref="IB67">_xlfn.SWITCH(IA67,"Oui","Non","Non","Oui","Abstention","Oui")</f>
        <v>Oui</v>
      </c>
      <c r="IC67" s="7" t="str" cm="1">
        <f t="array" ref="IC67">_xlfn.SWITCH(IA67,"Oui","Abstention","Non","Abstention","Abstention","Non")</f>
        <v>Abstention</v>
      </c>
      <c r="ID67" s="3">
        <f t="shared" si="4"/>
        <v>37</v>
      </c>
      <c r="IE67" s="3">
        <f t="shared" si="5"/>
        <v>1</v>
      </c>
      <c r="IF67" t="str">
        <f t="shared" si="6"/>
        <v>consigne</v>
      </c>
      <c r="IG67">
        <f t="shared" si="28"/>
        <v>0</v>
      </c>
      <c r="IH67">
        <f t="shared" si="29"/>
        <v>29</v>
      </c>
      <c r="II67">
        <f t="shared" si="30"/>
        <v>0</v>
      </c>
      <c r="IJ67" s="3">
        <f t="shared" si="7"/>
        <v>29</v>
      </c>
      <c r="IK67" s="7" t="str" cm="1">
        <f t="array" ref="IK67">_xlfn.SWITCH(IJ67,IG67,"Oui",IH67,"Non",II67,"Abstention")</f>
        <v>Non</v>
      </c>
      <c r="IL67" s="7" t="str" cm="1">
        <f t="array" ref="IL67">_xlfn.SWITCH(IK67,"Oui","Non","Non","Oui","Abstention","Oui")</f>
        <v>Oui</v>
      </c>
      <c r="IM67" s="7" t="str" cm="1">
        <f t="array" ref="IM67">_xlfn.SWITCH(IK67,"Oui","Abstention","Non","Abstention","Abstention","Non")</f>
        <v>Abstention</v>
      </c>
      <c r="IN67" s="3">
        <f t="shared" si="8"/>
        <v>29</v>
      </c>
      <c r="IO67" s="3">
        <f t="shared" si="9"/>
        <v>1</v>
      </c>
      <c r="IP67" t="str">
        <f t="shared" si="10"/>
        <v>consigne</v>
      </c>
      <c r="IQ67">
        <f t="shared" si="31"/>
        <v>0</v>
      </c>
      <c r="IR67">
        <f t="shared" si="32"/>
        <v>28</v>
      </c>
      <c r="IS67">
        <f t="shared" si="33"/>
        <v>0</v>
      </c>
      <c r="IT67" s="3">
        <f t="shared" si="11"/>
        <v>28</v>
      </c>
      <c r="IU67" s="7" t="str" cm="1">
        <f t="array" ref="IU67">_xlfn.SWITCH(IT67,IQ67,"Oui",IR67,"Non",IS67,"Abstention")</f>
        <v>Non</v>
      </c>
      <c r="IV67" s="7" t="str" cm="1">
        <f t="array" ref="IV67">_xlfn.SWITCH(IU67,"Oui","Non","Non","Oui","Abstention","Oui")</f>
        <v>Oui</v>
      </c>
      <c r="IW67" s="7" t="str" cm="1">
        <f t="array" ref="IW67">_xlfn.SWITCH(IU67,"Oui","Abstention","Non","Abstention","Abstention","Non")</f>
        <v>Abstention</v>
      </c>
      <c r="IX67" s="3">
        <f t="shared" si="12"/>
        <v>28</v>
      </c>
      <c r="IY67" s="3">
        <f t="shared" si="13"/>
        <v>1</v>
      </c>
      <c r="IZ67" t="str">
        <f t="shared" si="14"/>
        <v>consigne</v>
      </c>
      <c r="JA67">
        <f t="shared" si="34"/>
        <v>0</v>
      </c>
      <c r="JB67">
        <f t="shared" si="35"/>
        <v>28</v>
      </c>
      <c r="JC67">
        <f t="shared" si="36"/>
        <v>0</v>
      </c>
      <c r="JD67" s="3">
        <f t="shared" si="15"/>
        <v>28</v>
      </c>
      <c r="JE67" s="7" t="str" cm="1">
        <f t="array" ref="JE67">_xlfn.SWITCH(JD67,JA67,"Oui",JB67,"Non",JC67,"Abstention")</f>
        <v>Non</v>
      </c>
      <c r="JF67" s="7" t="str" cm="1">
        <f t="array" ref="JF67">_xlfn.SWITCH(JE67,"Oui","Non","Non","Oui","Abstention","Oui")</f>
        <v>Oui</v>
      </c>
      <c r="JG67" s="7" t="str" cm="1">
        <f t="array" ref="JG67">_xlfn.SWITCH(JE67,"Oui","Abstention","Non","Abstention","Abstention","Non")</f>
        <v>Abstention</v>
      </c>
      <c r="JH67" s="3">
        <f t="shared" si="16"/>
        <v>28</v>
      </c>
      <c r="JI67" s="3">
        <f t="shared" si="17"/>
        <v>1</v>
      </c>
      <c r="JJ67" t="str">
        <f t="shared" si="18"/>
        <v>consigne</v>
      </c>
      <c r="JK67">
        <f t="shared" si="37"/>
        <v>0</v>
      </c>
      <c r="JL67">
        <f t="shared" si="38"/>
        <v>16</v>
      </c>
      <c r="JM67">
        <f t="shared" si="39"/>
        <v>0</v>
      </c>
      <c r="JN67" s="3">
        <f t="shared" si="19"/>
        <v>16</v>
      </c>
      <c r="JO67" s="7" t="str" cm="1">
        <f t="array" ref="JO67">_xlfn.SWITCH(JN67,JK67,"Oui",JL67,"Non",JM67,"Abstention")</f>
        <v>Non</v>
      </c>
      <c r="JP67" s="7" t="str" cm="1">
        <f t="array" ref="JP67">_xlfn.SWITCH(JO67,"Oui","Non","Non","Oui","Abstention","Oui")</f>
        <v>Oui</v>
      </c>
      <c r="JQ67" s="7" t="str" cm="1">
        <f t="array" ref="JQ67">_xlfn.SWITCH(JO67,"Oui","Abstention","Non","Abstention","Abstention","Non")</f>
        <v>Abstention</v>
      </c>
      <c r="JR67" s="3">
        <f t="shared" si="20"/>
        <v>16</v>
      </c>
      <c r="JS67" s="3">
        <f t="shared" si="21"/>
        <v>1</v>
      </c>
      <c r="JT67" t="str">
        <f t="shared" si="22"/>
        <v>consigne</v>
      </c>
      <c r="JU67" s="3"/>
      <c r="JV67" t="str" cm="1">
        <f t="array" ref="JV67">_xlfn._xlws.FILTER($M$3:$HD$3,((($M67:$HD67=$HR67)+($M67:$HD67=$HS67))*($M$5:$HD$5="V")*($HV67="consigne")),"")</f>
        <v/>
      </c>
      <c r="KP67" t="str" cm="1">
        <f t="array" ref="KP67">_xlfn._xlws.FILTER($M$3:$HD$3,((($M67:$HD67=$IB67)+($M67:$HD67=$IC67))*($M$5:$HD$5="S")*($IF67="consigne")),"")</f>
        <v/>
      </c>
      <c r="LD67" t="str" cm="1">
        <f t="array" ref="LD67">_xlfn._xlws.FILTER($M$3:$HD$3,((($M67:$HD67=$IV67)+($M67:$HD67=$IW67))*($M$5:$HD$5="RL")*($IZ67="consigne")),"")</f>
        <v/>
      </c>
      <c r="LP67" t="str" cm="1">
        <f t="array" ref="LP67">_xlfn._xlws.FILTER($M$3:$HD$3,((($M67:$HD67=$JF67)+($M67:$HD67=$JG67))*($M$5:$HD$5="G")*($JJ67="consigne")),"")</f>
        <v/>
      </c>
      <c r="MA67" t="str" cm="1">
        <f t="array" ref="MA67">_xlfn._xlws.FILTER($M$3:$HD$3,((($M67:$HD67=$JP67)+($M67:$HD67=$JQ67))*($M$5:$HD$5="GL")*($JT67="consigne")),"")</f>
        <v/>
      </c>
      <c r="MG67" t="str" cm="1">
        <f t="array" ref="MG67">_xlfn._xlws.FILTER($M$3:$HD$3,((($M67:$HD67=$IL67)+($M67:$HD67=$IM67))*($M$5:$HD$5="M-E")*($IP67="consigne")),"")</f>
        <v/>
      </c>
    </row>
    <row r="68" spans="1:352" x14ac:dyDescent="0.25">
      <c r="A68" s="1" t="s">
        <v>690</v>
      </c>
      <c r="B68" t="s">
        <v>204</v>
      </c>
      <c r="D68" t="s">
        <v>608</v>
      </c>
      <c r="E68" s="1" t="s">
        <v>691</v>
      </c>
      <c r="F68" t="s">
        <v>692</v>
      </c>
      <c r="G68">
        <v>24510</v>
      </c>
      <c r="H68" t="s">
        <v>527</v>
      </c>
      <c r="I68" t="s">
        <v>528</v>
      </c>
      <c r="M68" t="s">
        <v>460</v>
      </c>
      <c r="N68" t="s">
        <v>460</v>
      </c>
      <c r="O68" t="s">
        <v>461</v>
      </c>
      <c r="P68" t="s">
        <v>460</v>
      </c>
      <c r="Q68" t="s">
        <v>460</v>
      </c>
      <c r="R68" t="s">
        <v>461</v>
      </c>
      <c r="S68" t="s">
        <v>461</v>
      </c>
      <c r="T68" t="s">
        <v>461</v>
      </c>
      <c r="U68" t="s">
        <v>461</v>
      </c>
      <c r="V68" t="s">
        <v>461</v>
      </c>
      <c r="W68" t="s">
        <v>463</v>
      </c>
      <c r="X68" t="s">
        <v>461</v>
      </c>
      <c r="Y68" t="s">
        <v>461</v>
      </c>
      <c r="Z68" t="s">
        <v>461</v>
      </c>
      <c r="AA68" t="s">
        <v>461</v>
      </c>
      <c r="AB68" t="s">
        <v>461</v>
      </c>
      <c r="AC68" t="s">
        <v>461</v>
      </c>
      <c r="AD68" t="s">
        <v>461</v>
      </c>
      <c r="AE68" t="s">
        <v>460</v>
      </c>
      <c r="AF68" t="s">
        <v>461</v>
      </c>
      <c r="AG68" t="s">
        <v>461</v>
      </c>
      <c r="AH68" t="s">
        <v>461</v>
      </c>
      <c r="AI68" t="s">
        <v>461</v>
      </c>
      <c r="AJ68" t="s">
        <v>461</v>
      </c>
      <c r="AK68" t="s">
        <v>461</v>
      </c>
      <c r="AL68" t="s">
        <v>460</v>
      </c>
      <c r="AM68" t="s">
        <v>460</v>
      </c>
      <c r="AN68" t="s">
        <v>461</v>
      </c>
      <c r="AO68" t="s">
        <v>460</v>
      </c>
      <c r="AP68" t="s">
        <v>461</v>
      </c>
      <c r="AQ68" t="s">
        <v>461</v>
      </c>
      <c r="AR68" t="s">
        <v>461</v>
      </c>
      <c r="AS68" t="s">
        <v>461</v>
      </c>
      <c r="AT68" t="s">
        <v>461</v>
      </c>
      <c r="AU68" t="s">
        <v>461</v>
      </c>
      <c r="AV68" t="s">
        <v>461</v>
      </c>
      <c r="AW68" t="s">
        <v>460</v>
      </c>
      <c r="AX68" t="s">
        <v>461</v>
      </c>
      <c r="AY68" t="s">
        <v>461</v>
      </c>
      <c r="AZ68" t="s">
        <v>461</v>
      </c>
      <c r="BA68" t="s">
        <v>460</v>
      </c>
      <c r="BB68" t="s">
        <v>461</v>
      </c>
      <c r="BC68" t="s">
        <v>461</v>
      </c>
      <c r="BD68" t="s">
        <v>460</v>
      </c>
      <c r="BE68" t="s">
        <v>460</v>
      </c>
      <c r="BF68" t="s">
        <v>461</v>
      </c>
      <c r="BG68" t="s">
        <v>461</v>
      </c>
      <c r="BH68" t="s">
        <v>461</v>
      </c>
      <c r="BI68" t="s">
        <v>461</v>
      </c>
      <c r="BJ68" t="s">
        <v>461</v>
      </c>
      <c r="BK68" t="s">
        <v>460</v>
      </c>
      <c r="BL68" t="s">
        <v>461</v>
      </c>
      <c r="BM68" t="s">
        <v>461</v>
      </c>
      <c r="BN68" t="s">
        <v>461</v>
      </c>
      <c r="BO68" t="s">
        <v>461</v>
      </c>
      <c r="BP68" t="s">
        <v>461</v>
      </c>
      <c r="BQ68" t="s">
        <v>461</v>
      </c>
      <c r="BR68" t="s">
        <v>460</v>
      </c>
      <c r="BS68" t="s">
        <v>461</v>
      </c>
      <c r="BT68" t="s">
        <v>460</v>
      </c>
      <c r="BU68" t="s">
        <v>460</v>
      </c>
      <c r="BV68" t="s">
        <v>461</v>
      </c>
      <c r="BW68" t="s">
        <v>460</v>
      </c>
      <c r="BX68" t="s">
        <v>461</v>
      </c>
      <c r="BY68" t="s">
        <v>461</v>
      </c>
      <c r="BZ68" t="s">
        <v>460</v>
      </c>
      <c r="CA68" t="s">
        <v>461</v>
      </c>
      <c r="CB68" t="s">
        <v>461</v>
      </c>
      <c r="CC68" t="s">
        <v>473</v>
      </c>
      <c r="CD68" t="s">
        <v>460</v>
      </c>
      <c r="CE68" t="s">
        <v>461</v>
      </c>
      <c r="CF68" t="s">
        <v>461</v>
      </c>
      <c r="CG68" t="s">
        <v>460</v>
      </c>
      <c r="CH68" t="s">
        <v>461</v>
      </c>
      <c r="CI68" t="s">
        <v>460</v>
      </c>
      <c r="CJ68" t="s">
        <v>461</v>
      </c>
      <c r="CK68" t="s">
        <v>461</v>
      </c>
      <c r="CL68" t="s">
        <v>460</v>
      </c>
      <c r="CM68" t="s">
        <v>463</v>
      </c>
      <c r="CN68" t="s">
        <v>461</v>
      </c>
      <c r="CO68" t="s">
        <v>461</v>
      </c>
      <c r="CP68" t="s">
        <v>460</v>
      </c>
      <c r="CQ68" t="s">
        <v>460</v>
      </c>
      <c r="CR68" t="s">
        <v>460</v>
      </c>
      <c r="CS68" t="s">
        <v>460</v>
      </c>
      <c r="CT68" t="s">
        <v>460</v>
      </c>
      <c r="CU68" t="s">
        <v>461</v>
      </c>
      <c r="CV68" t="s">
        <v>460</v>
      </c>
      <c r="CW68" t="s">
        <v>463</v>
      </c>
      <c r="CX68" t="s">
        <v>461</v>
      </c>
      <c r="CY68" t="s">
        <v>460</v>
      </c>
      <c r="CZ68" t="s">
        <v>460</v>
      </c>
      <c r="DA68" t="s">
        <v>461</v>
      </c>
      <c r="DB68" t="s">
        <v>474</v>
      </c>
      <c r="DC68" t="s">
        <v>461</v>
      </c>
      <c r="DD68" t="s">
        <v>460</v>
      </c>
      <c r="DE68" t="s">
        <v>461</v>
      </c>
      <c r="DF68" t="s">
        <v>460</v>
      </c>
      <c r="DG68" t="s">
        <v>461</v>
      </c>
      <c r="DH68" t="s">
        <v>461</v>
      </c>
      <c r="DI68" t="s">
        <v>461</v>
      </c>
      <c r="DJ68" t="s">
        <v>461</v>
      </c>
      <c r="DK68" t="s">
        <v>461</v>
      </c>
      <c r="DL68" t="s">
        <v>461</v>
      </c>
      <c r="DM68" t="s">
        <v>473</v>
      </c>
      <c r="DN68" t="s">
        <v>461</v>
      </c>
      <c r="DO68" t="s">
        <v>461</v>
      </c>
      <c r="DP68" t="s">
        <v>460</v>
      </c>
      <c r="DQ68" t="s">
        <v>461</v>
      </c>
      <c r="DR68" t="s">
        <v>463</v>
      </c>
      <c r="DS68" t="s">
        <v>461</v>
      </c>
      <c r="DT68" t="s">
        <v>461</v>
      </c>
      <c r="DU68" t="s">
        <v>460</v>
      </c>
      <c r="DV68" t="s">
        <v>461</v>
      </c>
      <c r="DW68" t="s">
        <v>461</v>
      </c>
      <c r="DX68" t="s">
        <v>460</v>
      </c>
      <c r="DY68" t="s">
        <v>461</v>
      </c>
      <c r="DZ68" t="s">
        <v>461</v>
      </c>
      <c r="EA68" t="s">
        <v>461</v>
      </c>
      <c r="EB68" t="s">
        <v>461</v>
      </c>
      <c r="EC68" t="s">
        <v>461</v>
      </c>
      <c r="ED68" t="s">
        <v>461</v>
      </c>
      <c r="EE68" t="s">
        <v>461</v>
      </c>
      <c r="EF68" t="s">
        <v>463</v>
      </c>
      <c r="EG68" t="s">
        <v>461</v>
      </c>
      <c r="EH68" t="s">
        <v>461</v>
      </c>
      <c r="EI68" t="s">
        <v>460</v>
      </c>
      <c r="EJ68" t="s">
        <v>460</v>
      </c>
      <c r="EK68" t="s">
        <v>461</v>
      </c>
      <c r="EL68" t="s">
        <v>461</v>
      </c>
      <c r="EM68" t="s">
        <v>461</v>
      </c>
      <c r="EN68" t="s">
        <v>460</v>
      </c>
      <c r="EO68" t="s">
        <v>461</v>
      </c>
      <c r="EP68" t="s">
        <v>461</v>
      </c>
      <c r="EQ68" t="s">
        <v>461</v>
      </c>
      <c r="ER68" t="s">
        <v>461</v>
      </c>
      <c r="ES68" t="s">
        <v>461</v>
      </c>
      <c r="ET68" t="s">
        <v>461</v>
      </c>
      <c r="EU68" t="s">
        <v>461</v>
      </c>
      <c r="EV68" t="s">
        <v>461</v>
      </c>
      <c r="EW68" t="s">
        <v>461</v>
      </c>
      <c r="EX68" t="s">
        <v>461</v>
      </c>
      <c r="EY68" t="s">
        <v>460</v>
      </c>
      <c r="EZ68" t="s">
        <v>461</v>
      </c>
      <c r="FA68" t="s">
        <v>461</v>
      </c>
      <c r="FB68" t="s">
        <v>460</v>
      </c>
      <c r="FC68" t="s">
        <v>461</v>
      </c>
      <c r="FD68" t="s">
        <v>461</v>
      </c>
      <c r="FE68" t="s">
        <v>461</v>
      </c>
      <c r="FF68" t="s">
        <v>461</v>
      </c>
      <c r="FG68" t="s">
        <v>460</v>
      </c>
      <c r="FH68" t="s">
        <v>461</v>
      </c>
      <c r="FI68" t="s">
        <v>461</v>
      </c>
      <c r="FJ68" t="s">
        <v>460</v>
      </c>
      <c r="FK68" t="s">
        <v>460</v>
      </c>
      <c r="FL68" t="s">
        <v>461</v>
      </c>
      <c r="FM68" t="s">
        <v>461</v>
      </c>
      <c r="FN68" t="s">
        <v>461</v>
      </c>
      <c r="FO68" t="s">
        <v>461</v>
      </c>
      <c r="FP68" t="s">
        <v>461</v>
      </c>
      <c r="FQ68" t="s">
        <v>460</v>
      </c>
      <c r="FR68" t="s">
        <v>461</v>
      </c>
      <c r="FS68" t="s">
        <v>461</v>
      </c>
      <c r="FT68" t="s">
        <v>461</v>
      </c>
      <c r="FU68" t="s">
        <v>461</v>
      </c>
      <c r="FV68" t="s">
        <v>461</v>
      </c>
      <c r="FW68" t="s">
        <v>460</v>
      </c>
      <c r="FX68" t="s">
        <v>461</v>
      </c>
      <c r="FY68" t="s">
        <v>461</v>
      </c>
      <c r="FZ68" t="s">
        <v>461</v>
      </c>
      <c r="GA68" t="s">
        <v>460</v>
      </c>
      <c r="GB68" t="s">
        <v>461</v>
      </c>
      <c r="GC68" t="s">
        <v>460</v>
      </c>
      <c r="GD68" t="s">
        <v>461</v>
      </c>
      <c r="GE68" t="s">
        <v>461</v>
      </c>
      <c r="GF68" t="s">
        <v>460</v>
      </c>
      <c r="GG68" t="s">
        <v>461</v>
      </c>
      <c r="GH68" t="s">
        <v>461</v>
      </c>
      <c r="GI68" t="s">
        <v>461</v>
      </c>
      <c r="GJ68" t="s">
        <v>461</v>
      </c>
      <c r="GK68" t="s">
        <v>460</v>
      </c>
      <c r="GL68" t="s">
        <v>460</v>
      </c>
      <c r="GM68" t="s">
        <v>461</v>
      </c>
      <c r="GN68" t="s">
        <v>461</v>
      </c>
      <c r="GO68" t="s">
        <v>460</v>
      </c>
      <c r="GP68" t="s">
        <v>461</v>
      </c>
      <c r="GQ68" t="s">
        <v>460</v>
      </c>
      <c r="GR68" t="s">
        <v>461</v>
      </c>
      <c r="GS68" t="s">
        <v>461</v>
      </c>
      <c r="GT68" t="s">
        <v>461</v>
      </c>
      <c r="GU68" t="s">
        <v>461</v>
      </c>
      <c r="GV68" t="s">
        <v>461</v>
      </c>
      <c r="GW68" t="s">
        <v>461</v>
      </c>
      <c r="GX68" t="s">
        <v>461</v>
      </c>
      <c r="GY68" t="s">
        <v>461</v>
      </c>
      <c r="GZ68" t="s">
        <v>461</v>
      </c>
      <c r="HA68" t="s">
        <v>461</v>
      </c>
      <c r="HB68" t="s">
        <v>460</v>
      </c>
      <c r="HC68" t="s">
        <v>461</v>
      </c>
      <c r="HD68" t="s">
        <v>460</v>
      </c>
      <c r="HE68" t="s">
        <v>475</v>
      </c>
      <c r="HF68">
        <v>54</v>
      </c>
      <c r="HG68">
        <v>138</v>
      </c>
      <c r="HH68">
        <v>0</v>
      </c>
      <c r="HI68">
        <v>5</v>
      </c>
      <c r="HJ68">
        <v>2</v>
      </c>
      <c r="HK68" t="s">
        <v>476</v>
      </c>
      <c r="HM68" s="3">
        <f t="shared" si="23"/>
        <v>54</v>
      </c>
      <c r="HN68" s="3">
        <f t="shared" si="40"/>
        <v>0</v>
      </c>
      <c r="HO68" s="3">
        <f t="shared" si="41"/>
        <v>0</v>
      </c>
      <c r="HP68" s="3">
        <f t="shared" si="0"/>
        <v>54</v>
      </c>
      <c r="HQ68" s="7" t="str" cm="1">
        <f t="array" ref="HQ68">_xlfn.SWITCH(HP68,HM68,"Oui",HN68,"Non",HO68,"Abstention")</f>
        <v>Oui</v>
      </c>
      <c r="HR68" s="7" t="str" cm="1">
        <f t="array" ref="HR68">_xlfn.SWITCH(HQ68,"Oui","Non","Non","Oui","Abstention","Oui")</f>
        <v>Non</v>
      </c>
      <c r="HS68" s="7" t="str" cm="1">
        <f t="array" ref="HS68">_xlfn.SWITCH(HQ68,"Oui","Abstention","Non","Abstention","Abstention","Non")</f>
        <v>Abstention</v>
      </c>
      <c r="HT68" s="3">
        <f t="shared" si="1"/>
        <v>54</v>
      </c>
      <c r="HU68" s="3">
        <f t="shared" si="2"/>
        <v>1</v>
      </c>
      <c r="HV68" t="str">
        <f t="shared" si="3"/>
        <v>consigne</v>
      </c>
      <c r="HW68" s="3">
        <f t="shared" si="24"/>
        <v>0</v>
      </c>
      <c r="HX68" s="3">
        <f t="shared" si="25"/>
        <v>37</v>
      </c>
      <c r="HY68" s="3">
        <f t="shared" si="26"/>
        <v>0</v>
      </c>
      <c r="HZ68" s="3">
        <f t="shared" si="27"/>
        <v>37</v>
      </c>
      <c r="IA68" s="7" t="str" cm="1">
        <f t="array" ref="IA68">_xlfn.SWITCH(HZ68,HW68,"Oui",HX68,"Non",HY68,"Abstention")</f>
        <v>Non</v>
      </c>
      <c r="IB68" s="7" t="str" cm="1">
        <f t="array" ref="IB68">_xlfn.SWITCH(IA68,"Oui","Non","Non","Oui","Abstention","Oui")</f>
        <v>Oui</v>
      </c>
      <c r="IC68" s="7" t="str" cm="1">
        <f t="array" ref="IC68">_xlfn.SWITCH(IA68,"Oui","Abstention","Non","Abstention","Abstention","Non")</f>
        <v>Abstention</v>
      </c>
      <c r="ID68" s="3">
        <f t="shared" si="4"/>
        <v>37</v>
      </c>
      <c r="IE68" s="3">
        <f t="shared" si="5"/>
        <v>1</v>
      </c>
      <c r="IF68" t="str">
        <f t="shared" si="6"/>
        <v>consigne</v>
      </c>
      <c r="IG68">
        <f t="shared" si="28"/>
        <v>0</v>
      </c>
      <c r="IH68">
        <f t="shared" si="29"/>
        <v>29</v>
      </c>
      <c r="II68">
        <f t="shared" si="30"/>
        <v>0</v>
      </c>
      <c r="IJ68" s="3">
        <f t="shared" si="7"/>
        <v>29</v>
      </c>
      <c r="IK68" s="7" t="str" cm="1">
        <f t="array" ref="IK68">_xlfn.SWITCH(IJ68,IG68,"Oui",IH68,"Non",II68,"Abstention")</f>
        <v>Non</v>
      </c>
      <c r="IL68" s="7" t="str" cm="1">
        <f t="array" ref="IL68">_xlfn.SWITCH(IK68,"Oui","Non","Non","Oui","Abstention","Oui")</f>
        <v>Oui</v>
      </c>
      <c r="IM68" s="7" t="str" cm="1">
        <f t="array" ref="IM68">_xlfn.SWITCH(IK68,"Oui","Abstention","Non","Abstention","Abstention","Non")</f>
        <v>Abstention</v>
      </c>
      <c r="IN68" s="3">
        <f t="shared" si="8"/>
        <v>29</v>
      </c>
      <c r="IO68" s="3">
        <f t="shared" si="9"/>
        <v>1</v>
      </c>
      <c r="IP68" t="str">
        <f t="shared" si="10"/>
        <v>consigne</v>
      </c>
      <c r="IQ68">
        <f t="shared" si="31"/>
        <v>0</v>
      </c>
      <c r="IR68">
        <f t="shared" si="32"/>
        <v>28</v>
      </c>
      <c r="IS68">
        <f t="shared" si="33"/>
        <v>0</v>
      </c>
      <c r="IT68" s="3">
        <f t="shared" si="11"/>
        <v>28</v>
      </c>
      <c r="IU68" s="7" t="str" cm="1">
        <f t="array" ref="IU68">_xlfn.SWITCH(IT68,IQ68,"Oui",IR68,"Non",IS68,"Abstention")</f>
        <v>Non</v>
      </c>
      <c r="IV68" s="7" t="str" cm="1">
        <f t="array" ref="IV68">_xlfn.SWITCH(IU68,"Oui","Non","Non","Oui","Abstention","Oui")</f>
        <v>Oui</v>
      </c>
      <c r="IW68" s="7" t="str" cm="1">
        <f t="array" ref="IW68">_xlfn.SWITCH(IU68,"Oui","Abstention","Non","Abstention","Abstention","Non")</f>
        <v>Abstention</v>
      </c>
      <c r="IX68" s="3">
        <f t="shared" si="12"/>
        <v>28</v>
      </c>
      <c r="IY68" s="3">
        <f t="shared" si="13"/>
        <v>1</v>
      </c>
      <c r="IZ68" t="str">
        <f t="shared" si="14"/>
        <v>consigne</v>
      </c>
      <c r="JA68">
        <f t="shared" si="34"/>
        <v>0</v>
      </c>
      <c r="JB68">
        <f t="shared" si="35"/>
        <v>28</v>
      </c>
      <c r="JC68">
        <f t="shared" si="36"/>
        <v>0</v>
      </c>
      <c r="JD68" s="3">
        <f t="shared" si="15"/>
        <v>28</v>
      </c>
      <c r="JE68" s="7" t="str" cm="1">
        <f t="array" ref="JE68">_xlfn.SWITCH(JD68,JA68,"Oui",JB68,"Non",JC68,"Abstention")</f>
        <v>Non</v>
      </c>
      <c r="JF68" s="7" t="str" cm="1">
        <f t="array" ref="JF68">_xlfn.SWITCH(JE68,"Oui","Non","Non","Oui","Abstention","Oui")</f>
        <v>Oui</v>
      </c>
      <c r="JG68" s="7" t="str" cm="1">
        <f t="array" ref="JG68">_xlfn.SWITCH(JE68,"Oui","Abstention","Non","Abstention","Abstention","Non")</f>
        <v>Abstention</v>
      </c>
      <c r="JH68" s="3">
        <f t="shared" si="16"/>
        <v>28</v>
      </c>
      <c r="JI68" s="3">
        <f t="shared" si="17"/>
        <v>1</v>
      </c>
      <c r="JJ68" t="str">
        <f t="shared" si="18"/>
        <v>consigne</v>
      </c>
      <c r="JK68">
        <f t="shared" si="37"/>
        <v>0</v>
      </c>
      <c r="JL68">
        <f t="shared" si="38"/>
        <v>16</v>
      </c>
      <c r="JM68">
        <f t="shared" si="39"/>
        <v>0</v>
      </c>
      <c r="JN68" s="3">
        <f t="shared" si="19"/>
        <v>16</v>
      </c>
      <c r="JO68" s="7" t="str" cm="1">
        <f t="array" ref="JO68">_xlfn.SWITCH(JN68,JK68,"Oui",JL68,"Non",JM68,"Abstention")</f>
        <v>Non</v>
      </c>
      <c r="JP68" s="7" t="str" cm="1">
        <f t="array" ref="JP68">_xlfn.SWITCH(JO68,"Oui","Non","Non","Oui","Abstention","Oui")</f>
        <v>Oui</v>
      </c>
      <c r="JQ68" s="7" t="str" cm="1">
        <f t="array" ref="JQ68">_xlfn.SWITCH(JO68,"Oui","Abstention","Non","Abstention","Abstention","Non")</f>
        <v>Abstention</v>
      </c>
      <c r="JR68" s="3">
        <f t="shared" si="20"/>
        <v>16</v>
      </c>
      <c r="JS68" s="3">
        <f t="shared" si="21"/>
        <v>1</v>
      </c>
      <c r="JT68" t="str">
        <f t="shared" si="22"/>
        <v>consigne</v>
      </c>
      <c r="JU68" s="3"/>
      <c r="JV68" t="str" cm="1">
        <f t="array" ref="JV68">_xlfn._xlws.FILTER($M$3:$HD$3,((($M68:$HD68=$HR68)+($M68:$HD68=$HS68))*($M$5:$HD$5="V")*($HV68="consigne")),"")</f>
        <v/>
      </c>
      <c r="KP68" t="str" cm="1">
        <f t="array" ref="KP68">_xlfn._xlws.FILTER($M$3:$HD$3,((($M68:$HD68=$IB68)+($M68:$HD68=$IC68))*($M$5:$HD$5="S")*($IF68="consigne")),"")</f>
        <v/>
      </c>
      <c r="LD68" t="str" cm="1">
        <f t="array" ref="LD68">_xlfn._xlws.FILTER($M$3:$HD$3,((($M68:$HD68=$IV68)+($M68:$HD68=$IW68))*($M$5:$HD$5="RL")*($IZ68="consigne")),"")</f>
        <v/>
      </c>
      <c r="LP68" t="str" cm="1">
        <f t="array" ref="LP68">_xlfn._xlws.FILTER($M$3:$HD$3,((($M68:$HD68=$JF68)+($M68:$HD68=$JG68))*($M$5:$HD$5="G")*($JJ68="consigne")),"")</f>
        <v/>
      </c>
      <c r="MA68" t="str" cm="1">
        <f t="array" ref="MA68">_xlfn._xlws.FILTER($M$3:$HD$3,((($M68:$HD68=$JP68)+($M68:$HD68=$JQ68))*($M$5:$HD$5="GL")*($JT68="consigne")),"")</f>
        <v/>
      </c>
      <c r="MG68" t="str" cm="1">
        <f t="array" ref="MG68">_xlfn._xlws.FILTER($M$3:$HD$3,((($M68:$HD68=$IL68)+($M68:$HD68=$IM68))*($M$5:$HD$5="M-E")*($IP68="consigne")),"")</f>
        <v/>
      </c>
    </row>
    <row r="69" spans="1:352" x14ac:dyDescent="0.25">
      <c r="A69" s="1" t="s">
        <v>693</v>
      </c>
      <c r="B69" t="s">
        <v>204</v>
      </c>
      <c r="D69" t="s">
        <v>608</v>
      </c>
      <c r="E69" s="1" t="s">
        <v>694</v>
      </c>
      <c r="F69" t="s">
        <v>695</v>
      </c>
      <c r="G69">
        <v>24511</v>
      </c>
      <c r="H69" t="s">
        <v>527</v>
      </c>
      <c r="I69" t="s">
        <v>528</v>
      </c>
      <c r="M69" t="s">
        <v>461</v>
      </c>
      <c r="N69" t="s">
        <v>461</v>
      </c>
      <c r="O69" t="s">
        <v>460</v>
      </c>
      <c r="P69" t="s">
        <v>461</v>
      </c>
      <c r="Q69" t="s">
        <v>461</v>
      </c>
      <c r="R69" t="s">
        <v>460</v>
      </c>
      <c r="S69" t="s">
        <v>460</v>
      </c>
      <c r="T69" t="s">
        <v>460</v>
      </c>
      <c r="U69" t="s">
        <v>460</v>
      </c>
      <c r="V69" t="s">
        <v>460</v>
      </c>
      <c r="W69" t="s">
        <v>463</v>
      </c>
      <c r="X69" t="s">
        <v>460</v>
      </c>
      <c r="Y69" t="s">
        <v>460</v>
      </c>
      <c r="Z69" t="s">
        <v>461</v>
      </c>
      <c r="AA69" t="s">
        <v>461</v>
      </c>
      <c r="AB69" t="s">
        <v>460</v>
      </c>
      <c r="AC69" t="s">
        <v>461</v>
      </c>
      <c r="AD69" t="s">
        <v>461</v>
      </c>
      <c r="AE69" t="s">
        <v>461</v>
      </c>
      <c r="AF69" t="s">
        <v>460</v>
      </c>
      <c r="AG69" t="s">
        <v>461</v>
      </c>
      <c r="AH69" t="s">
        <v>461</v>
      </c>
      <c r="AI69" t="s">
        <v>461</v>
      </c>
      <c r="AJ69" t="s">
        <v>460</v>
      </c>
      <c r="AK69" t="s">
        <v>461</v>
      </c>
      <c r="AL69" t="s">
        <v>461</v>
      </c>
      <c r="AM69" t="s">
        <v>461</v>
      </c>
      <c r="AN69" t="s">
        <v>461</v>
      </c>
      <c r="AO69" t="s">
        <v>461</v>
      </c>
      <c r="AP69" t="s">
        <v>461</v>
      </c>
      <c r="AQ69" t="s">
        <v>461</v>
      </c>
      <c r="AR69" t="s">
        <v>461</v>
      </c>
      <c r="AS69" t="s">
        <v>460</v>
      </c>
      <c r="AT69" t="s">
        <v>461</v>
      </c>
      <c r="AU69" t="s">
        <v>460</v>
      </c>
      <c r="AV69" t="s">
        <v>460</v>
      </c>
      <c r="AW69" t="s">
        <v>461</v>
      </c>
      <c r="AX69" t="s">
        <v>460</v>
      </c>
      <c r="AY69" t="s">
        <v>461</v>
      </c>
      <c r="AZ69" t="s">
        <v>461</v>
      </c>
      <c r="BA69" t="s">
        <v>461</v>
      </c>
      <c r="BB69" t="s">
        <v>461</v>
      </c>
      <c r="BC69" t="s">
        <v>460</v>
      </c>
      <c r="BD69" t="s">
        <v>461</v>
      </c>
      <c r="BE69" t="s">
        <v>461</v>
      </c>
      <c r="BF69" t="s">
        <v>461</v>
      </c>
      <c r="BG69" t="s">
        <v>460</v>
      </c>
      <c r="BH69" t="s">
        <v>461</v>
      </c>
      <c r="BI69" t="s">
        <v>460</v>
      </c>
      <c r="BJ69" t="s">
        <v>461</v>
      </c>
      <c r="BK69" t="s">
        <v>461</v>
      </c>
      <c r="BL69" t="s">
        <v>461</v>
      </c>
      <c r="BM69" t="s">
        <v>460</v>
      </c>
      <c r="BN69" t="s">
        <v>461</v>
      </c>
      <c r="BO69" t="s">
        <v>461</v>
      </c>
      <c r="BP69" t="s">
        <v>460</v>
      </c>
      <c r="BQ69" t="s">
        <v>460</v>
      </c>
      <c r="BR69" t="s">
        <v>461</v>
      </c>
      <c r="BS69" t="s">
        <v>460</v>
      </c>
      <c r="BT69" t="s">
        <v>461</v>
      </c>
      <c r="BU69" t="s">
        <v>461</v>
      </c>
      <c r="BV69" t="s">
        <v>461</v>
      </c>
      <c r="BW69" t="s">
        <v>461</v>
      </c>
      <c r="BX69" t="s">
        <v>460</v>
      </c>
      <c r="BY69" t="s">
        <v>461</v>
      </c>
      <c r="BZ69" t="s">
        <v>461</v>
      </c>
      <c r="CA69" t="s">
        <v>460</v>
      </c>
      <c r="CB69" t="s">
        <v>461</v>
      </c>
      <c r="CC69" t="s">
        <v>473</v>
      </c>
      <c r="CD69" t="s">
        <v>461</v>
      </c>
      <c r="CE69" t="s">
        <v>460</v>
      </c>
      <c r="CF69" t="s">
        <v>461</v>
      </c>
      <c r="CG69" t="s">
        <v>461</v>
      </c>
      <c r="CH69" t="s">
        <v>461</v>
      </c>
      <c r="CI69" t="s">
        <v>461</v>
      </c>
      <c r="CJ69" t="s">
        <v>461</v>
      </c>
      <c r="CK69" t="s">
        <v>461</v>
      </c>
      <c r="CL69" t="s">
        <v>461</v>
      </c>
      <c r="CM69" t="s">
        <v>463</v>
      </c>
      <c r="CN69" t="s">
        <v>460</v>
      </c>
      <c r="CO69" t="s">
        <v>460</v>
      </c>
      <c r="CP69" t="s">
        <v>461</v>
      </c>
      <c r="CQ69" t="s">
        <v>461</v>
      </c>
      <c r="CR69" t="s">
        <v>461</v>
      </c>
      <c r="CS69" t="s">
        <v>461</v>
      </c>
      <c r="CT69" t="s">
        <v>461</v>
      </c>
      <c r="CU69" t="s">
        <v>461</v>
      </c>
      <c r="CV69" t="s">
        <v>461</v>
      </c>
      <c r="CW69" t="s">
        <v>463</v>
      </c>
      <c r="CX69" t="s">
        <v>460</v>
      </c>
      <c r="CY69" t="s">
        <v>461</v>
      </c>
      <c r="CZ69" t="s">
        <v>461</v>
      </c>
      <c r="DA69" t="s">
        <v>461</v>
      </c>
      <c r="DB69" t="s">
        <v>474</v>
      </c>
      <c r="DC69" t="s">
        <v>461</v>
      </c>
      <c r="DD69" t="s">
        <v>461</v>
      </c>
      <c r="DE69" t="s">
        <v>460</v>
      </c>
      <c r="DF69" t="s">
        <v>461</v>
      </c>
      <c r="DG69" t="s">
        <v>461</v>
      </c>
      <c r="DH69" t="s">
        <v>461</v>
      </c>
      <c r="DI69" t="s">
        <v>460</v>
      </c>
      <c r="DJ69" t="s">
        <v>461</v>
      </c>
      <c r="DK69" t="s">
        <v>461</v>
      </c>
      <c r="DL69" t="s">
        <v>461</v>
      </c>
      <c r="DM69" t="s">
        <v>473</v>
      </c>
      <c r="DN69" t="s">
        <v>460</v>
      </c>
      <c r="DO69" t="s">
        <v>461</v>
      </c>
      <c r="DP69" t="s">
        <v>461</v>
      </c>
      <c r="DQ69" t="s">
        <v>461</v>
      </c>
      <c r="DR69" t="s">
        <v>463</v>
      </c>
      <c r="DS69" t="s">
        <v>460</v>
      </c>
      <c r="DT69" t="s">
        <v>460</v>
      </c>
      <c r="DU69" t="s">
        <v>461</v>
      </c>
      <c r="DV69" t="s">
        <v>460</v>
      </c>
      <c r="DW69" t="s">
        <v>461</v>
      </c>
      <c r="DX69" t="s">
        <v>461</v>
      </c>
      <c r="DY69" t="s">
        <v>461</v>
      </c>
      <c r="DZ69" t="s">
        <v>460</v>
      </c>
      <c r="EA69" t="s">
        <v>473</v>
      </c>
      <c r="EB69" t="s">
        <v>460</v>
      </c>
      <c r="EC69" t="s">
        <v>461</v>
      </c>
      <c r="ED69" t="s">
        <v>461</v>
      </c>
      <c r="EE69" t="s">
        <v>461</v>
      </c>
      <c r="EF69" t="s">
        <v>463</v>
      </c>
      <c r="EG69" t="s">
        <v>460</v>
      </c>
      <c r="EH69" t="s">
        <v>461</v>
      </c>
      <c r="EI69" t="s">
        <v>461</v>
      </c>
      <c r="EJ69" t="s">
        <v>461</v>
      </c>
      <c r="EK69" t="s">
        <v>473</v>
      </c>
      <c r="EL69" t="s">
        <v>460</v>
      </c>
      <c r="EM69" t="s">
        <v>461</v>
      </c>
      <c r="EN69" t="s">
        <v>461</v>
      </c>
      <c r="EO69" t="s">
        <v>460</v>
      </c>
      <c r="EP69" t="s">
        <v>461</v>
      </c>
      <c r="EQ69" t="s">
        <v>460</v>
      </c>
      <c r="ER69" t="s">
        <v>461</v>
      </c>
      <c r="ES69" t="s">
        <v>460</v>
      </c>
      <c r="ET69" t="s">
        <v>461</v>
      </c>
      <c r="EU69" t="s">
        <v>460</v>
      </c>
      <c r="EV69" t="s">
        <v>460</v>
      </c>
      <c r="EW69" t="s">
        <v>460</v>
      </c>
      <c r="EX69" t="s">
        <v>460</v>
      </c>
      <c r="EY69" t="s">
        <v>461</v>
      </c>
      <c r="EZ69" t="s">
        <v>461</v>
      </c>
      <c r="FA69" t="s">
        <v>461</v>
      </c>
      <c r="FB69" t="s">
        <v>461</v>
      </c>
      <c r="FC69" t="s">
        <v>461</v>
      </c>
      <c r="FD69" t="s">
        <v>461</v>
      </c>
      <c r="FE69" t="s">
        <v>461</v>
      </c>
      <c r="FF69" t="s">
        <v>461</v>
      </c>
      <c r="FG69" t="s">
        <v>461</v>
      </c>
      <c r="FH69" t="s">
        <v>460</v>
      </c>
      <c r="FI69" t="s">
        <v>461</v>
      </c>
      <c r="FJ69" t="s">
        <v>461</v>
      </c>
      <c r="FK69" t="s">
        <v>461</v>
      </c>
      <c r="FL69" t="s">
        <v>460</v>
      </c>
      <c r="FM69" t="s">
        <v>460</v>
      </c>
      <c r="FN69" t="s">
        <v>461</v>
      </c>
      <c r="FO69" t="s">
        <v>461</v>
      </c>
      <c r="FP69" t="s">
        <v>461</v>
      </c>
      <c r="FQ69" t="s">
        <v>461</v>
      </c>
      <c r="FR69" t="s">
        <v>460</v>
      </c>
      <c r="FS69" t="s">
        <v>461</v>
      </c>
      <c r="FT69" t="s">
        <v>460</v>
      </c>
      <c r="FU69" t="s">
        <v>460</v>
      </c>
      <c r="FV69" t="s">
        <v>461</v>
      </c>
      <c r="FW69" t="s">
        <v>461</v>
      </c>
      <c r="FX69" t="s">
        <v>460</v>
      </c>
      <c r="FY69" t="s">
        <v>461</v>
      </c>
      <c r="FZ69" t="s">
        <v>461</v>
      </c>
      <c r="GA69" t="s">
        <v>461</v>
      </c>
      <c r="GB69" t="s">
        <v>461</v>
      </c>
      <c r="GC69" t="s">
        <v>461</v>
      </c>
      <c r="GD69" t="s">
        <v>460</v>
      </c>
      <c r="GE69" t="s">
        <v>461</v>
      </c>
      <c r="GF69" t="s">
        <v>461</v>
      </c>
      <c r="GG69" t="s">
        <v>461</v>
      </c>
      <c r="GH69" t="s">
        <v>460</v>
      </c>
      <c r="GI69" t="s">
        <v>460</v>
      </c>
      <c r="GJ69" t="s">
        <v>460</v>
      </c>
      <c r="GK69" t="s">
        <v>461</v>
      </c>
      <c r="GL69" t="s">
        <v>461</v>
      </c>
      <c r="GM69" t="s">
        <v>461</v>
      </c>
      <c r="GN69" t="s">
        <v>461</v>
      </c>
      <c r="GO69" t="s">
        <v>461</v>
      </c>
      <c r="GP69" t="s">
        <v>460</v>
      </c>
      <c r="GQ69" t="s">
        <v>461</v>
      </c>
      <c r="GR69" t="s">
        <v>461</v>
      </c>
      <c r="GS69" t="s">
        <v>461</v>
      </c>
      <c r="GT69" t="s">
        <v>460</v>
      </c>
      <c r="GU69" t="s">
        <v>461</v>
      </c>
      <c r="GV69" t="s">
        <v>461</v>
      </c>
      <c r="GW69" t="s">
        <v>460</v>
      </c>
      <c r="GX69" t="s">
        <v>460</v>
      </c>
      <c r="GY69" t="s">
        <v>460</v>
      </c>
      <c r="GZ69" t="s">
        <v>460</v>
      </c>
      <c r="HA69" t="s">
        <v>461</v>
      </c>
      <c r="HB69" t="s">
        <v>461</v>
      </c>
      <c r="HC69" t="s">
        <v>460</v>
      </c>
      <c r="HD69" t="s">
        <v>461</v>
      </c>
      <c r="HE69" t="s">
        <v>475</v>
      </c>
      <c r="HF69">
        <v>63</v>
      </c>
      <c r="HG69">
        <v>127</v>
      </c>
      <c r="HH69">
        <v>0</v>
      </c>
      <c r="HI69">
        <v>5</v>
      </c>
      <c r="HJ69">
        <v>4</v>
      </c>
      <c r="HK69" t="s">
        <v>476</v>
      </c>
      <c r="HM69" s="3">
        <f t="shared" si="23"/>
        <v>0</v>
      </c>
      <c r="HN69" s="3">
        <f t="shared" si="40"/>
        <v>54</v>
      </c>
      <c r="HO69" s="3">
        <f t="shared" si="41"/>
        <v>0</v>
      </c>
      <c r="HP69" s="3">
        <f t="shared" si="0"/>
        <v>54</v>
      </c>
      <c r="HQ69" s="7" t="str" cm="1">
        <f t="array" ref="HQ69">_xlfn.SWITCH(HP69,HM69,"Oui",HN69,"Non",HO69,"Abstention")</f>
        <v>Non</v>
      </c>
      <c r="HR69" s="7" t="str" cm="1">
        <f t="array" ref="HR69">_xlfn.SWITCH(HQ69,"Oui","Non","Non","Oui","Abstention","Oui")</f>
        <v>Oui</v>
      </c>
      <c r="HS69" s="7" t="str" cm="1">
        <f t="array" ref="HS69">_xlfn.SWITCH(HQ69,"Oui","Abstention","Non","Abstention","Abstention","Non")</f>
        <v>Abstention</v>
      </c>
      <c r="HT69" s="3">
        <f t="shared" si="1"/>
        <v>54</v>
      </c>
      <c r="HU69" s="3">
        <f t="shared" si="2"/>
        <v>1</v>
      </c>
      <c r="HV69" t="str">
        <f t="shared" si="3"/>
        <v>consigne</v>
      </c>
      <c r="HW69" s="3">
        <f t="shared" si="24"/>
        <v>36</v>
      </c>
      <c r="HX69" s="3">
        <f t="shared" si="25"/>
        <v>0</v>
      </c>
      <c r="HY69" s="3">
        <f t="shared" si="26"/>
        <v>0</v>
      </c>
      <c r="HZ69" s="3">
        <f t="shared" si="27"/>
        <v>36</v>
      </c>
      <c r="IA69" s="7" t="str" cm="1">
        <f t="array" ref="IA69">_xlfn.SWITCH(HZ69,HW69,"Oui",HX69,"Non",HY69,"Abstention")</f>
        <v>Oui</v>
      </c>
      <c r="IB69" s="7" t="str" cm="1">
        <f t="array" ref="IB69">_xlfn.SWITCH(IA69,"Oui","Non","Non","Oui","Abstention","Oui")</f>
        <v>Non</v>
      </c>
      <c r="IC69" s="7" t="str" cm="1">
        <f t="array" ref="IC69">_xlfn.SWITCH(IA69,"Oui","Abstention","Non","Abstention","Abstention","Non")</f>
        <v>Abstention</v>
      </c>
      <c r="ID69" s="3">
        <f t="shared" si="4"/>
        <v>36</v>
      </c>
      <c r="IE69" s="3">
        <f t="shared" si="5"/>
        <v>1</v>
      </c>
      <c r="IF69" t="str">
        <f t="shared" si="6"/>
        <v>consigne</v>
      </c>
      <c r="IG69">
        <f t="shared" si="28"/>
        <v>0</v>
      </c>
      <c r="IH69">
        <f t="shared" si="29"/>
        <v>29</v>
      </c>
      <c r="II69">
        <f t="shared" si="30"/>
        <v>0</v>
      </c>
      <c r="IJ69" s="3">
        <f t="shared" si="7"/>
        <v>29</v>
      </c>
      <c r="IK69" s="7" t="str" cm="1">
        <f t="array" ref="IK69">_xlfn.SWITCH(IJ69,IG69,"Oui",IH69,"Non",II69,"Abstention")</f>
        <v>Non</v>
      </c>
      <c r="IL69" s="7" t="str" cm="1">
        <f t="array" ref="IL69">_xlfn.SWITCH(IK69,"Oui","Non","Non","Oui","Abstention","Oui")</f>
        <v>Oui</v>
      </c>
      <c r="IM69" s="7" t="str" cm="1">
        <f t="array" ref="IM69">_xlfn.SWITCH(IK69,"Oui","Abstention","Non","Abstention","Abstention","Non")</f>
        <v>Abstention</v>
      </c>
      <c r="IN69" s="3">
        <f t="shared" si="8"/>
        <v>29</v>
      </c>
      <c r="IO69" s="3">
        <f t="shared" si="9"/>
        <v>1</v>
      </c>
      <c r="IP69" t="str">
        <f t="shared" si="10"/>
        <v>consigne</v>
      </c>
      <c r="IQ69">
        <f t="shared" si="31"/>
        <v>0</v>
      </c>
      <c r="IR69">
        <f t="shared" si="32"/>
        <v>28</v>
      </c>
      <c r="IS69">
        <f t="shared" si="33"/>
        <v>0</v>
      </c>
      <c r="IT69" s="3">
        <f t="shared" si="11"/>
        <v>28</v>
      </c>
      <c r="IU69" s="7" t="str" cm="1">
        <f t="array" ref="IU69">_xlfn.SWITCH(IT69,IQ69,"Oui",IR69,"Non",IS69,"Abstention")</f>
        <v>Non</v>
      </c>
      <c r="IV69" s="7" t="str" cm="1">
        <f t="array" ref="IV69">_xlfn.SWITCH(IU69,"Oui","Non","Non","Oui","Abstention","Oui")</f>
        <v>Oui</v>
      </c>
      <c r="IW69" s="7" t="str" cm="1">
        <f t="array" ref="IW69">_xlfn.SWITCH(IU69,"Oui","Abstention","Non","Abstention","Abstention","Non")</f>
        <v>Abstention</v>
      </c>
      <c r="IX69" s="3">
        <f t="shared" si="12"/>
        <v>28</v>
      </c>
      <c r="IY69" s="3">
        <f t="shared" si="13"/>
        <v>1</v>
      </c>
      <c r="IZ69" t="str">
        <f t="shared" si="14"/>
        <v>consigne</v>
      </c>
      <c r="JA69">
        <f t="shared" si="34"/>
        <v>27</v>
      </c>
      <c r="JB69">
        <f t="shared" si="35"/>
        <v>0</v>
      </c>
      <c r="JC69">
        <f t="shared" si="36"/>
        <v>0</v>
      </c>
      <c r="JD69" s="3">
        <f t="shared" si="15"/>
        <v>27</v>
      </c>
      <c r="JE69" s="7" t="str" cm="1">
        <f t="array" ref="JE69">_xlfn.SWITCH(JD69,JA69,"Oui",JB69,"Non",JC69,"Abstention")</f>
        <v>Oui</v>
      </c>
      <c r="JF69" s="7" t="str" cm="1">
        <f t="array" ref="JF69">_xlfn.SWITCH(JE69,"Oui","Non","Non","Oui","Abstention","Oui")</f>
        <v>Non</v>
      </c>
      <c r="JG69" s="7" t="str" cm="1">
        <f t="array" ref="JG69">_xlfn.SWITCH(JE69,"Oui","Abstention","Non","Abstention","Abstention","Non")</f>
        <v>Abstention</v>
      </c>
      <c r="JH69" s="3">
        <f t="shared" si="16"/>
        <v>27</v>
      </c>
      <c r="JI69" s="3">
        <f t="shared" si="17"/>
        <v>1</v>
      </c>
      <c r="JJ69" t="str">
        <f t="shared" si="18"/>
        <v>consigne</v>
      </c>
      <c r="JK69">
        <f t="shared" si="37"/>
        <v>0</v>
      </c>
      <c r="JL69">
        <f t="shared" si="38"/>
        <v>16</v>
      </c>
      <c r="JM69">
        <f t="shared" si="39"/>
        <v>0</v>
      </c>
      <c r="JN69" s="3">
        <f t="shared" si="19"/>
        <v>16</v>
      </c>
      <c r="JO69" s="7" t="str" cm="1">
        <f t="array" ref="JO69">_xlfn.SWITCH(JN69,JK69,"Oui",JL69,"Non",JM69,"Abstention")</f>
        <v>Non</v>
      </c>
      <c r="JP69" s="7" t="str" cm="1">
        <f t="array" ref="JP69">_xlfn.SWITCH(JO69,"Oui","Non","Non","Oui","Abstention","Oui")</f>
        <v>Oui</v>
      </c>
      <c r="JQ69" s="7" t="str" cm="1">
        <f t="array" ref="JQ69">_xlfn.SWITCH(JO69,"Oui","Abstention","Non","Abstention","Abstention","Non")</f>
        <v>Abstention</v>
      </c>
      <c r="JR69" s="3">
        <f t="shared" si="20"/>
        <v>16</v>
      </c>
      <c r="JS69" s="3">
        <f t="shared" si="21"/>
        <v>1</v>
      </c>
      <c r="JT69" t="str">
        <f t="shared" si="22"/>
        <v>consigne</v>
      </c>
      <c r="JU69" s="3"/>
      <c r="JV69" t="str" cm="1">
        <f t="array" ref="JV69">_xlfn._xlws.FILTER($M$3:$HD$3,((($M69:$HD69=$HR69)+($M69:$HD69=$HS69))*($M$5:$HD$5="V")*($HV69="consigne")),"")</f>
        <v/>
      </c>
      <c r="KP69" t="str" cm="1">
        <f t="array" ref="KP69">_xlfn._xlws.FILTER($M$3:$HD$3,((($M69:$HD69=$IB69)+($M69:$HD69=$IC69))*($M$5:$HD$5="S")*($IF69="consigne")),"")</f>
        <v/>
      </c>
      <c r="LD69" t="str" cm="1">
        <f t="array" ref="LD69">_xlfn._xlws.FILTER($M$3:$HD$3,((($M69:$HD69=$IV69)+($M69:$HD69=$IW69))*($M$5:$HD$5="RL")*($IZ69="consigne")),"")</f>
        <v/>
      </c>
      <c r="LP69" t="str" cm="1">
        <f t="array" ref="LP69">_xlfn._xlws.FILTER($M$3:$HD$3,((($M69:$HD69=$JF69)+($M69:$HD69=$JG69))*($M$5:$HD$5="G")*($JJ69="consigne")),"")</f>
        <v/>
      </c>
      <c r="MA69" t="str" cm="1">
        <f t="array" ref="MA69">_xlfn._xlws.FILTER($M$3:$HD$3,((($M69:$HD69=$JP69)+($M69:$HD69=$JQ69))*($M$5:$HD$5="GL")*($JT69="consigne")),"")</f>
        <v/>
      </c>
      <c r="MG69" t="str" cm="1">
        <f t="array" ref="MG69">_xlfn._xlws.FILTER($M$3:$HD$3,((($M69:$HD69=$IL69)+($M69:$HD69=$IM69))*($M$5:$HD$5="M-E")*($IP69="consigne")),"")</f>
        <v/>
      </c>
    </row>
    <row r="70" spans="1:352" x14ac:dyDescent="0.25">
      <c r="A70" s="1" t="s">
        <v>696</v>
      </c>
      <c r="B70" t="s">
        <v>204</v>
      </c>
      <c r="C70" t="s">
        <v>607</v>
      </c>
      <c r="D70" t="s">
        <v>608</v>
      </c>
      <c r="E70" s="1" t="s">
        <v>697</v>
      </c>
      <c r="F70" t="s">
        <v>698</v>
      </c>
      <c r="G70">
        <v>24515</v>
      </c>
      <c r="H70" t="s">
        <v>527</v>
      </c>
      <c r="I70" t="s">
        <v>528</v>
      </c>
      <c r="M70" t="s">
        <v>461</v>
      </c>
      <c r="N70" t="s">
        <v>461</v>
      </c>
      <c r="O70" t="s">
        <v>460</v>
      </c>
      <c r="P70" t="s">
        <v>461</v>
      </c>
      <c r="Q70" t="s">
        <v>461</v>
      </c>
      <c r="R70" t="s">
        <v>460</v>
      </c>
      <c r="S70" t="s">
        <v>460</v>
      </c>
      <c r="T70" t="s">
        <v>460</v>
      </c>
      <c r="U70" t="s">
        <v>460</v>
      </c>
      <c r="V70" t="s">
        <v>460</v>
      </c>
      <c r="W70" t="s">
        <v>463</v>
      </c>
      <c r="X70" t="s">
        <v>460</v>
      </c>
      <c r="Y70" t="s">
        <v>460</v>
      </c>
      <c r="Z70" t="s">
        <v>460</v>
      </c>
      <c r="AA70" t="s">
        <v>460</v>
      </c>
      <c r="AB70" t="s">
        <v>460</v>
      </c>
      <c r="AC70" t="s">
        <v>460</v>
      </c>
      <c r="AD70" t="s">
        <v>460</v>
      </c>
      <c r="AE70" t="s">
        <v>461</v>
      </c>
      <c r="AF70" t="s">
        <v>460</v>
      </c>
      <c r="AG70" t="s">
        <v>461</v>
      </c>
      <c r="AH70" t="s">
        <v>461</v>
      </c>
      <c r="AI70" t="s">
        <v>460</v>
      </c>
      <c r="AJ70" t="s">
        <v>460</v>
      </c>
      <c r="AK70" t="s">
        <v>460</v>
      </c>
      <c r="AL70" t="s">
        <v>461</v>
      </c>
      <c r="AM70" t="s">
        <v>461</v>
      </c>
      <c r="AN70" t="s">
        <v>460</v>
      </c>
      <c r="AO70" t="s">
        <v>461</v>
      </c>
      <c r="AP70" t="s">
        <v>460</v>
      </c>
      <c r="AQ70" t="s">
        <v>461</v>
      </c>
      <c r="AR70" t="s">
        <v>460</v>
      </c>
      <c r="AS70" t="s">
        <v>460</v>
      </c>
      <c r="AT70" t="s">
        <v>461</v>
      </c>
      <c r="AU70" t="s">
        <v>460</v>
      </c>
      <c r="AV70" t="s">
        <v>460</v>
      </c>
      <c r="AW70" t="s">
        <v>461</v>
      </c>
      <c r="AX70" t="s">
        <v>460</v>
      </c>
      <c r="AY70" t="s">
        <v>461</v>
      </c>
      <c r="AZ70" t="s">
        <v>460</v>
      </c>
      <c r="BA70" t="s">
        <v>461</v>
      </c>
      <c r="BB70" t="s">
        <v>461</v>
      </c>
      <c r="BC70" t="s">
        <v>460</v>
      </c>
      <c r="BD70" t="s">
        <v>461</v>
      </c>
      <c r="BE70" t="s">
        <v>461</v>
      </c>
      <c r="BF70" t="s">
        <v>461</v>
      </c>
      <c r="BG70" t="s">
        <v>460</v>
      </c>
      <c r="BH70" t="s">
        <v>461</v>
      </c>
      <c r="BI70" t="s">
        <v>460</v>
      </c>
      <c r="BJ70" t="s">
        <v>461</v>
      </c>
      <c r="BK70" t="s">
        <v>461</v>
      </c>
      <c r="BL70" t="s">
        <v>460</v>
      </c>
      <c r="BM70" t="s">
        <v>460</v>
      </c>
      <c r="BN70" t="s">
        <v>460</v>
      </c>
      <c r="BO70" t="s">
        <v>461</v>
      </c>
      <c r="BP70" t="s">
        <v>460</v>
      </c>
      <c r="BQ70" t="s">
        <v>460</v>
      </c>
      <c r="BR70" t="s">
        <v>461</v>
      </c>
      <c r="BS70" t="s">
        <v>460</v>
      </c>
      <c r="BT70" t="s">
        <v>461</v>
      </c>
      <c r="BU70" t="s">
        <v>461</v>
      </c>
      <c r="BV70" t="s">
        <v>460</v>
      </c>
      <c r="BW70" t="s">
        <v>461</v>
      </c>
      <c r="BX70" t="s">
        <v>460</v>
      </c>
      <c r="BY70" t="s">
        <v>460</v>
      </c>
      <c r="BZ70" t="s">
        <v>461</v>
      </c>
      <c r="CA70" t="s">
        <v>460</v>
      </c>
      <c r="CB70" t="s">
        <v>460</v>
      </c>
      <c r="CC70" t="s">
        <v>473</v>
      </c>
      <c r="CD70" t="s">
        <v>461</v>
      </c>
      <c r="CE70" t="s">
        <v>460</v>
      </c>
      <c r="CF70" t="s">
        <v>460</v>
      </c>
      <c r="CG70" t="s">
        <v>461</v>
      </c>
      <c r="CH70" t="s">
        <v>460</v>
      </c>
      <c r="CI70" t="s">
        <v>461</v>
      </c>
      <c r="CJ70" t="s">
        <v>460</v>
      </c>
      <c r="CK70" t="s">
        <v>460</v>
      </c>
      <c r="CL70" t="s">
        <v>461</v>
      </c>
      <c r="CM70" t="s">
        <v>463</v>
      </c>
      <c r="CN70" t="s">
        <v>460</v>
      </c>
      <c r="CO70" t="s">
        <v>460</v>
      </c>
      <c r="CP70" t="s">
        <v>461</v>
      </c>
      <c r="CQ70" t="s">
        <v>461</v>
      </c>
      <c r="CR70" t="s">
        <v>461</v>
      </c>
      <c r="CS70" t="s">
        <v>461</v>
      </c>
      <c r="CT70" t="s">
        <v>461</v>
      </c>
      <c r="CU70" t="s">
        <v>460</v>
      </c>
      <c r="CV70" t="s">
        <v>461</v>
      </c>
      <c r="CW70" t="s">
        <v>463</v>
      </c>
      <c r="CX70" t="s">
        <v>460</v>
      </c>
      <c r="CY70" t="s">
        <v>461</v>
      </c>
      <c r="CZ70" t="s">
        <v>461</v>
      </c>
      <c r="DA70" t="s">
        <v>461</v>
      </c>
      <c r="DB70" t="s">
        <v>474</v>
      </c>
      <c r="DC70" t="s">
        <v>460</v>
      </c>
      <c r="DD70" t="s">
        <v>461</v>
      </c>
      <c r="DE70" t="s">
        <v>460</v>
      </c>
      <c r="DF70" t="s">
        <v>461</v>
      </c>
      <c r="DG70" t="s">
        <v>460</v>
      </c>
      <c r="DH70" t="s">
        <v>460</v>
      </c>
      <c r="DI70" t="s">
        <v>460</v>
      </c>
      <c r="DJ70" t="s">
        <v>460</v>
      </c>
      <c r="DK70" t="s">
        <v>461</v>
      </c>
      <c r="DL70" t="s">
        <v>460</v>
      </c>
      <c r="DM70" t="s">
        <v>473</v>
      </c>
      <c r="DN70" t="s">
        <v>460</v>
      </c>
      <c r="DO70" t="s">
        <v>480</v>
      </c>
      <c r="DP70" t="s">
        <v>461</v>
      </c>
      <c r="DQ70" t="s">
        <v>461</v>
      </c>
      <c r="DR70" t="s">
        <v>463</v>
      </c>
      <c r="DS70" t="s">
        <v>460</v>
      </c>
      <c r="DT70" t="s">
        <v>460</v>
      </c>
      <c r="DU70" t="s">
        <v>461</v>
      </c>
      <c r="DV70" t="s">
        <v>460</v>
      </c>
      <c r="DW70" t="s">
        <v>460</v>
      </c>
      <c r="DX70" t="s">
        <v>461</v>
      </c>
      <c r="DY70" t="s">
        <v>460</v>
      </c>
      <c r="DZ70" t="s">
        <v>460</v>
      </c>
      <c r="EA70" t="s">
        <v>460</v>
      </c>
      <c r="EB70" t="s">
        <v>460</v>
      </c>
      <c r="EC70" t="s">
        <v>461</v>
      </c>
      <c r="ED70" t="s">
        <v>460</v>
      </c>
      <c r="EE70" t="s">
        <v>460</v>
      </c>
      <c r="EF70" t="s">
        <v>463</v>
      </c>
      <c r="EG70" t="s">
        <v>460</v>
      </c>
      <c r="EH70" t="s">
        <v>461</v>
      </c>
      <c r="EI70" t="s">
        <v>461</v>
      </c>
      <c r="EJ70" t="s">
        <v>461</v>
      </c>
      <c r="EK70" t="s">
        <v>460</v>
      </c>
      <c r="EL70" t="s">
        <v>460</v>
      </c>
      <c r="EM70" t="s">
        <v>460</v>
      </c>
      <c r="EN70" t="s">
        <v>461</v>
      </c>
      <c r="EO70" t="s">
        <v>460</v>
      </c>
      <c r="EP70" t="s">
        <v>460</v>
      </c>
      <c r="EQ70" t="s">
        <v>460</v>
      </c>
      <c r="ER70" t="s">
        <v>460</v>
      </c>
      <c r="ES70" t="s">
        <v>460</v>
      </c>
      <c r="ET70" t="s">
        <v>461</v>
      </c>
      <c r="EU70" t="s">
        <v>460</v>
      </c>
      <c r="EV70" t="s">
        <v>460</v>
      </c>
      <c r="EW70" t="s">
        <v>460</v>
      </c>
      <c r="EX70" t="s">
        <v>460</v>
      </c>
      <c r="EY70" t="s">
        <v>461</v>
      </c>
      <c r="EZ70" t="s">
        <v>460</v>
      </c>
      <c r="FA70" t="s">
        <v>460</v>
      </c>
      <c r="FB70" t="s">
        <v>461</v>
      </c>
      <c r="FC70" t="s">
        <v>461</v>
      </c>
      <c r="FD70" t="s">
        <v>460</v>
      </c>
      <c r="FE70" t="s">
        <v>460</v>
      </c>
      <c r="FF70" t="s">
        <v>460</v>
      </c>
      <c r="FG70" t="s">
        <v>461</v>
      </c>
      <c r="FH70" t="s">
        <v>460</v>
      </c>
      <c r="FI70" t="s">
        <v>460</v>
      </c>
      <c r="FJ70" t="s">
        <v>461</v>
      </c>
      <c r="FK70" t="s">
        <v>461</v>
      </c>
      <c r="FL70" t="s">
        <v>460</v>
      </c>
      <c r="FM70" t="s">
        <v>460</v>
      </c>
      <c r="FN70" t="s">
        <v>461</v>
      </c>
      <c r="FO70" t="s">
        <v>460</v>
      </c>
      <c r="FP70" t="s">
        <v>461</v>
      </c>
      <c r="FQ70" t="s">
        <v>461</v>
      </c>
      <c r="FR70" t="s">
        <v>460</v>
      </c>
      <c r="FS70" t="s">
        <v>461</v>
      </c>
      <c r="FT70" t="s">
        <v>460</v>
      </c>
      <c r="FU70" t="s">
        <v>460</v>
      </c>
      <c r="FV70" t="s">
        <v>460</v>
      </c>
      <c r="FW70" t="s">
        <v>461</v>
      </c>
      <c r="FX70" t="s">
        <v>460</v>
      </c>
      <c r="FY70" t="s">
        <v>460</v>
      </c>
      <c r="FZ70" t="s">
        <v>461</v>
      </c>
      <c r="GA70" t="s">
        <v>461</v>
      </c>
      <c r="GB70" t="s">
        <v>460</v>
      </c>
      <c r="GC70" t="s">
        <v>461</v>
      </c>
      <c r="GD70" t="s">
        <v>460</v>
      </c>
      <c r="GE70" t="s">
        <v>460</v>
      </c>
      <c r="GF70" t="s">
        <v>461</v>
      </c>
      <c r="GG70" t="s">
        <v>460</v>
      </c>
      <c r="GH70" t="s">
        <v>460</v>
      </c>
      <c r="GI70" t="s">
        <v>460</v>
      </c>
      <c r="GJ70" t="s">
        <v>460</v>
      </c>
      <c r="GK70" t="s">
        <v>461</v>
      </c>
      <c r="GL70" t="s">
        <v>461</v>
      </c>
      <c r="GM70" t="s">
        <v>461</v>
      </c>
      <c r="GN70" t="s">
        <v>461</v>
      </c>
      <c r="GO70" t="s">
        <v>461</v>
      </c>
      <c r="GP70" t="s">
        <v>460</v>
      </c>
      <c r="GQ70" t="s">
        <v>461</v>
      </c>
      <c r="GR70" t="s">
        <v>461</v>
      </c>
      <c r="GS70" t="s">
        <v>461</v>
      </c>
      <c r="GT70" t="s">
        <v>460</v>
      </c>
      <c r="GU70" t="s">
        <v>460</v>
      </c>
      <c r="GV70" t="s">
        <v>460</v>
      </c>
      <c r="GW70" t="s">
        <v>460</v>
      </c>
      <c r="GX70" t="s">
        <v>460</v>
      </c>
      <c r="GY70" t="s">
        <v>460</v>
      </c>
      <c r="GZ70" t="s">
        <v>460</v>
      </c>
      <c r="HA70" t="s">
        <v>460</v>
      </c>
      <c r="HB70" t="s">
        <v>461</v>
      </c>
      <c r="HC70" t="s">
        <v>460</v>
      </c>
      <c r="HD70" t="s">
        <v>461</v>
      </c>
      <c r="HE70" t="s">
        <v>481</v>
      </c>
      <c r="HF70">
        <v>112</v>
      </c>
      <c r="HG70">
        <v>79</v>
      </c>
      <c r="HH70">
        <v>1</v>
      </c>
      <c r="HI70">
        <v>5</v>
      </c>
      <c r="HJ70">
        <v>2</v>
      </c>
      <c r="HK70" t="s">
        <v>476</v>
      </c>
      <c r="HM70" s="3">
        <f t="shared" si="23"/>
        <v>0</v>
      </c>
      <c r="HN70" s="3">
        <f t="shared" si="40"/>
        <v>54</v>
      </c>
      <c r="HO70" s="3">
        <f t="shared" si="41"/>
        <v>0</v>
      </c>
      <c r="HP70" s="3">
        <f t="shared" si="0"/>
        <v>54</v>
      </c>
      <c r="HQ70" s="7" t="str" cm="1">
        <f t="array" ref="HQ70">_xlfn.SWITCH(HP70,HM70,"Oui",HN70,"Non",HO70,"Abstention")</f>
        <v>Non</v>
      </c>
      <c r="HR70" s="7" t="str" cm="1">
        <f t="array" ref="HR70">_xlfn.SWITCH(HQ70,"Oui","Non","Non","Oui","Abstention","Oui")</f>
        <v>Oui</v>
      </c>
      <c r="HS70" s="7" t="str" cm="1">
        <f t="array" ref="HS70">_xlfn.SWITCH(HQ70,"Oui","Abstention","Non","Abstention","Abstention","Non")</f>
        <v>Abstention</v>
      </c>
      <c r="HT70" s="3">
        <f t="shared" si="1"/>
        <v>54</v>
      </c>
      <c r="HU70" s="3">
        <f t="shared" si="2"/>
        <v>1</v>
      </c>
      <c r="HV70" t="str">
        <f t="shared" si="3"/>
        <v>consigne</v>
      </c>
      <c r="HW70" s="3">
        <f t="shared" si="24"/>
        <v>37</v>
      </c>
      <c r="HX70" s="3">
        <f t="shared" si="25"/>
        <v>0</v>
      </c>
      <c r="HY70" s="3">
        <f t="shared" si="26"/>
        <v>0</v>
      </c>
      <c r="HZ70" s="3">
        <f t="shared" si="27"/>
        <v>37</v>
      </c>
      <c r="IA70" s="7" t="str" cm="1">
        <f t="array" ref="IA70">_xlfn.SWITCH(HZ70,HW70,"Oui",HX70,"Non",HY70,"Abstention")</f>
        <v>Oui</v>
      </c>
      <c r="IB70" s="7" t="str" cm="1">
        <f t="array" ref="IB70">_xlfn.SWITCH(IA70,"Oui","Non","Non","Oui","Abstention","Oui")</f>
        <v>Non</v>
      </c>
      <c r="IC70" s="7" t="str" cm="1">
        <f t="array" ref="IC70">_xlfn.SWITCH(IA70,"Oui","Abstention","Non","Abstention","Abstention","Non")</f>
        <v>Abstention</v>
      </c>
      <c r="ID70" s="3">
        <f t="shared" si="4"/>
        <v>37</v>
      </c>
      <c r="IE70" s="3">
        <f t="shared" si="5"/>
        <v>1</v>
      </c>
      <c r="IF70" t="str">
        <f t="shared" si="6"/>
        <v>consigne</v>
      </c>
      <c r="IG70">
        <f t="shared" si="28"/>
        <v>28</v>
      </c>
      <c r="IH70">
        <f t="shared" si="29"/>
        <v>0</v>
      </c>
      <c r="II70">
        <f t="shared" si="30"/>
        <v>1</v>
      </c>
      <c r="IJ70" s="3">
        <f t="shared" si="7"/>
        <v>28</v>
      </c>
      <c r="IK70" s="7" t="str" cm="1">
        <f t="array" ref="IK70">_xlfn.SWITCH(IJ70,IG70,"Oui",IH70,"Non",II70,"Abstention")</f>
        <v>Oui</v>
      </c>
      <c r="IL70" s="7" t="str" cm="1">
        <f t="array" ref="IL70">_xlfn.SWITCH(IK70,"Oui","Non","Non","Oui","Abstention","Oui")</f>
        <v>Non</v>
      </c>
      <c r="IM70" s="7" t="str" cm="1">
        <f t="array" ref="IM70">_xlfn.SWITCH(IK70,"Oui","Abstention","Non","Abstention","Abstention","Non")</f>
        <v>Abstention</v>
      </c>
      <c r="IN70" s="3">
        <f t="shared" si="8"/>
        <v>29</v>
      </c>
      <c r="IO70" s="3">
        <f t="shared" si="9"/>
        <v>0.96551724137931039</v>
      </c>
      <c r="IP70" t="str">
        <f t="shared" si="10"/>
        <v>consigne</v>
      </c>
      <c r="IQ70">
        <f t="shared" si="31"/>
        <v>3</v>
      </c>
      <c r="IR70">
        <f t="shared" si="32"/>
        <v>25</v>
      </c>
      <c r="IS70">
        <f t="shared" si="33"/>
        <v>0</v>
      </c>
      <c r="IT70" s="3">
        <f t="shared" si="11"/>
        <v>25</v>
      </c>
      <c r="IU70" s="7" t="str" cm="1">
        <f t="array" ref="IU70">_xlfn.SWITCH(IT70,IQ70,"Oui",IR70,"Non",IS70,"Abstention")</f>
        <v>Non</v>
      </c>
      <c r="IV70" s="7" t="str" cm="1">
        <f t="array" ref="IV70">_xlfn.SWITCH(IU70,"Oui","Non","Non","Oui","Abstention","Oui")</f>
        <v>Oui</v>
      </c>
      <c r="IW70" s="7" t="str" cm="1">
        <f t="array" ref="IW70">_xlfn.SWITCH(IU70,"Oui","Abstention","Non","Abstention","Abstention","Non")</f>
        <v>Abstention</v>
      </c>
      <c r="IX70" s="3">
        <f t="shared" si="12"/>
        <v>28</v>
      </c>
      <c r="IY70" s="3">
        <f t="shared" si="13"/>
        <v>0.8928571428571429</v>
      </c>
      <c r="IZ70" t="str">
        <f t="shared" si="14"/>
        <v>consigne</v>
      </c>
      <c r="JA70">
        <f t="shared" si="34"/>
        <v>28</v>
      </c>
      <c r="JB70">
        <f t="shared" si="35"/>
        <v>0</v>
      </c>
      <c r="JC70">
        <f t="shared" si="36"/>
        <v>0</v>
      </c>
      <c r="JD70" s="3">
        <f t="shared" si="15"/>
        <v>28</v>
      </c>
      <c r="JE70" s="7" t="str" cm="1">
        <f t="array" ref="JE70">_xlfn.SWITCH(JD70,JA70,"Oui",JB70,"Non",JC70,"Abstention")</f>
        <v>Oui</v>
      </c>
      <c r="JF70" s="7" t="str" cm="1">
        <f t="array" ref="JF70">_xlfn.SWITCH(JE70,"Oui","Non","Non","Oui","Abstention","Oui")</f>
        <v>Non</v>
      </c>
      <c r="JG70" s="7" t="str" cm="1">
        <f t="array" ref="JG70">_xlfn.SWITCH(JE70,"Oui","Abstention","Non","Abstention","Abstention","Non")</f>
        <v>Abstention</v>
      </c>
      <c r="JH70" s="3">
        <f t="shared" si="16"/>
        <v>28</v>
      </c>
      <c r="JI70" s="3">
        <f t="shared" si="17"/>
        <v>1</v>
      </c>
      <c r="JJ70" t="str">
        <f t="shared" si="18"/>
        <v>consigne</v>
      </c>
      <c r="JK70">
        <f t="shared" si="37"/>
        <v>16</v>
      </c>
      <c r="JL70">
        <f t="shared" si="38"/>
        <v>0</v>
      </c>
      <c r="JM70">
        <f t="shared" si="39"/>
        <v>0</v>
      </c>
      <c r="JN70" s="3">
        <f t="shared" si="19"/>
        <v>16</v>
      </c>
      <c r="JO70" s="7" t="str" cm="1">
        <f t="array" ref="JO70">_xlfn.SWITCH(JN70,JK70,"Oui",JL70,"Non",JM70,"Abstention")</f>
        <v>Oui</v>
      </c>
      <c r="JP70" s="7" t="str" cm="1">
        <f t="array" ref="JP70">_xlfn.SWITCH(JO70,"Oui","Non","Non","Oui","Abstention","Oui")</f>
        <v>Non</v>
      </c>
      <c r="JQ70" s="7" t="str" cm="1">
        <f t="array" ref="JQ70">_xlfn.SWITCH(JO70,"Oui","Abstention","Non","Abstention","Abstention","Non")</f>
        <v>Abstention</v>
      </c>
      <c r="JR70" s="3">
        <f t="shared" si="20"/>
        <v>16</v>
      </c>
      <c r="JS70" s="3">
        <f t="shared" si="21"/>
        <v>1</v>
      </c>
      <c r="JT70" t="str">
        <f t="shared" si="22"/>
        <v>consigne</v>
      </c>
      <c r="JU70" s="3"/>
      <c r="JV70" t="str" cm="1">
        <f t="array" ref="JV70">_xlfn._xlws.FILTER($M$3:$HD$3,((($M70:$HD70=$HR70)+($M70:$HD70=$HS70))*($M$5:$HD$5="V")*($HV70="consigne")),"")</f>
        <v/>
      </c>
      <c r="KP70" t="str" cm="1">
        <f t="array" ref="KP70">_xlfn._xlws.FILTER($M$3:$HD$3,((($M70:$HD70=$IB70)+($M70:$HD70=$IC70))*($M$5:$HD$5="S")*($IF70="consigne")),"")</f>
        <v/>
      </c>
      <c r="LD70" t="str" cm="1">
        <f t="array" ref="LD70:LF70">_xlfn._xlws.FILTER($M$3:$HD$3,((($M70:$HD70=$IV70)+($M70:$HD70=$IW70))*($M$5:$HD$5="RL")*($IZ70="consigne")),"")</f>
        <v>de Quattro Jacqueline</v>
      </c>
      <c r="LE70" t="str">
        <v>Giacometti Anna</v>
      </c>
      <c r="LF70" t="str">
        <v>Wehrli Laurent</v>
      </c>
      <c r="LP70" t="str" cm="1">
        <f t="array" ref="LP70">_xlfn._xlws.FILTER($M$3:$HD$3,((($M70:$HD70=$JF70)+($M70:$HD70=$JG70))*($M$5:$HD$5="G")*($JJ70="consigne")),"")</f>
        <v/>
      </c>
      <c r="MA70" t="str" cm="1">
        <f t="array" ref="MA70">_xlfn._xlws.FILTER($M$3:$HD$3,((($M70:$HD70=$JP70)+($M70:$HD70=$JQ70))*($M$5:$HD$5="GL")*($JT70="consigne")),"")</f>
        <v/>
      </c>
      <c r="MG70" t="str" cm="1">
        <f t="array" ref="MG70">_xlfn._xlws.FILTER($M$3:$HD$3,((($M70:$HD70=$IL70)+($M70:$HD70=$IM70))*($M$5:$HD$5="M-E")*($IP70="consigne")),"")</f>
        <v>Maitre Vincent</v>
      </c>
    </row>
    <row r="71" spans="1:352" x14ac:dyDescent="0.25">
      <c r="A71" s="1" t="s">
        <v>699</v>
      </c>
      <c r="B71" t="s">
        <v>204</v>
      </c>
      <c r="D71" t="s">
        <v>608</v>
      </c>
      <c r="E71" s="1" t="s">
        <v>700</v>
      </c>
      <c r="F71" t="s">
        <v>701</v>
      </c>
      <c r="G71">
        <v>24516</v>
      </c>
      <c r="H71" t="s">
        <v>527</v>
      </c>
      <c r="I71" t="s">
        <v>528</v>
      </c>
      <c r="M71" t="s">
        <v>460</v>
      </c>
      <c r="N71" t="s">
        <v>460</v>
      </c>
      <c r="O71" t="s">
        <v>473</v>
      </c>
      <c r="P71" t="s">
        <v>460</v>
      </c>
      <c r="Q71" t="s">
        <v>460</v>
      </c>
      <c r="R71" t="s">
        <v>461</v>
      </c>
      <c r="S71" t="s">
        <v>461</v>
      </c>
      <c r="T71" t="s">
        <v>461</v>
      </c>
      <c r="U71" t="s">
        <v>461</v>
      </c>
      <c r="V71" t="s">
        <v>461</v>
      </c>
      <c r="W71" t="s">
        <v>463</v>
      </c>
      <c r="X71" t="s">
        <v>461</v>
      </c>
      <c r="Y71" t="s">
        <v>461</v>
      </c>
      <c r="Z71" t="s">
        <v>461</v>
      </c>
      <c r="AA71" t="s">
        <v>461</v>
      </c>
      <c r="AB71" t="s">
        <v>461</v>
      </c>
      <c r="AC71" t="s">
        <v>461</v>
      </c>
      <c r="AD71" t="s">
        <v>461</v>
      </c>
      <c r="AE71" t="s">
        <v>460</v>
      </c>
      <c r="AF71" t="s">
        <v>461</v>
      </c>
      <c r="AG71" t="s">
        <v>461</v>
      </c>
      <c r="AH71" t="s">
        <v>461</v>
      </c>
      <c r="AI71" t="s">
        <v>461</v>
      </c>
      <c r="AJ71" t="s">
        <v>461</v>
      </c>
      <c r="AK71" t="s">
        <v>461</v>
      </c>
      <c r="AL71" t="s">
        <v>460</v>
      </c>
      <c r="AM71" t="s">
        <v>460</v>
      </c>
      <c r="AN71" t="s">
        <v>461</v>
      </c>
      <c r="AO71" t="s">
        <v>460</v>
      </c>
      <c r="AP71" t="s">
        <v>461</v>
      </c>
      <c r="AQ71" t="s">
        <v>461</v>
      </c>
      <c r="AR71" t="s">
        <v>461</v>
      </c>
      <c r="AS71" t="s">
        <v>461</v>
      </c>
      <c r="AT71" t="s">
        <v>461</v>
      </c>
      <c r="AU71" t="s">
        <v>461</v>
      </c>
      <c r="AV71" t="s">
        <v>461</v>
      </c>
      <c r="AW71" t="s">
        <v>460</v>
      </c>
      <c r="AX71" t="s">
        <v>461</v>
      </c>
      <c r="AY71" t="s">
        <v>461</v>
      </c>
      <c r="AZ71" t="s">
        <v>461</v>
      </c>
      <c r="BA71" t="s">
        <v>460</v>
      </c>
      <c r="BB71" t="s">
        <v>461</v>
      </c>
      <c r="BC71" t="s">
        <v>461</v>
      </c>
      <c r="BD71" t="s">
        <v>460</v>
      </c>
      <c r="BE71" t="s">
        <v>460</v>
      </c>
      <c r="BF71" t="s">
        <v>461</v>
      </c>
      <c r="BG71" t="s">
        <v>461</v>
      </c>
      <c r="BH71" t="s">
        <v>461</v>
      </c>
      <c r="BI71" t="s">
        <v>461</v>
      </c>
      <c r="BJ71" t="s">
        <v>461</v>
      </c>
      <c r="BK71" t="s">
        <v>460</v>
      </c>
      <c r="BL71" t="s">
        <v>461</v>
      </c>
      <c r="BM71" t="s">
        <v>461</v>
      </c>
      <c r="BN71" t="s">
        <v>461</v>
      </c>
      <c r="BO71" t="s">
        <v>461</v>
      </c>
      <c r="BP71" t="s">
        <v>461</v>
      </c>
      <c r="BQ71" t="s">
        <v>461</v>
      </c>
      <c r="BR71" t="s">
        <v>460</v>
      </c>
      <c r="BS71" t="s">
        <v>461</v>
      </c>
      <c r="BT71" t="s">
        <v>460</v>
      </c>
      <c r="BU71" t="s">
        <v>460</v>
      </c>
      <c r="BV71" t="s">
        <v>461</v>
      </c>
      <c r="BW71" t="s">
        <v>460</v>
      </c>
      <c r="BX71" t="s">
        <v>461</v>
      </c>
      <c r="BY71" t="s">
        <v>461</v>
      </c>
      <c r="BZ71" t="s">
        <v>460</v>
      </c>
      <c r="CA71" t="s">
        <v>461</v>
      </c>
      <c r="CB71" t="s">
        <v>461</v>
      </c>
      <c r="CC71" t="s">
        <v>473</v>
      </c>
      <c r="CD71" t="s">
        <v>460</v>
      </c>
      <c r="CE71" t="s">
        <v>461</v>
      </c>
      <c r="CF71" t="s">
        <v>461</v>
      </c>
      <c r="CG71" t="s">
        <v>460</v>
      </c>
      <c r="CH71" t="s">
        <v>461</v>
      </c>
      <c r="CI71" t="s">
        <v>460</v>
      </c>
      <c r="CJ71" t="s">
        <v>461</v>
      </c>
      <c r="CK71" t="s">
        <v>461</v>
      </c>
      <c r="CL71" t="s">
        <v>460</v>
      </c>
      <c r="CM71" t="s">
        <v>463</v>
      </c>
      <c r="CN71" t="s">
        <v>461</v>
      </c>
      <c r="CO71" t="s">
        <v>461</v>
      </c>
      <c r="CP71" t="s">
        <v>460</v>
      </c>
      <c r="CQ71" t="s">
        <v>460</v>
      </c>
      <c r="CR71" t="s">
        <v>460</v>
      </c>
      <c r="CS71" t="s">
        <v>460</v>
      </c>
      <c r="CT71" t="s">
        <v>460</v>
      </c>
      <c r="CU71" t="s">
        <v>461</v>
      </c>
      <c r="CV71" t="s">
        <v>460</v>
      </c>
      <c r="CW71" t="s">
        <v>463</v>
      </c>
      <c r="CX71" t="s">
        <v>461</v>
      </c>
      <c r="CY71" t="s">
        <v>460</v>
      </c>
      <c r="CZ71" t="s">
        <v>460</v>
      </c>
      <c r="DA71" t="s">
        <v>461</v>
      </c>
      <c r="DB71" t="s">
        <v>474</v>
      </c>
      <c r="DC71" t="s">
        <v>461</v>
      </c>
      <c r="DD71" t="s">
        <v>460</v>
      </c>
      <c r="DE71" t="s">
        <v>461</v>
      </c>
      <c r="DF71" t="s">
        <v>460</v>
      </c>
      <c r="DG71" t="s">
        <v>461</v>
      </c>
      <c r="DH71" t="s">
        <v>461</v>
      </c>
      <c r="DI71" t="s">
        <v>461</v>
      </c>
      <c r="DJ71" t="s">
        <v>461</v>
      </c>
      <c r="DK71" t="s">
        <v>461</v>
      </c>
      <c r="DL71" t="s">
        <v>461</v>
      </c>
      <c r="DM71" t="s">
        <v>473</v>
      </c>
      <c r="DN71" t="s">
        <v>461</v>
      </c>
      <c r="DO71" t="s">
        <v>461</v>
      </c>
      <c r="DP71" t="s">
        <v>460</v>
      </c>
      <c r="DQ71" t="s">
        <v>461</v>
      </c>
      <c r="DR71" t="s">
        <v>463</v>
      </c>
      <c r="DS71" t="s">
        <v>461</v>
      </c>
      <c r="DT71" t="s">
        <v>461</v>
      </c>
      <c r="DU71" t="s">
        <v>460</v>
      </c>
      <c r="DV71" t="s">
        <v>461</v>
      </c>
      <c r="DW71" t="s">
        <v>461</v>
      </c>
      <c r="DX71" t="s">
        <v>460</v>
      </c>
      <c r="DY71" t="s">
        <v>461</v>
      </c>
      <c r="DZ71" t="s">
        <v>461</v>
      </c>
      <c r="EA71" t="s">
        <v>461</v>
      </c>
      <c r="EB71" t="s">
        <v>461</v>
      </c>
      <c r="EC71" t="s">
        <v>461</v>
      </c>
      <c r="ED71" t="s">
        <v>461</v>
      </c>
      <c r="EE71" t="s">
        <v>461</v>
      </c>
      <c r="EF71" t="s">
        <v>463</v>
      </c>
      <c r="EG71" t="s">
        <v>461</v>
      </c>
      <c r="EH71" t="s">
        <v>461</v>
      </c>
      <c r="EI71" t="s">
        <v>460</v>
      </c>
      <c r="EJ71" t="s">
        <v>460</v>
      </c>
      <c r="EK71" t="s">
        <v>461</v>
      </c>
      <c r="EL71" t="s">
        <v>461</v>
      </c>
      <c r="EM71" t="s">
        <v>461</v>
      </c>
      <c r="EN71" t="s">
        <v>460</v>
      </c>
      <c r="EO71" t="s">
        <v>461</v>
      </c>
      <c r="EP71" t="s">
        <v>461</v>
      </c>
      <c r="EQ71" t="s">
        <v>461</v>
      </c>
      <c r="ER71" t="s">
        <v>461</v>
      </c>
      <c r="ES71" t="s">
        <v>461</v>
      </c>
      <c r="ET71" t="s">
        <v>461</v>
      </c>
      <c r="EU71" t="s">
        <v>461</v>
      </c>
      <c r="EV71" t="s">
        <v>461</v>
      </c>
      <c r="EW71" t="s">
        <v>461</v>
      </c>
      <c r="EX71" t="s">
        <v>461</v>
      </c>
      <c r="EY71" t="s">
        <v>460</v>
      </c>
      <c r="EZ71" t="s">
        <v>461</v>
      </c>
      <c r="FA71" t="s">
        <v>461</v>
      </c>
      <c r="FB71" t="s">
        <v>460</v>
      </c>
      <c r="FC71" t="s">
        <v>461</v>
      </c>
      <c r="FD71" t="s">
        <v>461</v>
      </c>
      <c r="FE71" t="s">
        <v>461</v>
      </c>
      <c r="FF71" t="s">
        <v>461</v>
      </c>
      <c r="FG71" t="s">
        <v>460</v>
      </c>
      <c r="FH71" t="s">
        <v>461</v>
      </c>
      <c r="FI71" t="s">
        <v>461</v>
      </c>
      <c r="FJ71" t="s">
        <v>460</v>
      </c>
      <c r="FK71" t="s">
        <v>460</v>
      </c>
      <c r="FL71" t="s">
        <v>461</v>
      </c>
      <c r="FM71" t="s">
        <v>461</v>
      </c>
      <c r="FN71" t="s">
        <v>461</v>
      </c>
      <c r="FO71" t="s">
        <v>461</v>
      </c>
      <c r="FP71" t="s">
        <v>461</v>
      </c>
      <c r="FQ71" t="s">
        <v>460</v>
      </c>
      <c r="FR71" t="s">
        <v>461</v>
      </c>
      <c r="FS71" t="s">
        <v>461</v>
      </c>
      <c r="FT71" t="s">
        <v>461</v>
      </c>
      <c r="FU71" t="s">
        <v>461</v>
      </c>
      <c r="FV71" t="s">
        <v>461</v>
      </c>
      <c r="FW71" t="s">
        <v>460</v>
      </c>
      <c r="FX71" t="s">
        <v>461</v>
      </c>
      <c r="FY71" t="s">
        <v>461</v>
      </c>
      <c r="FZ71" t="s">
        <v>461</v>
      </c>
      <c r="GA71" t="s">
        <v>460</v>
      </c>
      <c r="GB71" t="s">
        <v>461</v>
      </c>
      <c r="GC71" t="s">
        <v>460</v>
      </c>
      <c r="GD71" t="s">
        <v>461</v>
      </c>
      <c r="GE71" t="s">
        <v>461</v>
      </c>
      <c r="GF71" t="s">
        <v>460</v>
      </c>
      <c r="GG71" t="s">
        <v>461</v>
      </c>
      <c r="GH71" t="s">
        <v>461</v>
      </c>
      <c r="GI71" t="s">
        <v>461</v>
      </c>
      <c r="GJ71" t="s">
        <v>461</v>
      </c>
      <c r="GK71" t="s">
        <v>460</v>
      </c>
      <c r="GL71" t="s">
        <v>460</v>
      </c>
      <c r="GM71" t="s">
        <v>461</v>
      </c>
      <c r="GN71" t="s">
        <v>461</v>
      </c>
      <c r="GO71" t="s">
        <v>460</v>
      </c>
      <c r="GP71" t="s">
        <v>461</v>
      </c>
      <c r="GQ71" t="s">
        <v>460</v>
      </c>
      <c r="GR71" t="s">
        <v>461</v>
      </c>
      <c r="GS71" t="s">
        <v>461</v>
      </c>
      <c r="GT71" t="s">
        <v>461</v>
      </c>
      <c r="GU71" t="s">
        <v>461</v>
      </c>
      <c r="GV71" t="s">
        <v>461</v>
      </c>
      <c r="GW71" t="s">
        <v>461</v>
      </c>
      <c r="GX71" t="s">
        <v>461</v>
      </c>
      <c r="GY71" t="s">
        <v>461</v>
      </c>
      <c r="GZ71" t="s">
        <v>461</v>
      </c>
      <c r="HA71" t="s">
        <v>461</v>
      </c>
      <c r="HB71" t="s">
        <v>460</v>
      </c>
      <c r="HC71" t="s">
        <v>461</v>
      </c>
      <c r="HD71" t="s">
        <v>460</v>
      </c>
      <c r="HE71" t="s">
        <v>475</v>
      </c>
      <c r="HF71">
        <v>54</v>
      </c>
      <c r="HG71">
        <v>137</v>
      </c>
      <c r="HH71">
        <v>0</v>
      </c>
      <c r="HI71">
        <v>5</v>
      </c>
      <c r="HJ71">
        <v>3</v>
      </c>
      <c r="HK71" t="s">
        <v>476</v>
      </c>
      <c r="HM71" s="3">
        <f t="shared" si="23"/>
        <v>54</v>
      </c>
      <c r="HN71" s="3">
        <f t="shared" si="40"/>
        <v>0</v>
      </c>
      <c r="HO71" s="3">
        <f t="shared" si="41"/>
        <v>0</v>
      </c>
      <c r="HP71" s="3">
        <f t="shared" si="0"/>
        <v>54</v>
      </c>
      <c r="HQ71" s="7" t="str" cm="1">
        <f t="array" ref="HQ71">_xlfn.SWITCH(HP71,HM71,"Oui",HN71,"Non",HO71,"Abstention")</f>
        <v>Oui</v>
      </c>
      <c r="HR71" s="7" t="str" cm="1">
        <f t="array" ref="HR71">_xlfn.SWITCH(HQ71,"Oui","Non","Non","Oui","Abstention","Oui")</f>
        <v>Non</v>
      </c>
      <c r="HS71" s="7" t="str" cm="1">
        <f t="array" ref="HS71">_xlfn.SWITCH(HQ71,"Oui","Abstention","Non","Abstention","Abstention","Non")</f>
        <v>Abstention</v>
      </c>
      <c r="HT71" s="3">
        <f t="shared" si="1"/>
        <v>54</v>
      </c>
      <c r="HU71" s="3">
        <f t="shared" si="2"/>
        <v>1</v>
      </c>
      <c r="HV71" t="str">
        <f t="shared" si="3"/>
        <v>consigne</v>
      </c>
      <c r="HW71" s="3">
        <f t="shared" si="24"/>
        <v>0</v>
      </c>
      <c r="HX71" s="3">
        <f t="shared" si="25"/>
        <v>36</v>
      </c>
      <c r="HY71" s="3">
        <f t="shared" si="26"/>
        <v>0</v>
      </c>
      <c r="HZ71" s="3">
        <f t="shared" si="27"/>
        <v>36</v>
      </c>
      <c r="IA71" s="7" t="str" cm="1">
        <f t="array" ref="IA71">_xlfn.SWITCH(HZ71,HW71,"Oui",HX71,"Non",HY71,"Abstention")</f>
        <v>Non</v>
      </c>
      <c r="IB71" s="7" t="str" cm="1">
        <f t="array" ref="IB71">_xlfn.SWITCH(IA71,"Oui","Non","Non","Oui","Abstention","Oui")</f>
        <v>Oui</v>
      </c>
      <c r="IC71" s="7" t="str" cm="1">
        <f t="array" ref="IC71">_xlfn.SWITCH(IA71,"Oui","Abstention","Non","Abstention","Abstention","Non")</f>
        <v>Abstention</v>
      </c>
      <c r="ID71" s="3">
        <f t="shared" si="4"/>
        <v>36</v>
      </c>
      <c r="IE71" s="3">
        <f t="shared" si="5"/>
        <v>1</v>
      </c>
      <c r="IF71" t="str">
        <f t="shared" si="6"/>
        <v>consigne</v>
      </c>
      <c r="IG71">
        <f t="shared" si="28"/>
        <v>0</v>
      </c>
      <c r="IH71">
        <f t="shared" si="29"/>
        <v>29</v>
      </c>
      <c r="II71">
        <f t="shared" si="30"/>
        <v>0</v>
      </c>
      <c r="IJ71" s="3">
        <f t="shared" si="7"/>
        <v>29</v>
      </c>
      <c r="IK71" s="7" t="str" cm="1">
        <f t="array" ref="IK71">_xlfn.SWITCH(IJ71,IG71,"Oui",IH71,"Non",II71,"Abstention")</f>
        <v>Non</v>
      </c>
      <c r="IL71" s="7" t="str" cm="1">
        <f t="array" ref="IL71">_xlfn.SWITCH(IK71,"Oui","Non","Non","Oui","Abstention","Oui")</f>
        <v>Oui</v>
      </c>
      <c r="IM71" s="7" t="str" cm="1">
        <f t="array" ref="IM71">_xlfn.SWITCH(IK71,"Oui","Abstention","Non","Abstention","Abstention","Non")</f>
        <v>Abstention</v>
      </c>
      <c r="IN71" s="3">
        <f t="shared" si="8"/>
        <v>29</v>
      </c>
      <c r="IO71" s="3">
        <f t="shared" si="9"/>
        <v>1</v>
      </c>
      <c r="IP71" t="str">
        <f t="shared" si="10"/>
        <v>consigne</v>
      </c>
      <c r="IQ71">
        <f t="shared" si="31"/>
        <v>0</v>
      </c>
      <c r="IR71">
        <f t="shared" si="32"/>
        <v>28</v>
      </c>
      <c r="IS71">
        <f t="shared" si="33"/>
        <v>0</v>
      </c>
      <c r="IT71" s="3">
        <f t="shared" si="11"/>
        <v>28</v>
      </c>
      <c r="IU71" s="7" t="str" cm="1">
        <f t="array" ref="IU71">_xlfn.SWITCH(IT71,IQ71,"Oui",IR71,"Non",IS71,"Abstention")</f>
        <v>Non</v>
      </c>
      <c r="IV71" s="7" t="str" cm="1">
        <f t="array" ref="IV71">_xlfn.SWITCH(IU71,"Oui","Non","Non","Oui","Abstention","Oui")</f>
        <v>Oui</v>
      </c>
      <c r="IW71" s="7" t="str" cm="1">
        <f t="array" ref="IW71">_xlfn.SWITCH(IU71,"Oui","Abstention","Non","Abstention","Abstention","Non")</f>
        <v>Abstention</v>
      </c>
      <c r="IX71" s="3">
        <f t="shared" si="12"/>
        <v>28</v>
      </c>
      <c r="IY71" s="3">
        <f t="shared" si="13"/>
        <v>1</v>
      </c>
      <c r="IZ71" t="str">
        <f t="shared" si="14"/>
        <v>consigne</v>
      </c>
      <c r="JA71">
        <f t="shared" si="34"/>
        <v>0</v>
      </c>
      <c r="JB71">
        <f t="shared" si="35"/>
        <v>28</v>
      </c>
      <c r="JC71">
        <f t="shared" si="36"/>
        <v>0</v>
      </c>
      <c r="JD71" s="3">
        <f t="shared" si="15"/>
        <v>28</v>
      </c>
      <c r="JE71" s="7" t="str" cm="1">
        <f t="array" ref="JE71">_xlfn.SWITCH(JD71,JA71,"Oui",JB71,"Non",JC71,"Abstention")</f>
        <v>Non</v>
      </c>
      <c r="JF71" s="7" t="str" cm="1">
        <f t="array" ref="JF71">_xlfn.SWITCH(JE71,"Oui","Non","Non","Oui","Abstention","Oui")</f>
        <v>Oui</v>
      </c>
      <c r="JG71" s="7" t="str" cm="1">
        <f t="array" ref="JG71">_xlfn.SWITCH(JE71,"Oui","Abstention","Non","Abstention","Abstention","Non")</f>
        <v>Abstention</v>
      </c>
      <c r="JH71" s="3">
        <f t="shared" si="16"/>
        <v>28</v>
      </c>
      <c r="JI71" s="3">
        <f t="shared" si="17"/>
        <v>1</v>
      </c>
      <c r="JJ71" t="str">
        <f t="shared" si="18"/>
        <v>consigne</v>
      </c>
      <c r="JK71">
        <f t="shared" si="37"/>
        <v>0</v>
      </c>
      <c r="JL71">
        <f t="shared" si="38"/>
        <v>16</v>
      </c>
      <c r="JM71">
        <f t="shared" si="39"/>
        <v>0</v>
      </c>
      <c r="JN71" s="3">
        <f t="shared" si="19"/>
        <v>16</v>
      </c>
      <c r="JO71" s="7" t="str" cm="1">
        <f t="array" ref="JO71">_xlfn.SWITCH(JN71,JK71,"Oui",JL71,"Non",JM71,"Abstention")</f>
        <v>Non</v>
      </c>
      <c r="JP71" s="7" t="str" cm="1">
        <f t="array" ref="JP71">_xlfn.SWITCH(JO71,"Oui","Non","Non","Oui","Abstention","Oui")</f>
        <v>Oui</v>
      </c>
      <c r="JQ71" s="7" t="str" cm="1">
        <f t="array" ref="JQ71">_xlfn.SWITCH(JO71,"Oui","Abstention","Non","Abstention","Abstention","Non")</f>
        <v>Abstention</v>
      </c>
      <c r="JR71" s="3">
        <f t="shared" si="20"/>
        <v>16</v>
      </c>
      <c r="JS71" s="3">
        <f t="shared" si="21"/>
        <v>1</v>
      </c>
      <c r="JT71" t="str">
        <f t="shared" si="22"/>
        <v>consigne</v>
      </c>
      <c r="JU71" s="3"/>
      <c r="JV71" t="str" cm="1">
        <f t="array" ref="JV71">_xlfn._xlws.FILTER($M$3:$HD$3,((($M71:$HD71=$HR71)+($M71:$HD71=$HS71))*($M$5:$HD$5="V")*($HV71="consigne")),"")</f>
        <v/>
      </c>
      <c r="KP71" t="str" cm="1">
        <f t="array" ref="KP71">_xlfn._xlws.FILTER($M$3:$HD$3,((($M71:$HD71=$IB71)+($M71:$HD71=$IC71))*($M$5:$HD$5="S")*($IF71="consigne")),"")</f>
        <v/>
      </c>
      <c r="LD71" t="str" cm="1">
        <f t="array" ref="LD71">_xlfn._xlws.FILTER($M$3:$HD$3,((($M71:$HD71=$IV71)+($M71:$HD71=$IW71))*($M$5:$HD$5="RL")*($IZ71="consigne")),"")</f>
        <v/>
      </c>
      <c r="LP71" t="str" cm="1">
        <f t="array" ref="LP71">_xlfn._xlws.FILTER($M$3:$HD$3,((($M71:$HD71=$JF71)+($M71:$HD71=$JG71))*($M$5:$HD$5="G")*($JJ71="consigne")),"")</f>
        <v/>
      </c>
      <c r="MA71" t="str" cm="1">
        <f t="array" ref="MA71">_xlfn._xlws.FILTER($M$3:$HD$3,((($M71:$HD71=$JP71)+($M71:$HD71=$JQ71))*($M$5:$HD$5="GL")*($JT71="consigne")),"")</f>
        <v/>
      </c>
      <c r="MG71" t="str" cm="1">
        <f t="array" ref="MG71">_xlfn._xlws.FILTER($M$3:$HD$3,((($M71:$HD71=$IL71)+($M71:$HD71=$IM71))*($M$5:$HD$5="M-E")*($IP71="consigne")),"")</f>
        <v/>
      </c>
    </row>
    <row r="72" spans="1:352" x14ac:dyDescent="0.25">
      <c r="A72" s="1" t="s">
        <v>702</v>
      </c>
      <c r="B72" t="s">
        <v>204</v>
      </c>
      <c r="C72" t="s">
        <v>607</v>
      </c>
      <c r="D72" t="s">
        <v>608</v>
      </c>
      <c r="E72" s="1" t="s">
        <v>703</v>
      </c>
      <c r="F72" t="s">
        <v>704</v>
      </c>
      <c r="G72">
        <v>24518</v>
      </c>
      <c r="H72" t="s">
        <v>527</v>
      </c>
      <c r="I72" t="s">
        <v>528</v>
      </c>
      <c r="M72" t="s">
        <v>461</v>
      </c>
      <c r="N72" t="s">
        <v>461</v>
      </c>
      <c r="O72" t="s">
        <v>460</v>
      </c>
      <c r="P72" t="s">
        <v>461</v>
      </c>
      <c r="Q72" t="s">
        <v>461</v>
      </c>
      <c r="R72" t="s">
        <v>460</v>
      </c>
      <c r="S72" t="s">
        <v>460</v>
      </c>
      <c r="T72" t="s">
        <v>460</v>
      </c>
      <c r="U72" t="s">
        <v>460</v>
      </c>
      <c r="V72" t="s">
        <v>460</v>
      </c>
      <c r="W72" t="s">
        <v>463</v>
      </c>
      <c r="X72" t="s">
        <v>460</v>
      </c>
      <c r="Y72" t="s">
        <v>460</v>
      </c>
      <c r="Z72" t="s">
        <v>460</v>
      </c>
      <c r="AA72" t="s">
        <v>473</v>
      </c>
      <c r="AB72" t="s">
        <v>460</v>
      </c>
      <c r="AC72" t="s">
        <v>460</v>
      </c>
      <c r="AD72" t="s">
        <v>460</v>
      </c>
      <c r="AE72" t="s">
        <v>461</v>
      </c>
      <c r="AF72" t="s">
        <v>460</v>
      </c>
      <c r="AG72" t="s">
        <v>461</v>
      </c>
      <c r="AH72" t="s">
        <v>461</v>
      </c>
      <c r="AI72" t="s">
        <v>461</v>
      </c>
      <c r="AJ72" t="s">
        <v>460</v>
      </c>
      <c r="AK72" t="s">
        <v>460</v>
      </c>
      <c r="AL72" t="s">
        <v>461</v>
      </c>
      <c r="AM72" t="s">
        <v>461</v>
      </c>
      <c r="AN72" t="s">
        <v>460</v>
      </c>
      <c r="AO72" t="s">
        <v>461</v>
      </c>
      <c r="AP72" t="s">
        <v>460</v>
      </c>
      <c r="AQ72" t="s">
        <v>461</v>
      </c>
      <c r="AR72" t="s">
        <v>460</v>
      </c>
      <c r="AS72" t="s">
        <v>460</v>
      </c>
      <c r="AT72" t="s">
        <v>461</v>
      </c>
      <c r="AU72" t="s">
        <v>460</v>
      </c>
      <c r="AV72" t="s">
        <v>460</v>
      </c>
      <c r="AW72" t="s">
        <v>461</v>
      </c>
      <c r="AX72" t="s">
        <v>460</v>
      </c>
      <c r="AY72" t="s">
        <v>461</v>
      </c>
      <c r="AZ72" t="s">
        <v>461</v>
      </c>
      <c r="BA72" t="s">
        <v>461</v>
      </c>
      <c r="BB72" t="s">
        <v>461</v>
      </c>
      <c r="BC72" t="s">
        <v>460</v>
      </c>
      <c r="BD72" t="s">
        <v>461</v>
      </c>
      <c r="BE72" t="s">
        <v>461</v>
      </c>
      <c r="BF72" t="s">
        <v>461</v>
      </c>
      <c r="BG72" t="s">
        <v>460</v>
      </c>
      <c r="BH72" t="s">
        <v>461</v>
      </c>
      <c r="BI72" t="s">
        <v>460</v>
      </c>
      <c r="BJ72" t="s">
        <v>461</v>
      </c>
      <c r="BK72" t="s">
        <v>461</v>
      </c>
      <c r="BL72" t="s">
        <v>460</v>
      </c>
      <c r="BM72" t="s">
        <v>460</v>
      </c>
      <c r="BN72" t="s">
        <v>460</v>
      </c>
      <c r="BO72" t="s">
        <v>461</v>
      </c>
      <c r="BP72" t="s">
        <v>460</v>
      </c>
      <c r="BQ72" t="s">
        <v>460</v>
      </c>
      <c r="BR72" t="s">
        <v>461</v>
      </c>
      <c r="BS72" t="s">
        <v>460</v>
      </c>
      <c r="BT72" t="s">
        <v>461</v>
      </c>
      <c r="BU72" t="s">
        <v>461</v>
      </c>
      <c r="BV72" t="s">
        <v>461</v>
      </c>
      <c r="BW72" t="s">
        <v>461</v>
      </c>
      <c r="BX72" t="s">
        <v>460</v>
      </c>
      <c r="BY72" t="s">
        <v>460</v>
      </c>
      <c r="BZ72" t="s">
        <v>461</v>
      </c>
      <c r="CA72" t="s">
        <v>460</v>
      </c>
      <c r="CB72" t="s">
        <v>480</v>
      </c>
      <c r="CC72" t="s">
        <v>473</v>
      </c>
      <c r="CD72" t="s">
        <v>461</v>
      </c>
      <c r="CE72" t="s">
        <v>460</v>
      </c>
      <c r="CF72" t="s">
        <v>460</v>
      </c>
      <c r="CG72" t="s">
        <v>461</v>
      </c>
      <c r="CH72" t="s">
        <v>460</v>
      </c>
      <c r="CI72" t="s">
        <v>461</v>
      </c>
      <c r="CJ72" t="s">
        <v>480</v>
      </c>
      <c r="CK72" t="s">
        <v>460</v>
      </c>
      <c r="CL72" t="s">
        <v>461</v>
      </c>
      <c r="CM72" t="s">
        <v>463</v>
      </c>
      <c r="CN72" t="s">
        <v>460</v>
      </c>
      <c r="CO72" t="s">
        <v>460</v>
      </c>
      <c r="CP72" t="s">
        <v>461</v>
      </c>
      <c r="CQ72" t="s">
        <v>461</v>
      </c>
      <c r="CR72" t="s">
        <v>461</v>
      </c>
      <c r="CS72" t="s">
        <v>461</v>
      </c>
      <c r="CT72" t="s">
        <v>461</v>
      </c>
      <c r="CU72" t="s">
        <v>480</v>
      </c>
      <c r="CV72" t="s">
        <v>461</v>
      </c>
      <c r="CW72" t="s">
        <v>463</v>
      </c>
      <c r="CX72" t="s">
        <v>460</v>
      </c>
      <c r="CY72" t="s">
        <v>461</v>
      </c>
      <c r="CZ72" t="s">
        <v>461</v>
      </c>
      <c r="DA72" t="s">
        <v>461</v>
      </c>
      <c r="DB72" t="s">
        <v>474</v>
      </c>
      <c r="DC72" t="s">
        <v>460</v>
      </c>
      <c r="DD72" t="s">
        <v>461</v>
      </c>
      <c r="DE72" t="s">
        <v>460</v>
      </c>
      <c r="DF72" t="s">
        <v>461</v>
      </c>
      <c r="DG72" t="s">
        <v>460</v>
      </c>
      <c r="DH72" t="s">
        <v>460</v>
      </c>
      <c r="DI72" t="s">
        <v>460</v>
      </c>
      <c r="DJ72" t="s">
        <v>460</v>
      </c>
      <c r="DK72" t="s">
        <v>461</v>
      </c>
      <c r="DL72" t="s">
        <v>460</v>
      </c>
      <c r="DM72" t="s">
        <v>473</v>
      </c>
      <c r="DN72" t="s">
        <v>460</v>
      </c>
      <c r="DO72" t="s">
        <v>460</v>
      </c>
      <c r="DP72" t="s">
        <v>461</v>
      </c>
      <c r="DQ72" t="s">
        <v>461</v>
      </c>
      <c r="DR72" t="s">
        <v>463</v>
      </c>
      <c r="DS72" t="s">
        <v>460</v>
      </c>
      <c r="DT72" t="s">
        <v>460</v>
      </c>
      <c r="DU72" t="s">
        <v>461</v>
      </c>
      <c r="DV72" t="s">
        <v>460</v>
      </c>
      <c r="DW72" t="s">
        <v>460</v>
      </c>
      <c r="DX72" t="s">
        <v>461</v>
      </c>
      <c r="DY72" t="s">
        <v>460</v>
      </c>
      <c r="DZ72" t="s">
        <v>460</v>
      </c>
      <c r="EA72" t="s">
        <v>460</v>
      </c>
      <c r="EB72" t="s">
        <v>460</v>
      </c>
      <c r="EC72" t="s">
        <v>461</v>
      </c>
      <c r="ED72" t="s">
        <v>460</v>
      </c>
      <c r="EE72" t="s">
        <v>480</v>
      </c>
      <c r="EF72" t="s">
        <v>463</v>
      </c>
      <c r="EG72" t="s">
        <v>460</v>
      </c>
      <c r="EH72" t="s">
        <v>461</v>
      </c>
      <c r="EI72" t="s">
        <v>461</v>
      </c>
      <c r="EJ72" t="s">
        <v>461</v>
      </c>
      <c r="EK72" t="s">
        <v>460</v>
      </c>
      <c r="EL72" t="s">
        <v>460</v>
      </c>
      <c r="EM72" t="s">
        <v>460</v>
      </c>
      <c r="EN72" t="s">
        <v>461</v>
      </c>
      <c r="EO72" t="s">
        <v>460</v>
      </c>
      <c r="EP72" t="s">
        <v>460</v>
      </c>
      <c r="EQ72" t="s">
        <v>460</v>
      </c>
      <c r="ER72" t="s">
        <v>460</v>
      </c>
      <c r="ES72" t="s">
        <v>460</v>
      </c>
      <c r="ET72" t="s">
        <v>461</v>
      </c>
      <c r="EU72" t="s">
        <v>460</v>
      </c>
      <c r="EV72" t="s">
        <v>460</v>
      </c>
      <c r="EW72" t="s">
        <v>460</v>
      </c>
      <c r="EX72" t="s">
        <v>460</v>
      </c>
      <c r="EY72" t="s">
        <v>461</v>
      </c>
      <c r="EZ72" t="s">
        <v>460</v>
      </c>
      <c r="FA72" t="s">
        <v>480</v>
      </c>
      <c r="FB72" t="s">
        <v>461</v>
      </c>
      <c r="FC72" t="s">
        <v>461</v>
      </c>
      <c r="FD72" t="s">
        <v>480</v>
      </c>
      <c r="FE72" t="s">
        <v>460</v>
      </c>
      <c r="FF72" t="s">
        <v>460</v>
      </c>
      <c r="FG72" t="s">
        <v>473</v>
      </c>
      <c r="FH72" t="s">
        <v>460</v>
      </c>
      <c r="FI72" t="s">
        <v>460</v>
      </c>
      <c r="FJ72" t="s">
        <v>461</v>
      </c>
      <c r="FK72" t="s">
        <v>473</v>
      </c>
      <c r="FL72" t="s">
        <v>460</v>
      </c>
      <c r="FM72" t="s">
        <v>460</v>
      </c>
      <c r="FN72" t="s">
        <v>461</v>
      </c>
      <c r="FO72" t="s">
        <v>460</v>
      </c>
      <c r="FP72" t="s">
        <v>461</v>
      </c>
      <c r="FQ72" t="s">
        <v>461</v>
      </c>
      <c r="FR72" t="s">
        <v>460</v>
      </c>
      <c r="FS72" t="s">
        <v>461</v>
      </c>
      <c r="FT72" t="s">
        <v>460</v>
      </c>
      <c r="FU72" t="s">
        <v>460</v>
      </c>
      <c r="FV72" t="s">
        <v>480</v>
      </c>
      <c r="FW72" t="s">
        <v>461</v>
      </c>
      <c r="FX72" t="s">
        <v>460</v>
      </c>
      <c r="FY72" t="s">
        <v>460</v>
      </c>
      <c r="FZ72" t="s">
        <v>461</v>
      </c>
      <c r="GA72" t="s">
        <v>461</v>
      </c>
      <c r="GB72" t="s">
        <v>460</v>
      </c>
      <c r="GC72" t="s">
        <v>461</v>
      </c>
      <c r="GD72" t="s">
        <v>460</v>
      </c>
      <c r="GE72" t="s">
        <v>460</v>
      </c>
      <c r="GF72" t="s">
        <v>461</v>
      </c>
      <c r="GG72" t="s">
        <v>460</v>
      </c>
      <c r="GH72" t="s">
        <v>460</v>
      </c>
      <c r="GI72" t="s">
        <v>460</v>
      </c>
      <c r="GJ72" t="s">
        <v>460</v>
      </c>
      <c r="GK72" t="s">
        <v>461</v>
      </c>
      <c r="GL72" t="s">
        <v>461</v>
      </c>
      <c r="GM72" t="s">
        <v>480</v>
      </c>
      <c r="GN72" t="s">
        <v>461</v>
      </c>
      <c r="GO72" t="s">
        <v>461</v>
      </c>
      <c r="GP72" t="s">
        <v>460</v>
      </c>
      <c r="GQ72" t="s">
        <v>461</v>
      </c>
      <c r="GR72" t="s">
        <v>461</v>
      </c>
      <c r="GS72" t="s">
        <v>461</v>
      </c>
      <c r="GT72" t="s">
        <v>460</v>
      </c>
      <c r="GU72" t="s">
        <v>460</v>
      </c>
      <c r="GV72" t="s">
        <v>461</v>
      </c>
      <c r="GW72" t="s">
        <v>460</v>
      </c>
      <c r="GX72" t="s">
        <v>460</v>
      </c>
      <c r="GY72" t="s">
        <v>460</v>
      </c>
      <c r="GZ72" t="s">
        <v>460</v>
      </c>
      <c r="HA72" t="s">
        <v>460</v>
      </c>
      <c r="HB72" t="s">
        <v>461</v>
      </c>
      <c r="HC72" t="s">
        <v>460</v>
      </c>
      <c r="HD72" t="s">
        <v>461</v>
      </c>
      <c r="HE72" t="s">
        <v>481</v>
      </c>
      <c r="HF72">
        <v>101</v>
      </c>
      <c r="HG72">
        <v>80</v>
      </c>
      <c r="HH72">
        <v>8</v>
      </c>
      <c r="HI72">
        <v>5</v>
      </c>
      <c r="HJ72">
        <v>5</v>
      </c>
      <c r="HK72" t="s">
        <v>476</v>
      </c>
      <c r="HM72" s="3">
        <f t="shared" si="23"/>
        <v>0</v>
      </c>
      <c r="HN72" s="3">
        <f t="shared" si="40"/>
        <v>52</v>
      </c>
      <c r="HO72" s="3">
        <f t="shared" si="41"/>
        <v>0</v>
      </c>
      <c r="HP72" s="3">
        <f t="shared" si="0"/>
        <v>52</v>
      </c>
      <c r="HQ72" s="7" t="str" cm="1">
        <f t="array" ref="HQ72">_xlfn.SWITCH(HP72,HM72,"Oui",HN72,"Non",HO72,"Abstention")</f>
        <v>Non</v>
      </c>
      <c r="HR72" s="7" t="str" cm="1">
        <f t="array" ref="HR72">_xlfn.SWITCH(HQ72,"Oui","Non","Non","Oui","Abstention","Oui")</f>
        <v>Oui</v>
      </c>
      <c r="HS72" s="7" t="str" cm="1">
        <f t="array" ref="HS72">_xlfn.SWITCH(HQ72,"Oui","Abstention","Non","Abstention","Abstention","Non")</f>
        <v>Abstention</v>
      </c>
      <c r="HT72" s="3">
        <f t="shared" si="1"/>
        <v>52</v>
      </c>
      <c r="HU72" s="3">
        <f t="shared" si="2"/>
        <v>1</v>
      </c>
      <c r="HV72" t="str">
        <f t="shared" si="3"/>
        <v>consigne</v>
      </c>
      <c r="HW72" s="3">
        <f t="shared" si="24"/>
        <v>37</v>
      </c>
      <c r="HX72" s="3">
        <f t="shared" si="25"/>
        <v>0</v>
      </c>
      <c r="HY72" s="3">
        <f t="shared" si="26"/>
        <v>0</v>
      </c>
      <c r="HZ72" s="3">
        <f t="shared" si="27"/>
        <v>37</v>
      </c>
      <c r="IA72" s="7" t="str" cm="1">
        <f t="array" ref="IA72">_xlfn.SWITCH(HZ72,HW72,"Oui",HX72,"Non",HY72,"Abstention")</f>
        <v>Oui</v>
      </c>
      <c r="IB72" s="7" t="str" cm="1">
        <f t="array" ref="IB72">_xlfn.SWITCH(IA72,"Oui","Non","Non","Oui","Abstention","Oui")</f>
        <v>Non</v>
      </c>
      <c r="IC72" s="7" t="str" cm="1">
        <f t="array" ref="IC72">_xlfn.SWITCH(IA72,"Oui","Abstention","Non","Abstention","Abstention","Non")</f>
        <v>Abstention</v>
      </c>
      <c r="ID72" s="3">
        <f t="shared" si="4"/>
        <v>37</v>
      </c>
      <c r="IE72" s="3">
        <f t="shared" si="5"/>
        <v>1</v>
      </c>
      <c r="IF72" t="str">
        <f t="shared" si="6"/>
        <v>consigne</v>
      </c>
      <c r="IG72">
        <f t="shared" si="28"/>
        <v>21</v>
      </c>
      <c r="IH72">
        <f t="shared" si="29"/>
        <v>1</v>
      </c>
      <c r="II72">
        <f t="shared" si="30"/>
        <v>7</v>
      </c>
      <c r="IJ72" s="3">
        <f t="shared" si="7"/>
        <v>21</v>
      </c>
      <c r="IK72" s="7" t="str" cm="1">
        <f t="array" ref="IK72">_xlfn.SWITCH(IJ72,IG72,"Oui",IH72,"Non",II72,"Abstention")</f>
        <v>Oui</v>
      </c>
      <c r="IL72" s="7" t="str" cm="1">
        <f t="array" ref="IL72">_xlfn.SWITCH(IK72,"Oui","Non","Non","Oui","Abstention","Oui")</f>
        <v>Non</v>
      </c>
      <c r="IM72" s="7" t="str" cm="1">
        <f t="array" ref="IM72">_xlfn.SWITCH(IK72,"Oui","Abstention","Non","Abstention","Abstention","Non")</f>
        <v>Abstention</v>
      </c>
      <c r="IN72" s="3">
        <f t="shared" si="8"/>
        <v>29</v>
      </c>
      <c r="IO72" s="3">
        <f t="shared" si="9"/>
        <v>0.72413793103448276</v>
      </c>
      <c r="IP72" t="str">
        <f t="shared" si="10"/>
        <v>consigne</v>
      </c>
      <c r="IQ72">
        <f t="shared" si="31"/>
        <v>0</v>
      </c>
      <c r="IR72">
        <f t="shared" si="32"/>
        <v>27</v>
      </c>
      <c r="IS72">
        <f t="shared" si="33"/>
        <v>1</v>
      </c>
      <c r="IT72" s="3">
        <f t="shared" si="11"/>
        <v>27</v>
      </c>
      <c r="IU72" s="7" t="str" cm="1">
        <f t="array" ref="IU72">_xlfn.SWITCH(IT72,IQ72,"Oui",IR72,"Non",IS72,"Abstention")</f>
        <v>Non</v>
      </c>
      <c r="IV72" s="7" t="str" cm="1">
        <f t="array" ref="IV72">_xlfn.SWITCH(IU72,"Oui","Non","Non","Oui","Abstention","Oui")</f>
        <v>Oui</v>
      </c>
      <c r="IW72" s="7" t="str" cm="1">
        <f t="array" ref="IW72">_xlfn.SWITCH(IU72,"Oui","Abstention","Non","Abstention","Abstention","Non")</f>
        <v>Abstention</v>
      </c>
      <c r="IX72" s="3">
        <f t="shared" si="12"/>
        <v>28</v>
      </c>
      <c r="IY72" s="3">
        <f t="shared" si="13"/>
        <v>0.9642857142857143</v>
      </c>
      <c r="IZ72" t="str">
        <f t="shared" si="14"/>
        <v>consigne</v>
      </c>
      <c r="JA72">
        <f t="shared" si="34"/>
        <v>28</v>
      </c>
      <c r="JB72">
        <f t="shared" si="35"/>
        <v>0</v>
      </c>
      <c r="JC72">
        <f t="shared" si="36"/>
        <v>0</v>
      </c>
      <c r="JD72" s="3">
        <f t="shared" si="15"/>
        <v>28</v>
      </c>
      <c r="JE72" s="7" t="str" cm="1">
        <f t="array" ref="JE72">_xlfn.SWITCH(JD72,JA72,"Oui",JB72,"Non",JC72,"Abstention")</f>
        <v>Oui</v>
      </c>
      <c r="JF72" s="7" t="str" cm="1">
        <f t="array" ref="JF72">_xlfn.SWITCH(JE72,"Oui","Non","Non","Oui","Abstention","Oui")</f>
        <v>Non</v>
      </c>
      <c r="JG72" s="7" t="str" cm="1">
        <f t="array" ref="JG72">_xlfn.SWITCH(JE72,"Oui","Abstention","Non","Abstention","Abstention","Non")</f>
        <v>Abstention</v>
      </c>
      <c r="JH72" s="3">
        <f t="shared" si="16"/>
        <v>28</v>
      </c>
      <c r="JI72" s="3">
        <f t="shared" si="17"/>
        <v>1</v>
      </c>
      <c r="JJ72" t="str">
        <f t="shared" si="18"/>
        <v>consigne</v>
      </c>
      <c r="JK72">
        <f t="shared" si="37"/>
        <v>15</v>
      </c>
      <c r="JL72">
        <f t="shared" si="38"/>
        <v>0</v>
      </c>
      <c r="JM72">
        <f t="shared" si="39"/>
        <v>0</v>
      </c>
      <c r="JN72" s="3">
        <f t="shared" si="19"/>
        <v>15</v>
      </c>
      <c r="JO72" s="7" t="str" cm="1">
        <f t="array" ref="JO72">_xlfn.SWITCH(JN72,JK72,"Oui",JL72,"Non",JM72,"Abstention")</f>
        <v>Oui</v>
      </c>
      <c r="JP72" s="7" t="str" cm="1">
        <f t="array" ref="JP72">_xlfn.SWITCH(JO72,"Oui","Non","Non","Oui","Abstention","Oui")</f>
        <v>Non</v>
      </c>
      <c r="JQ72" s="7" t="str" cm="1">
        <f t="array" ref="JQ72">_xlfn.SWITCH(JO72,"Oui","Abstention","Non","Abstention","Abstention","Non")</f>
        <v>Abstention</v>
      </c>
      <c r="JR72" s="3">
        <f t="shared" si="20"/>
        <v>15</v>
      </c>
      <c r="JS72" s="3">
        <f t="shared" si="21"/>
        <v>1</v>
      </c>
      <c r="JT72" t="str">
        <f t="shared" si="22"/>
        <v>consigne</v>
      </c>
      <c r="JU72" s="3"/>
      <c r="JV72" t="str" cm="1">
        <f t="array" ref="JV72">_xlfn._xlws.FILTER($M$3:$HD$3,((($M72:$HD72=$HR72)+($M72:$HD72=$HS72))*($M$5:$HD$5="V")*($HV72="consigne")),"")</f>
        <v/>
      </c>
      <c r="KP72" t="str" cm="1">
        <f t="array" ref="KP72">_xlfn._xlws.FILTER($M$3:$HD$3,((($M72:$HD72=$IB72)+($M72:$HD72=$IC72))*($M$5:$HD$5="S")*($IF72="consigne")),"")</f>
        <v/>
      </c>
      <c r="LD72" t="str" cm="1">
        <f t="array" ref="LD72">_xlfn._xlws.FILTER($M$3:$HD$3,((($M72:$HD72=$IV72)+($M72:$HD72=$IW72))*($M$5:$HD$5="RL")*($IZ72="consigne")),"")</f>
        <v>Vincenz-Stauffacher Susanne</v>
      </c>
      <c r="LP72" t="str" cm="1">
        <f t="array" ref="LP72">_xlfn._xlws.FILTER($M$3:$HD$3,((($M72:$HD72=$JF72)+($M72:$HD72=$JG72))*($M$5:$HD$5="G")*($JJ72="consigne")),"")</f>
        <v/>
      </c>
      <c r="MA72" t="str" cm="1">
        <f t="array" ref="MA72">_xlfn._xlws.FILTER($M$3:$HD$3,((($M72:$HD72=$JP72)+($M72:$HD72=$JQ72))*($M$5:$HD$5="GL")*($JT72="consigne")),"")</f>
        <v/>
      </c>
      <c r="MG72" t="str" cm="1">
        <f t="array" ref="MG72:MN72">_xlfn._xlws.FILTER($M$3:$HD$3,((($M72:$HD72=$IL72)+($M72:$HD72=$IM72))*($M$5:$HD$5="M-E")*($IP72="consigne")),"")</f>
        <v>Bregy Philipp Matthias</v>
      </c>
      <c r="MH72" t="str">
        <v>Gmür Alois</v>
      </c>
      <c r="MI72" t="str">
        <v>Gschwind Jean-Paul</v>
      </c>
      <c r="MJ72" t="str">
        <v>Hess Lorenz</v>
      </c>
      <c r="MK72" t="str">
        <v>Müller Leo</v>
      </c>
      <c r="ML72" t="str">
        <v>Regazzi Fabio</v>
      </c>
      <c r="MM72" t="str">
        <v>Ritter Markus</v>
      </c>
      <c r="MN72" t="str">
        <v>Schneider-Schneiter Elisabeth</v>
      </c>
    </row>
    <row r="73" spans="1:352" x14ac:dyDescent="0.25">
      <c r="A73" s="1" t="s">
        <v>705</v>
      </c>
      <c r="B73" t="s">
        <v>204</v>
      </c>
      <c r="C73" t="s">
        <v>530</v>
      </c>
      <c r="D73" t="s">
        <v>706</v>
      </c>
      <c r="E73" s="1" t="s">
        <v>707</v>
      </c>
      <c r="F73" t="s">
        <v>708</v>
      </c>
      <c r="G73">
        <v>24520</v>
      </c>
      <c r="H73" t="s">
        <v>506</v>
      </c>
      <c r="I73" t="s">
        <v>709</v>
      </c>
      <c r="J73" t="s">
        <v>710</v>
      </c>
      <c r="K73" t="s">
        <v>711</v>
      </c>
      <c r="M73" t="s">
        <v>460</v>
      </c>
      <c r="N73" t="s">
        <v>460</v>
      </c>
      <c r="O73" t="s">
        <v>461</v>
      </c>
      <c r="P73" t="s">
        <v>460</v>
      </c>
      <c r="Q73" t="s">
        <v>460</v>
      </c>
      <c r="R73" t="s">
        <v>473</v>
      </c>
      <c r="S73" t="s">
        <v>461</v>
      </c>
      <c r="T73" t="s">
        <v>461</v>
      </c>
      <c r="U73" t="s">
        <v>461</v>
      </c>
      <c r="V73" t="s">
        <v>461</v>
      </c>
      <c r="W73" t="s">
        <v>463</v>
      </c>
      <c r="X73" t="s">
        <v>461</v>
      </c>
      <c r="Y73" t="s">
        <v>461</v>
      </c>
      <c r="Z73" t="s">
        <v>460</v>
      </c>
      <c r="AA73" t="s">
        <v>460</v>
      </c>
      <c r="AB73" t="s">
        <v>461</v>
      </c>
      <c r="AC73" t="s">
        <v>460</v>
      </c>
      <c r="AD73" t="s">
        <v>460</v>
      </c>
      <c r="AE73" t="s">
        <v>460</v>
      </c>
      <c r="AF73" t="s">
        <v>461</v>
      </c>
      <c r="AG73" t="s">
        <v>460</v>
      </c>
      <c r="AH73" t="s">
        <v>460</v>
      </c>
      <c r="AI73" t="s">
        <v>460</v>
      </c>
      <c r="AJ73" t="s">
        <v>461</v>
      </c>
      <c r="AK73" t="s">
        <v>460</v>
      </c>
      <c r="AL73" t="s">
        <v>460</v>
      </c>
      <c r="AM73" t="s">
        <v>460</v>
      </c>
      <c r="AN73" t="s">
        <v>460</v>
      </c>
      <c r="AO73" t="s">
        <v>460</v>
      </c>
      <c r="AP73" t="s">
        <v>460</v>
      </c>
      <c r="AQ73" t="s">
        <v>460</v>
      </c>
      <c r="AR73" t="s">
        <v>460</v>
      </c>
      <c r="AS73" t="s">
        <v>461</v>
      </c>
      <c r="AT73" t="s">
        <v>460</v>
      </c>
      <c r="AU73" t="s">
        <v>461</v>
      </c>
      <c r="AV73" t="s">
        <v>461</v>
      </c>
      <c r="AW73" t="s">
        <v>460</v>
      </c>
      <c r="AX73" t="s">
        <v>461</v>
      </c>
      <c r="AY73" t="s">
        <v>460</v>
      </c>
      <c r="AZ73" t="s">
        <v>460</v>
      </c>
      <c r="BA73" t="s">
        <v>460</v>
      </c>
      <c r="BB73" t="s">
        <v>460</v>
      </c>
      <c r="BC73" t="s">
        <v>461</v>
      </c>
      <c r="BD73" t="s">
        <v>460</v>
      </c>
      <c r="BE73" t="s">
        <v>461</v>
      </c>
      <c r="BF73" t="s">
        <v>460</v>
      </c>
      <c r="BG73" t="s">
        <v>461</v>
      </c>
      <c r="BH73" t="s">
        <v>460</v>
      </c>
      <c r="BI73" t="s">
        <v>461</v>
      </c>
      <c r="BJ73" t="s">
        <v>460</v>
      </c>
      <c r="BK73" t="s">
        <v>460</v>
      </c>
      <c r="BL73" t="s">
        <v>460</v>
      </c>
      <c r="BM73" t="s">
        <v>461</v>
      </c>
      <c r="BN73" t="s">
        <v>460</v>
      </c>
      <c r="BO73" t="s">
        <v>460</v>
      </c>
      <c r="BP73" t="s">
        <v>461</v>
      </c>
      <c r="BQ73" t="s">
        <v>461</v>
      </c>
      <c r="BR73" t="s">
        <v>460</v>
      </c>
      <c r="BS73" t="s">
        <v>461</v>
      </c>
      <c r="BT73" t="s">
        <v>460</v>
      </c>
      <c r="BU73" t="s">
        <v>460</v>
      </c>
      <c r="BV73" t="s">
        <v>460</v>
      </c>
      <c r="BW73" t="s">
        <v>460</v>
      </c>
      <c r="BX73" t="s">
        <v>461</v>
      </c>
      <c r="BY73" t="s">
        <v>460</v>
      </c>
      <c r="BZ73" t="s">
        <v>460</v>
      </c>
      <c r="CA73" t="s">
        <v>461</v>
      </c>
      <c r="CB73" t="s">
        <v>460</v>
      </c>
      <c r="CC73" t="s">
        <v>473</v>
      </c>
      <c r="CD73" t="s">
        <v>460</v>
      </c>
      <c r="CE73" t="s">
        <v>461</v>
      </c>
      <c r="CF73" t="s">
        <v>460</v>
      </c>
      <c r="CG73" t="s">
        <v>460</v>
      </c>
      <c r="CH73" t="s">
        <v>460</v>
      </c>
      <c r="CI73" t="s">
        <v>460</v>
      </c>
      <c r="CJ73" t="s">
        <v>460</v>
      </c>
      <c r="CK73" t="s">
        <v>461</v>
      </c>
      <c r="CL73" t="s">
        <v>473</v>
      </c>
      <c r="CM73" t="s">
        <v>463</v>
      </c>
      <c r="CN73" t="s">
        <v>461</v>
      </c>
      <c r="CO73" t="s">
        <v>461</v>
      </c>
      <c r="CP73" t="s">
        <v>460</v>
      </c>
      <c r="CQ73" t="s">
        <v>473</v>
      </c>
      <c r="CR73" t="s">
        <v>460</v>
      </c>
      <c r="CS73" t="s">
        <v>473</v>
      </c>
      <c r="CT73" t="s">
        <v>460</v>
      </c>
      <c r="CU73" t="s">
        <v>460</v>
      </c>
      <c r="CV73" t="s">
        <v>460</v>
      </c>
      <c r="CW73" t="s">
        <v>463</v>
      </c>
      <c r="CX73" t="s">
        <v>461</v>
      </c>
      <c r="CY73" t="s">
        <v>460</v>
      </c>
      <c r="CZ73" t="s">
        <v>460</v>
      </c>
      <c r="DA73" t="s">
        <v>460</v>
      </c>
      <c r="DB73" t="s">
        <v>474</v>
      </c>
      <c r="DC73" t="s">
        <v>460</v>
      </c>
      <c r="DD73" t="s">
        <v>473</v>
      </c>
      <c r="DE73" t="s">
        <v>461</v>
      </c>
      <c r="DF73" t="s">
        <v>460</v>
      </c>
      <c r="DG73" t="s">
        <v>460</v>
      </c>
      <c r="DH73" t="s">
        <v>460</v>
      </c>
      <c r="DI73" t="s">
        <v>461</v>
      </c>
      <c r="DJ73" t="s">
        <v>463</v>
      </c>
      <c r="DK73" t="s">
        <v>460</v>
      </c>
      <c r="DL73" t="s">
        <v>460</v>
      </c>
      <c r="DM73" t="s">
        <v>461</v>
      </c>
      <c r="DN73" t="s">
        <v>461</v>
      </c>
      <c r="DO73" t="s">
        <v>460</v>
      </c>
      <c r="DP73" t="s">
        <v>460</v>
      </c>
      <c r="DQ73" t="s">
        <v>473</v>
      </c>
      <c r="DR73" t="s">
        <v>461</v>
      </c>
      <c r="DS73" t="s">
        <v>461</v>
      </c>
      <c r="DT73" t="s">
        <v>473</v>
      </c>
      <c r="DU73" t="s">
        <v>460</v>
      </c>
      <c r="DV73" t="s">
        <v>461</v>
      </c>
      <c r="DW73" t="s">
        <v>461</v>
      </c>
      <c r="DX73" t="s">
        <v>460</v>
      </c>
      <c r="DY73" t="s">
        <v>460</v>
      </c>
      <c r="DZ73" t="s">
        <v>461</v>
      </c>
      <c r="EA73" t="s">
        <v>461</v>
      </c>
      <c r="EB73" t="s">
        <v>461</v>
      </c>
      <c r="EC73" t="s">
        <v>473</v>
      </c>
      <c r="ED73" t="s">
        <v>460</v>
      </c>
      <c r="EE73" t="s">
        <v>460</v>
      </c>
      <c r="EF73" t="s">
        <v>463</v>
      </c>
      <c r="EG73" t="s">
        <v>461</v>
      </c>
      <c r="EH73" t="s">
        <v>460</v>
      </c>
      <c r="EI73" t="s">
        <v>460</v>
      </c>
      <c r="EJ73" t="s">
        <v>460</v>
      </c>
      <c r="EK73" t="s">
        <v>461</v>
      </c>
      <c r="EL73" t="s">
        <v>461</v>
      </c>
      <c r="EM73" t="s">
        <v>460</v>
      </c>
      <c r="EN73" t="s">
        <v>460</v>
      </c>
      <c r="EO73" t="s">
        <v>461</v>
      </c>
      <c r="EP73" t="s">
        <v>473</v>
      </c>
      <c r="EQ73" t="s">
        <v>461</v>
      </c>
      <c r="ER73" t="s">
        <v>460</v>
      </c>
      <c r="ES73" t="s">
        <v>461</v>
      </c>
      <c r="ET73" t="s">
        <v>460</v>
      </c>
      <c r="EU73" t="s">
        <v>461</v>
      </c>
      <c r="EV73" t="s">
        <v>461</v>
      </c>
      <c r="EW73" t="s">
        <v>461</v>
      </c>
      <c r="EX73" t="s">
        <v>461</v>
      </c>
      <c r="EY73" t="s">
        <v>460</v>
      </c>
      <c r="EZ73" t="s">
        <v>460</v>
      </c>
      <c r="FA73" t="s">
        <v>460</v>
      </c>
      <c r="FB73" t="s">
        <v>460</v>
      </c>
      <c r="FC73" t="s">
        <v>460</v>
      </c>
      <c r="FD73" t="s">
        <v>460</v>
      </c>
      <c r="FE73" t="s">
        <v>460</v>
      </c>
      <c r="FF73" t="s">
        <v>460</v>
      </c>
      <c r="FG73" t="s">
        <v>460</v>
      </c>
      <c r="FH73" t="s">
        <v>461</v>
      </c>
      <c r="FI73" t="s">
        <v>461</v>
      </c>
      <c r="FJ73" t="s">
        <v>460</v>
      </c>
      <c r="FK73" t="s">
        <v>460</v>
      </c>
      <c r="FL73" t="s">
        <v>461</v>
      </c>
      <c r="FM73" t="s">
        <v>461</v>
      </c>
      <c r="FN73" t="s">
        <v>460</v>
      </c>
      <c r="FO73" t="s">
        <v>460</v>
      </c>
      <c r="FP73" t="s">
        <v>460</v>
      </c>
      <c r="FQ73" t="s">
        <v>460</v>
      </c>
      <c r="FR73" t="s">
        <v>461</v>
      </c>
      <c r="FS73" t="s">
        <v>460</v>
      </c>
      <c r="FT73" t="s">
        <v>461</v>
      </c>
      <c r="FU73" t="s">
        <v>461</v>
      </c>
      <c r="FV73" t="s">
        <v>460</v>
      </c>
      <c r="FW73" t="s">
        <v>460</v>
      </c>
      <c r="FX73" t="s">
        <v>461</v>
      </c>
      <c r="FY73" t="s">
        <v>460</v>
      </c>
      <c r="FZ73" t="s">
        <v>460</v>
      </c>
      <c r="GA73" t="s">
        <v>460</v>
      </c>
      <c r="GB73" t="s">
        <v>460</v>
      </c>
      <c r="GC73" t="s">
        <v>460</v>
      </c>
      <c r="GD73" t="s">
        <v>461</v>
      </c>
      <c r="GE73" t="s">
        <v>461</v>
      </c>
      <c r="GF73" t="s">
        <v>460</v>
      </c>
      <c r="GG73" t="s">
        <v>461</v>
      </c>
      <c r="GH73" t="s">
        <v>461</v>
      </c>
      <c r="GI73" t="s">
        <v>461</v>
      </c>
      <c r="GJ73" t="s">
        <v>461</v>
      </c>
      <c r="GK73" t="s">
        <v>460</v>
      </c>
      <c r="GL73" t="s">
        <v>460</v>
      </c>
      <c r="GM73" t="s">
        <v>460</v>
      </c>
      <c r="GN73" t="s">
        <v>460</v>
      </c>
      <c r="GO73" t="s">
        <v>460</v>
      </c>
      <c r="GP73" t="s">
        <v>461</v>
      </c>
      <c r="GQ73" t="s">
        <v>460</v>
      </c>
      <c r="GR73" t="s">
        <v>460</v>
      </c>
      <c r="GS73" t="s">
        <v>460</v>
      </c>
      <c r="GT73" t="s">
        <v>461</v>
      </c>
      <c r="GU73" t="s">
        <v>461</v>
      </c>
      <c r="GV73" t="s">
        <v>460</v>
      </c>
      <c r="GW73" t="s">
        <v>461</v>
      </c>
      <c r="GX73" t="s">
        <v>461</v>
      </c>
      <c r="GY73" t="s">
        <v>461</v>
      </c>
      <c r="GZ73" t="s">
        <v>461</v>
      </c>
      <c r="HA73" t="s">
        <v>460</v>
      </c>
      <c r="HB73" t="s">
        <v>460</v>
      </c>
      <c r="HC73" t="s">
        <v>461</v>
      </c>
      <c r="HD73" t="s">
        <v>460</v>
      </c>
      <c r="HE73" t="s">
        <v>481</v>
      </c>
      <c r="HF73">
        <v>112</v>
      </c>
      <c r="HG73">
        <v>72</v>
      </c>
      <c r="HH73">
        <v>0</v>
      </c>
      <c r="HI73">
        <v>5</v>
      </c>
      <c r="HJ73">
        <v>10</v>
      </c>
      <c r="HK73" t="s">
        <v>476</v>
      </c>
      <c r="HM73" s="3">
        <f t="shared" si="23"/>
        <v>49</v>
      </c>
      <c r="HN73" s="3">
        <f t="shared" si="40"/>
        <v>1</v>
      </c>
      <c r="HO73" s="3">
        <f t="shared" si="41"/>
        <v>0</v>
      </c>
      <c r="HP73" s="3">
        <f t="shared" si="0"/>
        <v>49</v>
      </c>
      <c r="HQ73" s="7" t="str" cm="1">
        <f t="array" ref="HQ73">_xlfn.SWITCH(HP73,HM73,"Oui",HN73,"Non",HO73,"Abstention")</f>
        <v>Oui</v>
      </c>
      <c r="HR73" s="7" t="str" cm="1">
        <f t="array" ref="HR73">_xlfn.SWITCH(HQ73,"Oui","Non","Non","Oui","Abstention","Oui")</f>
        <v>Non</v>
      </c>
      <c r="HS73" s="7" t="str" cm="1">
        <f t="array" ref="HS73">_xlfn.SWITCH(HQ73,"Oui","Abstention","Non","Abstention","Abstention","Non")</f>
        <v>Abstention</v>
      </c>
      <c r="HT73" s="3">
        <f t="shared" si="1"/>
        <v>50</v>
      </c>
      <c r="HU73" s="3">
        <f t="shared" si="2"/>
        <v>0.98</v>
      </c>
      <c r="HV73" t="str">
        <f t="shared" si="3"/>
        <v>consigne</v>
      </c>
      <c r="HW73" s="3">
        <f t="shared" si="24"/>
        <v>0</v>
      </c>
      <c r="HX73" s="3">
        <f t="shared" si="25"/>
        <v>36</v>
      </c>
      <c r="HY73" s="3">
        <f t="shared" si="26"/>
        <v>0</v>
      </c>
      <c r="HZ73" s="3">
        <f t="shared" si="27"/>
        <v>36</v>
      </c>
      <c r="IA73" s="7" t="str" cm="1">
        <f t="array" ref="IA73">_xlfn.SWITCH(HZ73,HW73,"Oui",HX73,"Non",HY73,"Abstention")</f>
        <v>Non</v>
      </c>
      <c r="IB73" s="7" t="str" cm="1">
        <f t="array" ref="IB73">_xlfn.SWITCH(IA73,"Oui","Non","Non","Oui","Abstention","Oui")</f>
        <v>Oui</v>
      </c>
      <c r="IC73" s="7" t="str" cm="1">
        <f t="array" ref="IC73">_xlfn.SWITCH(IA73,"Oui","Abstention","Non","Abstention","Abstention","Non")</f>
        <v>Abstention</v>
      </c>
      <c r="ID73" s="3">
        <f t="shared" si="4"/>
        <v>36</v>
      </c>
      <c r="IE73" s="3">
        <f t="shared" si="5"/>
        <v>1</v>
      </c>
      <c r="IF73" t="str">
        <f t="shared" si="6"/>
        <v>consigne</v>
      </c>
      <c r="IG73">
        <f t="shared" si="28"/>
        <v>23</v>
      </c>
      <c r="IH73">
        <f t="shared" si="29"/>
        <v>4</v>
      </c>
      <c r="II73">
        <f t="shared" si="30"/>
        <v>0</v>
      </c>
      <c r="IJ73" s="3">
        <f t="shared" si="7"/>
        <v>23</v>
      </c>
      <c r="IK73" s="7" t="str" cm="1">
        <f t="array" ref="IK73">_xlfn.SWITCH(IJ73,IG73,"Oui",IH73,"Non",II73,"Abstention")</f>
        <v>Oui</v>
      </c>
      <c r="IL73" s="7" t="str" cm="1">
        <f t="array" ref="IL73">_xlfn.SWITCH(IK73,"Oui","Non","Non","Oui","Abstention","Oui")</f>
        <v>Non</v>
      </c>
      <c r="IM73" s="7" t="str" cm="1">
        <f t="array" ref="IM73">_xlfn.SWITCH(IK73,"Oui","Abstention","Non","Abstention","Abstention","Non")</f>
        <v>Abstention</v>
      </c>
      <c r="IN73" s="3">
        <f t="shared" si="8"/>
        <v>27</v>
      </c>
      <c r="IO73" s="3">
        <f t="shared" si="9"/>
        <v>0.85185185185185186</v>
      </c>
      <c r="IP73" t="str">
        <f t="shared" si="10"/>
        <v>consigne</v>
      </c>
      <c r="IQ73">
        <f t="shared" si="31"/>
        <v>26</v>
      </c>
      <c r="IR73">
        <f t="shared" si="32"/>
        <v>0</v>
      </c>
      <c r="IS73">
        <f t="shared" si="33"/>
        <v>0</v>
      </c>
      <c r="IT73" s="3">
        <f t="shared" si="11"/>
        <v>26</v>
      </c>
      <c r="IU73" s="7" t="str" cm="1">
        <f t="array" ref="IU73">_xlfn.SWITCH(IT73,IQ73,"Oui",IR73,"Non",IS73,"Abstention")</f>
        <v>Oui</v>
      </c>
      <c r="IV73" s="7" t="str" cm="1">
        <f t="array" ref="IV73">_xlfn.SWITCH(IU73,"Oui","Non","Non","Oui","Abstention","Oui")</f>
        <v>Non</v>
      </c>
      <c r="IW73" s="7" t="str" cm="1">
        <f t="array" ref="IW73">_xlfn.SWITCH(IU73,"Oui","Abstention","Non","Abstention","Abstention","Non")</f>
        <v>Abstention</v>
      </c>
      <c r="IX73" s="3">
        <f t="shared" si="12"/>
        <v>26</v>
      </c>
      <c r="IY73" s="3">
        <f t="shared" si="13"/>
        <v>1</v>
      </c>
      <c r="IZ73" t="str">
        <f t="shared" si="14"/>
        <v>consigne</v>
      </c>
      <c r="JA73">
        <f t="shared" si="34"/>
        <v>0</v>
      </c>
      <c r="JB73">
        <f t="shared" si="35"/>
        <v>29</v>
      </c>
      <c r="JC73">
        <f t="shared" si="36"/>
        <v>0</v>
      </c>
      <c r="JD73" s="3">
        <f t="shared" si="15"/>
        <v>29</v>
      </c>
      <c r="JE73" s="7" t="str" cm="1">
        <f t="array" ref="JE73">_xlfn.SWITCH(JD73,JA73,"Oui",JB73,"Non",JC73,"Abstention")</f>
        <v>Non</v>
      </c>
      <c r="JF73" s="7" t="str" cm="1">
        <f t="array" ref="JF73">_xlfn.SWITCH(JE73,"Oui","Non","Non","Oui","Abstention","Oui")</f>
        <v>Oui</v>
      </c>
      <c r="JG73" s="7" t="str" cm="1">
        <f t="array" ref="JG73">_xlfn.SWITCH(JE73,"Oui","Abstention","Non","Abstention","Abstention","Non")</f>
        <v>Abstention</v>
      </c>
      <c r="JH73" s="3">
        <f t="shared" si="16"/>
        <v>29</v>
      </c>
      <c r="JI73" s="3">
        <f t="shared" si="17"/>
        <v>1</v>
      </c>
      <c r="JJ73" t="str">
        <f t="shared" si="18"/>
        <v>consigne</v>
      </c>
      <c r="JK73">
        <f t="shared" si="37"/>
        <v>14</v>
      </c>
      <c r="JL73">
        <f t="shared" si="38"/>
        <v>2</v>
      </c>
      <c r="JM73">
        <f t="shared" si="39"/>
        <v>0</v>
      </c>
      <c r="JN73" s="3">
        <f t="shared" si="19"/>
        <v>14</v>
      </c>
      <c r="JO73" s="7" t="str" cm="1">
        <f t="array" ref="JO73">_xlfn.SWITCH(JN73,JK73,"Oui",JL73,"Non",JM73,"Abstention")</f>
        <v>Oui</v>
      </c>
      <c r="JP73" s="7" t="str" cm="1">
        <f t="array" ref="JP73">_xlfn.SWITCH(JO73,"Oui","Non","Non","Oui","Abstention","Oui")</f>
        <v>Non</v>
      </c>
      <c r="JQ73" s="7" t="str" cm="1">
        <f t="array" ref="JQ73">_xlfn.SWITCH(JO73,"Oui","Abstention","Non","Abstention","Abstention","Non")</f>
        <v>Abstention</v>
      </c>
      <c r="JR73" s="3">
        <f t="shared" si="20"/>
        <v>16</v>
      </c>
      <c r="JS73" s="3">
        <f t="shared" si="21"/>
        <v>0.875</v>
      </c>
      <c r="JT73" t="str">
        <f t="shared" si="22"/>
        <v>consigne</v>
      </c>
      <c r="JU73" s="3"/>
      <c r="JV73" t="str" cm="1">
        <f t="array" ref="JV73">_xlfn._xlws.FILTER($M$3:$HD$3,((($M73:$HD73=$HR73)+($M73:$HD73=$HS73))*($M$5:$HD$5="V")*($HV73="consigne")),"")</f>
        <v>Estermann Yvette</v>
      </c>
      <c r="KP73" t="str" cm="1">
        <f t="array" ref="KP73">_xlfn._xlws.FILTER($M$3:$HD$3,((($M73:$HD73=$IB73)+($M73:$HD73=$IC73))*($M$5:$HD$5="S")*($IF73="consigne")),"")</f>
        <v/>
      </c>
      <c r="LD73" t="str" cm="1">
        <f t="array" ref="LD73">_xlfn._xlws.FILTER($M$3:$HD$3,((($M73:$HD73=$IV73)+($M73:$HD73=$IW73))*($M$5:$HD$5="RL")*($IZ73="consigne")),"")</f>
        <v/>
      </c>
      <c r="LP73" t="str" cm="1">
        <f t="array" ref="LP73">_xlfn._xlws.FILTER($M$3:$HD$3,((($M73:$HD73=$JF73)+($M73:$HD73=$JG73))*($M$5:$HD$5="G")*($JJ73="consigne")),"")</f>
        <v/>
      </c>
      <c r="MA73" t="str" cm="1">
        <f t="array" ref="MA73:MB73">_xlfn._xlws.FILTER($M$3:$HD$3,((($M73:$HD73=$JP73)+($M73:$HD73=$JQ73))*($M$5:$HD$5="GL")*($JT73="consigne")),"")</f>
        <v>Matter Michel</v>
      </c>
      <c r="MB73" t="str">
        <v>Weber Céline</v>
      </c>
      <c r="MG73" t="str" cm="1">
        <f t="array" ref="MG73:MJ73">_xlfn._xlws.FILTER($M$3:$HD$3,((($M73:$HD73=$IL73)+($M73:$HD73=$IM73))*($M$5:$HD$5="M-E")*($IP73="consigne")),"")</f>
        <v>Gugger Niklaus-Samuel</v>
      </c>
      <c r="MH73" t="str">
        <v>Roth Pasquier Marie-France</v>
      </c>
      <c r="MI73" t="str">
        <v>Streiff-Feller Marianne</v>
      </c>
      <c r="MJ73" t="str">
        <v>Studer Lilian</v>
      </c>
    </row>
    <row r="74" spans="1:352" x14ac:dyDescent="0.25">
      <c r="A74" s="1" t="s">
        <v>712</v>
      </c>
      <c r="B74" t="s">
        <v>204</v>
      </c>
      <c r="C74" t="s">
        <v>530</v>
      </c>
      <c r="D74" t="s">
        <v>706</v>
      </c>
      <c r="E74" s="1" t="s">
        <v>707</v>
      </c>
      <c r="F74" t="s">
        <v>708</v>
      </c>
      <c r="G74">
        <v>24521</v>
      </c>
      <c r="H74" t="s">
        <v>506</v>
      </c>
      <c r="I74" t="s">
        <v>713</v>
      </c>
      <c r="J74" t="s">
        <v>710</v>
      </c>
      <c r="K74" t="s">
        <v>711</v>
      </c>
      <c r="M74" t="s">
        <v>460</v>
      </c>
      <c r="N74" t="s">
        <v>460</v>
      </c>
      <c r="O74" t="s">
        <v>461</v>
      </c>
      <c r="P74" t="s">
        <v>460</v>
      </c>
      <c r="Q74" t="s">
        <v>460</v>
      </c>
      <c r="R74" t="s">
        <v>461</v>
      </c>
      <c r="S74" t="s">
        <v>461</v>
      </c>
      <c r="T74" t="s">
        <v>461</v>
      </c>
      <c r="U74" t="s">
        <v>461</v>
      </c>
      <c r="V74" t="s">
        <v>461</v>
      </c>
      <c r="W74" t="s">
        <v>463</v>
      </c>
      <c r="X74" t="s">
        <v>461</v>
      </c>
      <c r="Y74" t="s">
        <v>461</v>
      </c>
      <c r="Z74" t="s">
        <v>460</v>
      </c>
      <c r="AA74" t="s">
        <v>460</v>
      </c>
      <c r="AB74" t="s">
        <v>461</v>
      </c>
      <c r="AC74" t="s">
        <v>460</v>
      </c>
      <c r="AD74" t="s">
        <v>460</v>
      </c>
      <c r="AE74" t="s">
        <v>460</v>
      </c>
      <c r="AF74" t="s">
        <v>461</v>
      </c>
      <c r="AG74" t="s">
        <v>460</v>
      </c>
      <c r="AH74" t="s">
        <v>460</v>
      </c>
      <c r="AI74" t="s">
        <v>460</v>
      </c>
      <c r="AJ74" t="s">
        <v>461</v>
      </c>
      <c r="AK74" t="s">
        <v>460</v>
      </c>
      <c r="AL74" t="s">
        <v>460</v>
      </c>
      <c r="AM74" t="s">
        <v>460</v>
      </c>
      <c r="AN74" t="s">
        <v>460</v>
      </c>
      <c r="AO74" t="s">
        <v>460</v>
      </c>
      <c r="AP74" t="s">
        <v>460</v>
      </c>
      <c r="AQ74" t="s">
        <v>460</v>
      </c>
      <c r="AR74" t="s">
        <v>460</v>
      </c>
      <c r="AS74" t="s">
        <v>461</v>
      </c>
      <c r="AT74" t="s">
        <v>460</v>
      </c>
      <c r="AU74" t="s">
        <v>461</v>
      </c>
      <c r="AV74" t="s">
        <v>461</v>
      </c>
      <c r="AW74" t="s">
        <v>460</v>
      </c>
      <c r="AX74" t="s">
        <v>461</v>
      </c>
      <c r="AY74" t="s">
        <v>460</v>
      </c>
      <c r="AZ74" t="s">
        <v>460</v>
      </c>
      <c r="BA74" t="s">
        <v>460</v>
      </c>
      <c r="BB74" t="s">
        <v>460</v>
      </c>
      <c r="BC74" t="s">
        <v>461</v>
      </c>
      <c r="BD74" t="s">
        <v>460</v>
      </c>
      <c r="BE74" t="s">
        <v>461</v>
      </c>
      <c r="BF74" t="s">
        <v>460</v>
      </c>
      <c r="BG74" t="s">
        <v>461</v>
      </c>
      <c r="BH74" t="s">
        <v>460</v>
      </c>
      <c r="BI74" t="s">
        <v>461</v>
      </c>
      <c r="BJ74" t="s">
        <v>460</v>
      </c>
      <c r="BK74" t="s">
        <v>460</v>
      </c>
      <c r="BL74" t="s">
        <v>460</v>
      </c>
      <c r="BM74" t="s">
        <v>461</v>
      </c>
      <c r="BN74" t="s">
        <v>460</v>
      </c>
      <c r="BO74" t="s">
        <v>460</v>
      </c>
      <c r="BP74" t="s">
        <v>461</v>
      </c>
      <c r="BQ74" t="s">
        <v>461</v>
      </c>
      <c r="BR74" t="s">
        <v>460</v>
      </c>
      <c r="BS74" t="s">
        <v>461</v>
      </c>
      <c r="BT74" t="s">
        <v>460</v>
      </c>
      <c r="BU74" t="s">
        <v>460</v>
      </c>
      <c r="BV74" t="s">
        <v>460</v>
      </c>
      <c r="BW74" t="s">
        <v>460</v>
      </c>
      <c r="BX74" t="s">
        <v>461</v>
      </c>
      <c r="BY74" t="s">
        <v>460</v>
      </c>
      <c r="BZ74" t="s">
        <v>460</v>
      </c>
      <c r="CA74" t="s">
        <v>461</v>
      </c>
      <c r="CB74" t="s">
        <v>460</v>
      </c>
      <c r="CC74" t="s">
        <v>473</v>
      </c>
      <c r="CD74" t="s">
        <v>460</v>
      </c>
      <c r="CE74" t="s">
        <v>461</v>
      </c>
      <c r="CF74" t="s">
        <v>460</v>
      </c>
      <c r="CG74" t="s">
        <v>460</v>
      </c>
      <c r="CH74" t="s">
        <v>460</v>
      </c>
      <c r="CI74" t="s">
        <v>460</v>
      </c>
      <c r="CJ74" t="s">
        <v>460</v>
      </c>
      <c r="CK74" t="s">
        <v>461</v>
      </c>
      <c r="CL74" t="s">
        <v>473</v>
      </c>
      <c r="CM74" t="s">
        <v>463</v>
      </c>
      <c r="CN74" t="s">
        <v>461</v>
      </c>
      <c r="CO74" t="s">
        <v>461</v>
      </c>
      <c r="CP74" t="s">
        <v>460</v>
      </c>
      <c r="CQ74" t="s">
        <v>473</v>
      </c>
      <c r="CR74" t="s">
        <v>460</v>
      </c>
      <c r="CS74" t="s">
        <v>473</v>
      </c>
      <c r="CT74" t="s">
        <v>460</v>
      </c>
      <c r="CU74" t="s">
        <v>460</v>
      </c>
      <c r="CV74" t="s">
        <v>460</v>
      </c>
      <c r="CW74" t="s">
        <v>463</v>
      </c>
      <c r="CX74" t="s">
        <v>461</v>
      </c>
      <c r="CY74" t="s">
        <v>460</v>
      </c>
      <c r="CZ74" t="s">
        <v>460</v>
      </c>
      <c r="DA74" t="s">
        <v>460</v>
      </c>
      <c r="DB74" t="s">
        <v>474</v>
      </c>
      <c r="DC74" t="s">
        <v>460</v>
      </c>
      <c r="DD74" t="s">
        <v>473</v>
      </c>
      <c r="DE74" t="s">
        <v>461</v>
      </c>
      <c r="DF74" t="s">
        <v>460</v>
      </c>
      <c r="DG74" t="s">
        <v>460</v>
      </c>
      <c r="DH74" t="s">
        <v>460</v>
      </c>
      <c r="DI74" t="s">
        <v>461</v>
      </c>
      <c r="DJ74" t="s">
        <v>463</v>
      </c>
      <c r="DK74" t="s">
        <v>460</v>
      </c>
      <c r="DL74" t="s">
        <v>460</v>
      </c>
      <c r="DM74" t="s">
        <v>461</v>
      </c>
      <c r="DN74" t="s">
        <v>461</v>
      </c>
      <c r="DO74" t="s">
        <v>460</v>
      </c>
      <c r="DP74" t="s">
        <v>460</v>
      </c>
      <c r="DQ74" t="s">
        <v>473</v>
      </c>
      <c r="DR74" t="s">
        <v>461</v>
      </c>
      <c r="DS74" t="s">
        <v>461</v>
      </c>
      <c r="DT74" t="s">
        <v>473</v>
      </c>
      <c r="DU74" t="s">
        <v>460</v>
      </c>
      <c r="DV74" t="s">
        <v>461</v>
      </c>
      <c r="DW74" t="s">
        <v>461</v>
      </c>
      <c r="DX74" t="s">
        <v>460</v>
      </c>
      <c r="DY74" t="s">
        <v>460</v>
      </c>
      <c r="DZ74" t="s">
        <v>461</v>
      </c>
      <c r="EA74" t="s">
        <v>461</v>
      </c>
      <c r="EB74" t="s">
        <v>461</v>
      </c>
      <c r="EC74" t="s">
        <v>473</v>
      </c>
      <c r="ED74" t="s">
        <v>460</v>
      </c>
      <c r="EE74" t="s">
        <v>460</v>
      </c>
      <c r="EF74" t="s">
        <v>463</v>
      </c>
      <c r="EG74" t="s">
        <v>461</v>
      </c>
      <c r="EH74" t="s">
        <v>460</v>
      </c>
      <c r="EI74" t="s">
        <v>460</v>
      </c>
      <c r="EJ74" t="s">
        <v>460</v>
      </c>
      <c r="EK74" t="s">
        <v>461</v>
      </c>
      <c r="EL74" t="s">
        <v>461</v>
      </c>
      <c r="EM74" t="s">
        <v>460</v>
      </c>
      <c r="EN74" t="s">
        <v>460</v>
      </c>
      <c r="EO74" t="s">
        <v>461</v>
      </c>
      <c r="EP74" t="s">
        <v>473</v>
      </c>
      <c r="EQ74" t="s">
        <v>461</v>
      </c>
      <c r="ER74" t="s">
        <v>460</v>
      </c>
      <c r="ES74" t="s">
        <v>461</v>
      </c>
      <c r="ET74" t="s">
        <v>460</v>
      </c>
      <c r="EU74" t="s">
        <v>461</v>
      </c>
      <c r="EV74" t="s">
        <v>461</v>
      </c>
      <c r="EW74" t="s">
        <v>461</v>
      </c>
      <c r="EX74" t="s">
        <v>461</v>
      </c>
      <c r="EY74" t="s">
        <v>460</v>
      </c>
      <c r="EZ74" t="s">
        <v>460</v>
      </c>
      <c r="FA74" t="s">
        <v>460</v>
      </c>
      <c r="FB74" t="s">
        <v>460</v>
      </c>
      <c r="FC74" t="s">
        <v>460</v>
      </c>
      <c r="FD74" t="s">
        <v>460</v>
      </c>
      <c r="FE74" t="s">
        <v>460</v>
      </c>
      <c r="FF74" t="s">
        <v>460</v>
      </c>
      <c r="FG74" t="s">
        <v>460</v>
      </c>
      <c r="FH74" t="s">
        <v>461</v>
      </c>
      <c r="FI74" t="s">
        <v>460</v>
      </c>
      <c r="FJ74" t="s">
        <v>460</v>
      </c>
      <c r="FK74" t="s">
        <v>460</v>
      </c>
      <c r="FL74" t="s">
        <v>461</v>
      </c>
      <c r="FM74" t="s">
        <v>461</v>
      </c>
      <c r="FN74" t="s">
        <v>460</v>
      </c>
      <c r="FO74" t="s">
        <v>460</v>
      </c>
      <c r="FP74" t="s">
        <v>460</v>
      </c>
      <c r="FQ74" t="s">
        <v>460</v>
      </c>
      <c r="FR74" t="s">
        <v>461</v>
      </c>
      <c r="FS74" t="s">
        <v>460</v>
      </c>
      <c r="FT74" t="s">
        <v>461</v>
      </c>
      <c r="FU74" t="s">
        <v>461</v>
      </c>
      <c r="FV74" t="s">
        <v>460</v>
      </c>
      <c r="FW74" t="s">
        <v>460</v>
      </c>
      <c r="FX74" t="s">
        <v>461</v>
      </c>
      <c r="FY74" t="s">
        <v>460</v>
      </c>
      <c r="FZ74" t="s">
        <v>460</v>
      </c>
      <c r="GA74" t="s">
        <v>460</v>
      </c>
      <c r="GB74" t="s">
        <v>460</v>
      </c>
      <c r="GC74" t="s">
        <v>460</v>
      </c>
      <c r="GD74" t="s">
        <v>461</v>
      </c>
      <c r="GE74" t="s">
        <v>461</v>
      </c>
      <c r="GF74" t="s">
        <v>460</v>
      </c>
      <c r="GG74" t="s">
        <v>461</v>
      </c>
      <c r="GH74" t="s">
        <v>461</v>
      </c>
      <c r="GI74" t="s">
        <v>461</v>
      </c>
      <c r="GJ74" t="s">
        <v>461</v>
      </c>
      <c r="GK74" t="s">
        <v>460</v>
      </c>
      <c r="GL74" t="s">
        <v>460</v>
      </c>
      <c r="GM74" t="s">
        <v>460</v>
      </c>
      <c r="GN74" t="s">
        <v>460</v>
      </c>
      <c r="GO74" t="s">
        <v>460</v>
      </c>
      <c r="GP74" t="s">
        <v>461</v>
      </c>
      <c r="GQ74" t="s">
        <v>460</v>
      </c>
      <c r="GR74" t="s">
        <v>460</v>
      </c>
      <c r="GS74" t="s">
        <v>460</v>
      </c>
      <c r="GT74" t="s">
        <v>461</v>
      </c>
      <c r="GU74" t="s">
        <v>461</v>
      </c>
      <c r="GV74" t="s">
        <v>460</v>
      </c>
      <c r="GW74" t="s">
        <v>461</v>
      </c>
      <c r="GX74" t="s">
        <v>461</v>
      </c>
      <c r="GY74" t="s">
        <v>461</v>
      </c>
      <c r="GZ74" t="s">
        <v>461</v>
      </c>
      <c r="HA74" t="s">
        <v>460</v>
      </c>
      <c r="HB74" t="s">
        <v>460</v>
      </c>
      <c r="HC74" t="s">
        <v>461</v>
      </c>
      <c r="HD74" t="s">
        <v>460</v>
      </c>
      <c r="HE74" t="s">
        <v>481</v>
      </c>
      <c r="HF74">
        <v>113</v>
      </c>
      <c r="HG74">
        <v>72</v>
      </c>
      <c r="HH74">
        <v>0</v>
      </c>
      <c r="HI74">
        <v>5</v>
      </c>
      <c r="HJ74">
        <v>9</v>
      </c>
      <c r="HK74" t="s">
        <v>476</v>
      </c>
      <c r="HM74" s="3">
        <f t="shared" si="23"/>
        <v>49</v>
      </c>
      <c r="HN74" s="3">
        <f t="shared" si="40"/>
        <v>1</v>
      </c>
      <c r="HO74" s="3">
        <f t="shared" si="41"/>
        <v>0</v>
      </c>
      <c r="HP74" s="3">
        <f t="shared" ref="HP74:HP137" si="42">MAX(HM74:HO74)</f>
        <v>49</v>
      </c>
      <c r="HQ74" s="7" t="str" cm="1">
        <f t="array" ref="HQ74">_xlfn.SWITCH(HP74,HM74,"Oui",HN74,"Non",HO74,"Abstention")</f>
        <v>Oui</v>
      </c>
      <c r="HR74" s="7" t="str" cm="1">
        <f t="array" ref="HR74">_xlfn.SWITCH(HQ74,"Oui","Non","Non","Oui","Abstention","Oui")</f>
        <v>Non</v>
      </c>
      <c r="HS74" s="7" t="str" cm="1">
        <f t="array" ref="HS74">_xlfn.SWITCH(HQ74,"Oui","Abstention","Non","Abstention","Abstention","Non")</f>
        <v>Abstention</v>
      </c>
      <c r="HT74" s="3">
        <f t="shared" ref="HT74:HT137" si="43">SUM(HM74:HO74)</f>
        <v>50</v>
      </c>
      <c r="HU74" s="3">
        <f t="shared" ref="HU74:HU137" si="44">HP74/HT74</f>
        <v>0.98</v>
      </c>
      <c r="HV74" t="str">
        <f t="shared" ref="HV74:HV137" si="45">IF(HU74&gt;0.66,"consigne","pas de consigne")</f>
        <v>consigne</v>
      </c>
      <c r="HW74" s="3">
        <f t="shared" si="24"/>
        <v>0</v>
      </c>
      <c r="HX74" s="3">
        <f t="shared" si="25"/>
        <v>37</v>
      </c>
      <c r="HY74" s="3">
        <f t="shared" si="26"/>
        <v>0</v>
      </c>
      <c r="HZ74" s="3">
        <f t="shared" ref="HZ74:HZ137" si="46">MAX(HW74:HY74)</f>
        <v>37</v>
      </c>
      <c r="IA74" s="7" t="str" cm="1">
        <f t="array" ref="IA74">_xlfn.SWITCH(HZ74,HW74,"Oui",HX74,"Non",HY74,"Abstention")</f>
        <v>Non</v>
      </c>
      <c r="IB74" s="7" t="str" cm="1">
        <f t="array" ref="IB74">_xlfn.SWITCH(IA74,"Oui","Non","Non","Oui","Abstention","Oui")</f>
        <v>Oui</v>
      </c>
      <c r="IC74" s="7" t="str" cm="1">
        <f t="array" ref="IC74">_xlfn.SWITCH(IA74,"Oui","Abstention","Non","Abstention","Abstention","Non")</f>
        <v>Abstention</v>
      </c>
      <c r="ID74" s="3">
        <f t="shared" ref="ID74:ID137" si="47">SUM(HW74:HY74)</f>
        <v>37</v>
      </c>
      <c r="IE74" s="3">
        <f t="shared" ref="IE74:IE137" si="48">HZ74/ID74</f>
        <v>1</v>
      </c>
      <c r="IF74" t="str">
        <f t="shared" ref="IF74:IF137" si="49">IF(IE74&gt;0.66,"consigne","pas de consigne")</f>
        <v>consigne</v>
      </c>
      <c r="IG74">
        <f t="shared" si="28"/>
        <v>24</v>
      </c>
      <c r="IH74">
        <f t="shared" si="29"/>
        <v>3</v>
      </c>
      <c r="II74">
        <f t="shared" si="30"/>
        <v>0</v>
      </c>
      <c r="IJ74" s="3">
        <f t="shared" ref="IJ74:IJ137" si="50">MAX(IG74:II74)</f>
        <v>24</v>
      </c>
      <c r="IK74" s="7" t="str" cm="1">
        <f t="array" ref="IK74">_xlfn.SWITCH(IJ74,IG74,"Oui",IH74,"Non",II74,"Abstention")</f>
        <v>Oui</v>
      </c>
      <c r="IL74" s="7" t="str" cm="1">
        <f t="array" ref="IL74">_xlfn.SWITCH(IK74,"Oui","Non","Non","Oui","Abstention","Oui")</f>
        <v>Non</v>
      </c>
      <c r="IM74" s="7" t="str" cm="1">
        <f t="array" ref="IM74">_xlfn.SWITCH(IK74,"Oui","Abstention","Non","Abstention","Abstention","Non")</f>
        <v>Abstention</v>
      </c>
      <c r="IN74" s="3">
        <f t="shared" ref="IN74:IN137" si="51">SUM(IG74:II74)</f>
        <v>27</v>
      </c>
      <c r="IO74" s="3">
        <f t="shared" ref="IO74:IO137" si="52">IJ74/IN74</f>
        <v>0.88888888888888884</v>
      </c>
      <c r="IP74" t="str">
        <f t="shared" ref="IP74:IP81" si="53">IF(IO74&gt;0.66,"consigne","pas de consigne")</f>
        <v>consigne</v>
      </c>
      <c r="IQ74">
        <f t="shared" si="31"/>
        <v>26</v>
      </c>
      <c r="IR74">
        <f t="shared" si="32"/>
        <v>0</v>
      </c>
      <c r="IS74">
        <f t="shared" si="33"/>
        <v>0</v>
      </c>
      <c r="IT74" s="3">
        <f t="shared" ref="IT74:IT137" si="54">MAX(IQ74:IS74)</f>
        <v>26</v>
      </c>
      <c r="IU74" s="7" t="str" cm="1">
        <f t="array" ref="IU74">_xlfn.SWITCH(IT74,IQ74,"Oui",IR74,"Non",IS74,"Abstention")</f>
        <v>Oui</v>
      </c>
      <c r="IV74" s="7" t="str" cm="1">
        <f t="array" ref="IV74">_xlfn.SWITCH(IU74,"Oui","Non","Non","Oui","Abstention","Oui")</f>
        <v>Non</v>
      </c>
      <c r="IW74" s="7" t="str" cm="1">
        <f t="array" ref="IW74">_xlfn.SWITCH(IU74,"Oui","Abstention","Non","Abstention","Abstention","Non")</f>
        <v>Abstention</v>
      </c>
      <c r="IX74" s="3">
        <f t="shared" ref="IX74:IX137" si="55">SUM(IQ74:IS74)</f>
        <v>26</v>
      </c>
      <c r="IY74" s="3">
        <f t="shared" ref="IY74:IY137" si="56">IT74/IX74</f>
        <v>1</v>
      </c>
      <c r="IZ74" t="str">
        <f t="shared" ref="IZ74:IZ81" si="57">IF(IY74&gt;0.66,"consigne","pas de consigne")</f>
        <v>consigne</v>
      </c>
      <c r="JA74">
        <f t="shared" si="34"/>
        <v>0</v>
      </c>
      <c r="JB74">
        <f t="shared" si="35"/>
        <v>29</v>
      </c>
      <c r="JC74">
        <f t="shared" si="36"/>
        <v>0</v>
      </c>
      <c r="JD74" s="3">
        <f t="shared" ref="JD74:JD137" si="58">MAX(JA74:JC74)</f>
        <v>29</v>
      </c>
      <c r="JE74" s="7" t="str" cm="1">
        <f t="array" ref="JE74">_xlfn.SWITCH(JD74,JA74,"Oui",JB74,"Non",JC74,"Abstention")</f>
        <v>Non</v>
      </c>
      <c r="JF74" s="7" t="str" cm="1">
        <f t="array" ref="JF74">_xlfn.SWITCH(JE74,"Oui","Non","Non","Oui","Abstention","Oui")</f>
        <v>Oui</v>
      </c>
      <c r="JG74" s="7" t="str" cm="1">
        <f t="array" ref="JG74">_xlfn.SWITCH(JE74,"Oui","Abstention","Non","Abstention","Abstention","Non")</f>
        <v>Abstention</v>
      </c>
      <c r="JH74" s="3">
        <f t="shared" ref="JH74:JH137" si="59">SUM(JA74:JC74)</f>
        <v>29</v>
      </c>
      <c r="JI74" s="3">
        <f t="shared" ref="JI74:JI137" si="60">JD74/JH74</f>
        <v>1</v>
      </c>
      <c r="JJ74" t="str">
        <f t="shared" ref="JJ74:JJ81" si="61">IF(JI74&gt;0.66,"consigne","pas de consigne")</f>
        <v>consigne</v>
      </c>
      <c r="JK74">
        <f t="shared" si="37"/>
        <v>14</v>
      </c>
      <c r="JL74">
        <f t="shared" si="38"/>
        <v>2</v>
      </c>
      <c r="JM74">
        <f t="shared" si="39"/>
        <v>0</v>
      </c>
      <c r="JN74" s="3">
        <f t="shared" ref="JN74:JN137" si="62">MAX(JK74:JM74)</f>
        <v>14</v>
      </c>
      <c r="JO74" s="7" t="str" cm="1">
        <f t="array" ref="JO74">_xlfn.SWITCH(JN74,JK74,"Oui",JL74,"Non",JM74,"Abstention")</f>
        <v>Oui</v>
      </c>
      <c r="JP74" s="7" t="str" cm="1">
        <f t="array" ref="JP74">_xlfn.SWITCH(JO74,"Oui","Non","Non","Oui","Abstention","Oui")</f>
        <v>Non</v>
      </c>
      <c r="JQ74" s="7" t="str" cm="1">
        <f t="array" ref="JQ74">_xlfn.SWITCH(JO74,"Oui","Abstention","Non","Abstention","Abstention","Non")</f>
        <v>Abstention</v>
      </c>
      <c r="JR74" s="3">
        <f t="shared" ref="JR74:JR137" si="63">SUM(JK74:JM74)</f>
        <v>16</v>
      </c>
      <c r="JS74" s="3">
        <f t="shared" ref="JS74:JS137" si="64">JN74/JR74</f>
        <v>0.875</v>
      </c>
      <c r="JT74" t="str">
        <f t="shared" ref="JT74:JT81" si="65">IF(JS74&gt;0.66,"consigne","pas de consigne")</f>
        <v>consigne</v>
      </c>
      <c r="JU74" s="3"/>
      <c r="JV74" t="str" cm="1">
        <f t="array" ref="JV74">_xlfn._xlws.FILTER($M$3:$HD$3,((($M74:$HD74=$HR74)+($M74:$HD74=$HS74))*($M$5:$HD$5="V")*($HV74="consigne")),"")</f>
        <v>Estermann Yvette</v>
      </c>
      <c r="KP74" t="str" cm="1">
        <f t="array" ref="KP74">_xlfn._xlws.FILTER($M$3:$HD$3,((($M74:$HD74=$IB74)+($M74:$HD74=$IC74))*($M$5:$HD$5="S")*($IF74="consigne")),"")</f>
        <v/>
      </c>
      <c r="LD74" t="str" cm="1">
        <f t="array" ref="LD74">_xlfn._xlws.FILTER($M$3:$HD$3,((($M74:$HD74=$IV74)+($M74:$HD74=$IW74))*($M$5:$HD$5="RL")*($IZ74="consigne")),"")</f>
        <v/>
      </c>
      <c r="LP74" t="str" cm="1">
        <f t="array" ref="LP74">_xlfn._xlws.FILTER($M$3:$HD$3,((($M74:$HD74=$JF74)+($M74:$HD74=$JG74))*($M$5:$HD$5="G")*($JJ74="consigne")),"")</f>
        <v/>
      </c>
      <c r="MA74" t="str" cm="1">
        <f t="array" ref="MA74:MB74">_xlfn._xlws.FILTER($M$3:$HD$3,((($M74:$HD74=$JP74)+($M74:$HD74=$JQ74))*($M$5:$HD$5="GL")*($JT74="consigne")),"")</f>
        <v>Matter Michel</v>
      </c>
      <c r="MB74" t="str">
        <v>Weber Céline</v>
      </c>
      <c r="MG74" t="str" cm="1">
        <f t="array" ref="MG74:MI74">_xlfn._xlws.FILTER($M$3:$HD$3,((($M74:$HD74=$IL74)+($M74:$HD74=$IM74))*($M$5:$HD$5="M-E")*($IP74="consigne")),"")</f>
        <v>Gugger Niklaus-Samuel</v>
      </c>
      <c r="MH74" t="str">
        <v>Streiff-Feller Marianne</v>
      </c>
      <c r="MI74" t="str">
        <v>Studer Lilian</v>
      </c>
    </row>
    <row r="75" spans="1:352" x14ac:dyDescent="0.25">
      <c r="A75" s="1" t="s">
        <v>714</v>
      </c>
      <c r="B75" t="s">
        <v>204</v>
      </c>
      <c r="C75" t="s">
        <v>530</v>
      </c>
      <c r="D75" t="s">
        <v>706</v>
      </c>
      <c r="E75" s="1" t="s">
        <v>707</v>
      </c>
      <c r="F75" t="s">
        <v>708</v>
      </c>
      <c r="G75">
        <v>24522</v>
      </c>
      <c r="H75" t="s">
        <v>506</v>
      </c>
      <c r="I75" t="s">
        <v>715</v>
      </c>
      <c r="J75" t="s">
        <v>710</v>
      </c>
      <c r="K75" t="s">
        <v>711</v>
      </c>
      <c r="M75" t="s">
        <v>460</v>
      </c>
      <c r="N75" t="s">
        <v>460</v>
      </c>
      <c r="O75" t="s">
        <v>461</v>
      </c>
      <c r="P75" t="s">
        <v>460</v>
      </c>
      <c r="Q75" t="s">
        <v>460</v>
      </c>
      <c r="R75" t="s">
        <v>461</v>
      </c>
      <c r="S75" t="s">
        <v>461</v>
      </c>
      <c r="T75" t="s">
        <v>461</v>
      </c>
      <c r="U75" t="s">
        <v>461</v>
      </c>
      <c r="V75" t="s">
        <v>461</v>
      </c>
      <c r="W75" t="s">
        <v>463</v>
      </c>
      <c r="X75" t="s">
        <v>461</v>
      </c>
      <c r="Y75" t="s">
        <v>461</v>
      </c>
      <c r="Z75" t="s">
        <v>460</v>
      </c>
      <c r="AA75" t="s">
        <v>460</v>
      </c>
      <c r="AB75" t="s">
        <v>461</v>
      </c>
      <c r="AC75" t="s">
        <v>460</v>
      </c>
      <c r="AD75" t="s">
        <v>460</v>
      </c>
      <c r="AE75" t="s">
        <v>460</v>
      </c>
      <c r="AF75" t="s">
        <v>461</v>
      </c>
      <c r="AG75" t="s">
        <v>460</v>
      </c>
      <c r="AH75" t="s">
        <v>460</v>
      </c>
      <c r="AI75" t="s">
        <v>460</v>
      </c>
      <c r="AJ75" t="s">
        <v>461</v>
      </c>
      <c r="AK75" t="s">
        <v>460</v>
      </c>
      <c r="AL75" t="s">
        <v>460</v>
      </c>
      <c r="AM75" t="s">
        <v>460</v>
      </c>
      <c r="AN75" t="s">
        <v>460</v>
      </c>
      <c r="AO75" t="s">
        <v>460</v>
      </c>
      <c r="AP75" t="s">
        <v>460</v>
      </c>
      <c r="AQ75" t="s">
        <v>460</v>
      </c>
      <c r="AR75" t="s">
        <v>460</v>
      </c>
      <c r="AS75" t="s">
        <v>461</v>
      </c>
      <c r="AT75" t="s">
        <v>460</v>
      </c>
      <c r="AU75" t="s">
        <v>461</v>
      </c>
      <c r="AV75" t="s">
        <v>461</v>
      </c>
      <c r="AW75" t="s">
        <v>460</v>
      </c>
      <c r="AX75" t="s">
        <v>461</v>
      </c>
      <c r="AY75" t="s">
        <v>460</v>
      </c>
      <c r="AZ75" t="s">
        <v>460</v>
      </c>
      <c r="BA75" t="s">
        <v>460</v>
      </c>
      <c r="BB75" t="s">
        <v>460</v>
      </c>
      <c r="BC75" t="s">
        <v>461</v>
      </c>
      <c r="BD75" t="s">
        <v>460</v>
      </c>
      <c r="BE75" t="s">
        <v>461</v>
      </c>
      <c r="BF75" t="s">
        <v>460</v>
      </c>
      <c r="BG75" t="s">
        <v>461</v>
      </c>
      <c r="BH75" t="s">
        <v>460</v>
      </c>
      <c r="BI75" t="s">
        <v>461</v>
      </c>
      <c r="BJ75" t="s">
        <v>460</v>
      </c>
      <c r="BK75" t="s">
        <v>460</v>
      </c>
      <c r="BL75" t="s">
        <v>460</v>
      </c>
      <c r="BM75" t="s">
        <v>461</v>
      </c>
      <c r="BN75" t="s">
        <v>460</v>
      </c>
      <c r="BO75" t="s">
        <v>460</v>
      </c>
      <c r="BP75" t="s">
        <v>461</v>
      </c>
      <c r="BQ75" t="s">
        <v>461</v>
      </c>
      <c r="BR75" t="s">
        <v>460</v>
      </c>
      <c r="BS75" t="s">
        <v>461</v>
      </c>
      <c r="BT75" t="s">
        <v>460</v>
      </c>
      <c r="BU75" t="s">
        <v>460</v>
      </c>
      <c r="BV75" t="s">
        <v>460</v>
      </c>
      <c r="BW75" t="s">
        <v>460</v>
      </c>
      <c r="BX75" t="s">
        <v>461</v>
      </c>
      <c r="BY75" t="s">
        <v>460</v>
      </c>
      <c r="BZ75" t="s">
        <v>460</v>
      </c>
      <c r="CA75" t="s">
        <v>461</v>
      </c>
      <c r="CB75" t="s">
        <v>460</v>
      </c>
      <c r="CC75" t="s">
        <v>473</v>
      </c>
      <c r="CD75" t="s">
        <v>460</v>
      </c>
      <c r="CE75" t="s">
        <v>461</v>
      </c>
      <c r="CF75" t="s">
        <v>460</v>
      </c>
      <c r="CG75" t="s">
        <v>460</v>
      </c>
      <c r="CH75" t="s">
        <v>460</v>
      </c>
      <c r="CI75" t="s">
        <v>460</v>
      </c>
      <c r="CJ75" t="s">
        <v>460</v>
      </c>
      <c r="CK75" t="s">
        <v>461</v>
      </c>
      <c r="CL75" t="s">
        <v>473</v>
      </c>
      <c r="CM75" t="s">
        <v>463</v>
      </c>
      <c r="CN75" t="s">
        <v>461</v>
      </c>
      <c r="CO75" t="s">
        <v>461</v>
      </c>
      <c r="CP75" t="s">
        <v>460</v>
      </c>
      <c r="CQ75" t="s">
        <v>473</v>
      </c>
      <c r="CR75" t="s">
        <v>460</v>
      </c>
      <c r="CS75" t="s">
        <v>473</v>
      </c>
      <c r="CT75" t="s">
        <v>460</v>
      </c>
      <c r="CU75" t="s">
        <v>460</v>
      </c>
      <c r="CV75" t="s">
        <v>460</v>
      </c>
      <c r="CW75" t="s">
        <v>463</v>
      </c>
      <c r="CX75" t="s">
        <v>461</v>
      </c>
      <c r="CY75" t="s">
        <v>460</v>
      </c>
      <c r="CZ75" t="s">
        <v>460</v>
      </c>
      <c r="DA75" t="s">
        <v>460</v>
      </c>
      <c r="DB75" t="s">
        <v>474</v>
      </c>
      <c r="DC75" t="s">
        <v>460</v>
      </c>
      <c r="DD75" t="s">
        <v>473</v>
      </c>
      <c r="DE75" t="s">
        <v>461</v>
      </c>
      <c r="DF75" t="s">
        <v>460</v>
      </c>
      <c r="DG75" t="s">
        <v>460</v>
      </c>
      <c r="DH75" t="s">
        <v>460</v>
      </c>
      <c r="DI75" t="s">
        <v>461</v>
      </c>
      <c r="DJ75" t="s">
        <v>463</v>
      </c>
      <c r="DK75" t="s">
        <v>460</v>
      </c>
      <c r="DL75" t="s">
        <v>460</v>
      </c>
      <c r="DM75" t="s">
        <v>461</v>
      </c>
      <c r="DN75" t="s">
        <v>461</v>
      </c>
      <c r="DO75" t="s">
        <v>460</v>
      </c>
      <c r="DP75" t="s">
        <v>460</v>
      </c>
      <c r="DQ75" t="s">
        <v>473</v>
      </c>
      <c r="DR75" t="s">
        <v>461</v>
      </c>
      <c r="DS75" t="s">
        <v>461</v>
      </c>
      <c r="DT75" t="s">
        <v>461</v>
      </c>
      <c r="DU75" t="s">
        <v>460</v>
      </c>
      <c r="DV75" t="s">
        <v>461</v>
      </c>
      <c r="DW75" t="s">
        <v>461</v>
      </c>
      <c r="DX75" t="s">
        <v>460</v>
      </c>
      <c r="DY75" t="s">
        <v>460</v>
      </c>
      <c r="DZ75" t="s">
        <v>461</v>
      </c>
      <c r="EA75" t="s">
        <v>461</v>
      </c>
      <c r="EB75" t="s">
        <v>461</v>
      </c>
      <c r="EC75" t="s">
        <v>473</v>
      </c>
      <c r="ED75" t="s">
        <v>460</v>
      </c>
      <c r="EE75" t="s">
        <v>460</v>
      </c>
      <c r="EF75" t="s">
        <v>463</v>
      </c>
      <c r="EG75" t="s">
        <v>461</v>
      </c>
      <c r="EH75" t="s">
        <v>460</v>
      </c>
      <c r="EI75" t="s">
        <v>460</v>
      </c>
      <c r="EJ75" t="s">
        <v>460</v>
      </c>
      <c r="EK75" t="s">
        <v>461</v>
      </c>
      <c r="EL75" t="s">
        <v>461</v>
      </c>
      <c r="EM75" t="s">
        <v>460</v>
      </c>
      <c r="EN75" t="s">
        <v>460</v>
      </c>
      <c r="EO75" t="s">
        <v>461</v>
      </c>
      <c r="EP75" t="s">
        <v>473</v>
      </c>
      <c r="EQ75" t="s">
        <v>461</v>
      </c>
      <c r="ER75" t="s">
        <v>460</v>
      </c>
      <c r="ES75" t="s">
        <v>461</v>
      </c>
      <c r="ET75" t="s">
        <v>460</v>
      </c>
      <c r="EU75" t="s">
        <v>461</v>
      </c>
      <c r="EV75" t="s">
        <v>461</v>
      </c>
      <c r="EW75" t="s">
        <v>461</v>
      </c>
      <c r="EX75" t="s">
        <v>461</v>
      </c>
      <c r="EY75" t="s">
        <v>460</v>
      </c>
      <c r="EZ75" t="s">
        <v>460</v>
      </c>
      <c r="FA75" t="s">
        <v>460</v>
      </c>
      <c r="FB75" t="s">
        <v>460</v>
      </c>
      <c r="FC75" t="s">
        <v>460</v>
      </c>
      <c r="FD75" t="s">
        <v>460</v>
      </c>
      <c r="FE75" t="s">
        <v>460</v>
      </c>
      <c r="FF75" t="s">
        <v>460</v>
      </c>
      <c r="FG75" t="s">
        <v>460</v>
      </c>
      <c r="FH75" t="s">
        <v>461</v>
      </c>
      <c r="FI75" t="s">
        <v>461</v>
      </c>
      <c r="FJ75" t="s">
        <v>460</v>
      </c>
      <c r="FK75" t="s">
        <v>460</v>
      </c>
      <c r="FL75" t="s">
        <v>461</v>
      </c>
      <c r="FM75" t="s">
        <v>461</v>
      </c>
      <c r="FN75" t="s">
        <v>460</v>
      </c>
      <c r="FO75" t="s">
        <v>460</v>
      </c>
      <c r="FP75" t="s">
        <v>460</v>
      </c>
      <c r="FQ75" t="s">
        <v>460</v>
      </c>
      <c r="FR75" t="s">
        <v>461</v>
      </c>
      <c r="FS75" t="s">
        <v>460</v>
      </c>
      <c r="FT75" t="s">
        <v>461</v>
      </c>
      <c r="FU75" t="s">
        <v>461</v>
      </c>
      <c r="FV75" t="s">
        <v>460</v>
      </c>
      <c r="FW75" t="s">
        <v>460</v>
      </c>
      <c r="FX75" t="s">
        <v>461</v>
      </c>
      <c r="FY75" t="s">
        <v>460</v>
      </c>
      <c r="FZ75" t="s">
        <v>460</v>
      </c>
      <c r="GA75" t="s">
        <v>460</v>
      </c>
      <c r="GB75" t="s">
        <v>460</v>
      </c>
      <c r="GC75" t="s">
        <v>460</v>
      </c>
      <c r="GD75" t="s">
        <v>461</v>
      </c>
      <c r="GE75" t="s">
        <v>461</v>
      </c>
      <c r="GF75" t="s">
        <v>460</v>
      </c>
      <c r="GG75" t="s">
        <v>461</v>
      </c>
      <c r="GH75" t="s">
        <v>461</v>
      </c>
      <c r="GI75" t="s">
        <v>461</v>
      </c>
      <c r="GJ75" t="s">
        <v>461</v>
      </c>
      <c r="GK75" t="s">
        <v>460</v>
      </c>
      <c r="GL75" t="s">
        <v>460</v>
      </c>
      <c r="GM75" t="s">
        <v>460</v>
      </c>
      <c r="GN75" t="s">
        <v>460</v>
      </c>
      <c r="GO75" t="s">
        <v>460</v>
      </c>
      <c r="GP75" t="s">
        <v>461</v>
      </c>
      <c r="GQ75" t="s">
        <v>460</v>
      </c>
      <c r="GR75" t="s">
        <v>460</v>
      </c>
      <c r="GS75" t="s">
        <v>460</v>
      </c>
      <c r="GT75" t="s">
        <v>461</v>
      </c>
      <c r="GU75" t="s">
        <v>461</v>
      </c>
      <c r="GV75" t="s">
        <v>460</v>
      </c>
      <c r="GW75" t="s">
        <v>461</v>
      </c>
      <c r="GX75" t="s">
        <v>461</v>
      </c>
      <c r="GY75" t="s">
        <v>461</v>
      </c>
      <c r="GZ75" t="s">
        <v>461</v>
      </c>
      <c r="HA75" t="s">
        <v>460</v>
      </c>
      <c r="HB75" t="s">
        <v>460</v>
      </c>
      <c r="HC75" t="s">
        <v>461</v>
      </c>
      <c r="HD75" t="s">
        <v>460</v>
      </c>
      <c r="HE75" t="s">
        <v>481</v>
      </c>
      <c r="HF75">
        <v>112</v>
      </c>
      <c r="HG75">
        <v>74</v>
      </c>
      <c r="HH75">
        <v>0</v>
      </c>
      <c r="HI75">
        <v>5</v>
      </c>
      <c r="HJ75">
        <v>8</v>
      </c>
      <c r="HK75" t="s">
        <v>476</v>
      </c>
      <c r="HM75" s="3">
        <f t="shared" ref="HM75:HM138" si="66">COUNTIFS($M75:$HD75,"Oui",$M$5:$HD$5,"V")</f>
        <v>49</v>
      </c>
      <c r="HN75" s="3">
        <f t="shared" ref="HN75:HN138" si="67">COUNTIFS($M75:$HD75,"Non",$M$5:$HD$5,"V")</f>
        <v>1</v>
      </c>
      <c r="HO75" s="3">
        <f t="shared" si="41"/>
        <v>0</v>
      </c>
      <c r="HP75" s="3">
        <f t="shared" si="42"/>
        <v>49</v>
      </c>
      <c r="HQ75" s="7" t="str" cm="1">
        <f t="array" ref="HQ75">_xlfn.SWITCH(HP75,HM75,"Oui",HN75,"Non",HO75,"Abstention")</f>
        <v>Oui</v>
      </c>
      <c r="HR75" s="7" t="str" cm="1">
        <f t="array" ref="HR75">_xlfn.SWITCH(HQ75,"Oui","Non","Non","Oui","Abstention","Oui")</f>
        <v>Non</v>
      </c>
      <c r="HS75" s="7" t="str" cm="1">
        <f t="array" ref="HS75">_xlfn.SWITCH(HQ75,"Oui","Abstention","Non","Abstention","Abstention","Non")</f>
        <v>Abstention</v>
      </c>
      <c r="HT75" s="3">
        <f t="shared" si="43"/>
        <v>50</v>
      </c>
      <c r="HU75" s="3">
        <f t="shared" si="44"/>
        <v>0.98</v>
      </c>
      <c r="HV75" t="str">
        <f t="shared" si="45"/>
        <v>consigne</v>
      </c>
      <c r="HW75" s="3">
        <f t="shared" ref="HW75:HW138" si="68">COUNTIFS($M75:$HD75,"Oui",$M$5:$HD$5,"S")</f>
        <v>0</v>
      </c>
      <c r="HX75" s="3">
        <f t="shared" ref="HX75:HX138" si="69">COUNTIFS($M75:$HD75,"Non",$M$5:$HD$5,"S")</f>
        <v>38</v>
      </c>
      <c r="HY75" s="3">
        <f t="shared" ref="HY75:HY138" si="70">COUNTIFS($M75:$HD75,"Abstention",$M$5:$HD$5,"S")</f>
        <v>0</v>
      </c>
      <c r="HZ75" s="3">
        <f t="shared" si="46"/>
        <v>38</v>
      </c>
      <c r="IA75" s="7" t="str" cm="1">
        <f t="array" ref="IA75">_xlfn.SWITCH(HZ75,HW75,"Oui",HX75,"Non",HY75,"Abstention")</f>
        <v>Non</v>
      </c>
      <c r="IB75" s="7" t="str" cm="1">
        <f t="array" ref="IB75">_xlfn.SWITCH(IA75,"Oui","Non","Non","Oui","Abstention","Oui")</f>
        <v>Oui</v>
      </c>
      <c r="IC75" s="7" t="str" cm="1">
        <f t="array" ref="IC75">_xlfn.SWITCH(IA75,"Oui","Abstention","Non","Abstention","Abstention","Non")</f>
        <v>Abstention</v>
      </c>
      <c r="ID75" s="3">
        <f t="shared" si="47"/>
        <v>38</v>
      </c>
      <c r="IE75" s="3">
        <f t="shared" si="48"/>
        <v>1</v>
      </c>
      <c r="IF75" t="str">
        <f t="shared" si="49"/>
        <v>consigne</v>
      </c>
      <c r="IG75">
        <f t="shared" ref="IG75:IG138" si="71">COUNTIFS($M75:$HD75,"Oui",$M$5:$HD$5,"M-E")</f>
        <v>23</v>
      </c>
      <c r="IH75">
        <f t="shared" ref="IH75:IH138" si="72">COUNTIFS($M75:$HD75,"Non",$M$5:$HD$5,"M-E")</f>
        <v>4</v>
      </c>
      <c r="II75">
        <f t="shared" ref="II75:II138" si="73">COUNTIFS($M75:$HD75,"Abstention",$M$5:$HD$5,"M-E")</f>
        <v>0</v>
      </c>
      <c r="IJ75" s="3">
        <f t="shared" si="50"/>
        <v>23</v>
      </c>
      <c r="IK75" s="7" t="str" cm="1">
        <f t="array" ref="IK75">_xlfn.SWITCH(IJ75,IG75,"Oui",IH75,"Non",II75,"Abstention")</f>
        <v>Oui</v>
      </c>
      <c r="IL75" s="7" t="str" cm="1">
        <f t="array" ref="IL75">_xlfn.SWITCH(IK75,"Oui","Non","Non","Oui","Abstention","Oui")</f>
        <v>Non</v>
      </c>
      <c r="IM75" s="7" t="str" cm="1">
        <f t="array" ref="IM75">_xlfn.SWITCH(IK75,"Oui","Abstention","Non","Abstention","Abstention","Non")</f>
        <v>Abstention</v>
      </c>
      <c r="IN75" s="3">
        <f t="shared" si="51"/>
        <v>27</v>
      </c>
      <c r="IO75" s="3">
        <f t="shared" si="52"/>
        <v>0.85185185185185186</v>
      </c>
      <c r="IP75" t="str">
        <f t="shared" si="53"/>
        <v>consigne</v>
      </c>
      <c r="IQ75">
        <f t="shared" ref="IQ75:IQ138" si="74">COUNTIFS($M75:$HD75,"Oui",$M$5:$HD$5,"RL")</f>
        <v>26</v>
      </c>
      <c r="IR75">
        <f t="shared" ref="IR75:IR138" si="75">COUNTIFS($M75:$HD75,"Non",$M$5:$HD$5,"RL")</f>
        <v>0</v>
      </c>
      <c r="IS75">
        <f t="shared" ref="IS75:IS138" si="76">COUNTIFS($M75:$HD75,"Abstention",$M$5:$HD$5,"RL")</f>
        <v>0</v>
      </c>
      <c r="IT75" s="3">
        <f t="shared" si="54"/>
        <v>26</v>
      </c>
      <c r="IU75" s="7" t="str" cm="1">
        <f t="array" ref="IU75">_xlfn.SWITCH(IT75,IQ75,"Oui",IR75,"Non",IS75,"Abstention")</f>
        <v>Oui</v>
      </c>
      <c r="IV75" s="7" t="str" cm="1">
        <f t="array" ref="IV75">_xlfn.SWITCH(IU75,"Oui","Non","Non","Oui","Abstention","Oui")</f>
        <v>Non</v>
      </c>
      <c r="IW75" s="7" t="str" cm="1">
        <f t="array" ref="IW75">_xlfn.SWITCH(IU75,"Oui","Abstention","Non","Abstention","Abstention","Non")</f>
        <v>Abstention</v>
      </c>
      <c r="IX75" s="3">
        <f t="shared" si="55"/>
        <v>26</v>
      </c>
      <c r="IY75" s="3">
        <f t="shared" si="56"/>
        <v>1</v>
      </c>
      <c r="IZ75" t="str">
        <f t="shared" si="57"/>
        <v>consigne</v>
      </c>
      <c r="JA75">
        <f t="shared" ref="JA75:JA138" si="77">COUNTIFS($M75:$HD75,"Oui",$M$5:$HD$5,"G")</f>
        <v>0</v>
      </c>
      <c r="JB75">
        <f t="shared" ref="JB75:JB138" si="78">COUNTIFS($M75:$HD75,"Non",$M$5:$HD$5,"G")</f>
        <v>29</v>
      </c>
      <c r="JC75">
        <f t="shared" ref="JC75:JC138" si="79">COUNTIFS($M75:$HD75,"Abstention",$M$5:$HD$5,"G")</f>
        <v>0</v>
      </c>
      <c r="JD75" s="3">
        <f t="shared" si="58"/>
        <v>29</v>
      </c>
      <c r="JE75" s="7" t="str" cm="1">
        <f t="array" ref="JE75">_xlfn.SWITCH(JD75,JA75,"Oui",JB75,"Non",JC75,"Abstention")</f>
        <v>Non</v>
      </c>
      <c r="JF75" s="7" t="str" cm="1">
        <f t="array" ref="JF75">_xlfn.SWITCH(JE75,"Oui","Non","Non","Oui","Abstention","Oui")</f>
        <v>Oui</v>
      </c>
      <c r="JG75" s="7" t="str" cm="1">
        <f t="array" ref="JG75">_xlfn.SWITCH(JE75,"Oui","Abstention","Non","Abstention","Abstention","Non")</f>
        <v>Abstention</v>
      </c>
      <c r="JH75" s="3">
        <f t="shared" si="59"/>
        <v>29</v>
      </c>
      <c r="JI75" s="3">
        <f t="shared" si="60"/>
        <v>1</v>
      </c>
      <c r="JJ75" t="str">
        <f t="shared" si="61"/>
        <v>consigne</v>
      </c>
      <c r="JK75">
        <f t="shared" ref="JK75:JK138" si="80">COUNTIFS($M75:$HD75,"Oui",$M$5:$HD$5,"GL")</f>
        <v>14</v>
      </c>
      <c r="JL75">
        <f t="shared" ref="JL75:JL138" si="81">COUNTIFS($M75:$HD75,"Non",$M$5:$HD$5,"GL")</f>
        <v>2</v>
      </c>
      <c r="JM75">
        <f t="shared" ref="JM75:JM138" si="82">COUNTIFS($M75:$HD75,"Abstention",$M$5:$HD$5,"GL")</f>
        <v>0</v>
      </c>
      <c r="JN75" s="3">
        <f t="shared" si="62"/>
        <v>14</v>
      </c>
      <c r="JO75" s="7" t="str" cm="1">
        <f t="array" ref="JO75">_xlfn.SWITCH(JN75,JK75,"Oui",JL75,"Non",JM75,"Abstention")</f>
        <v>Oui</v>
      </c>
      <c r="JP75" s="7" t="str" cm="1">
        <f t="array" ref="JP75">_xlfn.SWITCH(JO75,"Oui","Non","Non","Oui","Abstention","Oui")</f>
        <v>Non</v>
      </c>
      <c r="JQ75" s="7" t="str" cm="1">
        <f t="array" ref="JQ75">_xlfn.SWITCH(JO75,"Oui","Abstention","Non","Abstention","Abstention","Non")</f>
        <v>Abstention</v>
      </c>
      <c r="JR75" s="3">
        <f t="shared" si="63"/>
        <v>16</v>
      </c>
      <c r="JS75" s="3">
        <f t="shared" si="64"/>
        <v>0.875</v>
      </c>
      <c r="JT75" t="str">
        <f t="shared" si="65"/>
        <v>consigne</v>
      </c>
      <c r="JU75" s="3"/>
      <c r="JV75" t="str" cm="1">
        <f t="array" ref="JV75">_xlfn._xlws.FILTER($M$3:$HD$3,((($M75:$HD75=$HR75)+($M75:$HD75=$HS75))*($M$5:$HD$5="V")*($HV75="consigne")),"")</f>
        <v>Estermann Yvette</v>
      </c>
      <c r="KP75" t="str" cm="1">
        <f t="array" ref="KP75">_xlfn._xlws.FILTER($M$3:$HD$3,((($M75:$HD75=$IB75)+($M75:$HD75=$IC75))*($M$5:$HD$5="S")*($IF75="consigne")),"")</f>
        <v/>
      </c>
      <c r="LD75" t="str" cm="1">
        <f t="array" ref="LD75">_xlfn._xlws.FILTER($M$3:$HD$3,((($M75:$HD75=$IV75)+($M75:$HD75=$IW75))*($M$5:$HD$5="RL")*($IZ75="consigne")),"")</f>
        <v/>
      </c>
      <c r="LP75" t="str" cm="1">
        <f t="array" ref="LP75">_xlfn._xlws.FILTER($M$3:$HD$3,((($M75:$HD75=$JF75)+($M75:$HD75=$JG75))*($M$5:$HD$5="G")*($JJ75="consigne")),"")</f>
        <v/>
      </c>
      <c r="MA75" t="str" cm="1">
        <f t="array" ref="MA75:MB75">_xlfn._xlws.FILTER($M$3:$HD$3,((($M75:$HD75=$JP75)+($M75:$HD75=$JQ75))*($M$5:$HD$5="GL")*($JT75="consigne")),"")</f>
        <v>Matter Michel</v>
      </c>
      <c r="MB75" t="str">
        <v>Weber Céline</v>
      </c>
      <c r="MG75" t="str" cm="1">
        <f t="array" ref="MG75:MJ75">_xlfn._xlws.FILTER($M$3:$HD$3,((($M75:$HD75=$IL75)+($M75:$HD75=$IM75))*($M$5:$HD$5="M-E")*($IP75="consigne")),"")</f>
        <v>Gugger Niklaus-Samuel</v>
      </c>
      <c r="MH75" t="str">
        <v>Roth Pasquier Marie-France</v>
      </c>
      <c r="MI75" t="str">
        <v>Streiff-Feller Marianne</v>
      </c>
      <c r="MJ75" t="str">
        <v>Studer Lilian</v>
      </c>
    </row>
    <row r="76" spans="1:352" ht="16.2" customHeight="1" x14ac:dyDescent="0.25">
      <c r="A76" s="1" t="s">
        <v>716</v>
      </c>
      <c r="B76" t="s">
        <v>204</v>
      </c>
      <c r="C76" t="s">
        <v>717</v>
      </c>
      <c r="D76" t="s">
        <v>706</v>
      </c>
      <c r="E76" s="1" t="s">
        <v>718</v>
      </c>
      <c r="F76" t="s">
        <v>719</v>
      </c>
      <c r="G76">
        <v>24527</v>
      </c>
      <c r="H76" t="s">
        <v>720</v>
      </c>
      <c r="I76" s="2" t="s">
        <v>721</v>
      </c>
      <c r="J76" t="s">
        <v>518</v>
      </c>
      <c r="K76" t="s">
        <v>722</v>
      </c>
      <c r="M76" t="s">
        <v>461</v>
      </c>
      <c r="N76" t="s">
        <v>480</v>
      </c>
      <c r="O76" t="s">
        <v>460</v>
      </c>
      <c r="P76" t="s">
        <v>480</v>
      </c>
      <c r="Q76" t="s">
        <v>480</v>
      </c>
      <c r="R76" t="s">
        <v>460</v>
      </c>
      <c r="S76" t="s">
        <v>461</v>
      </c>
      <c r="T76" t="s">
        <v>461</v>
      </c>
      <c r="U76" t="s">
        <v>460</v>
      </c>
      <c r="V76" t="s">
        <v>461</v>
      </c>
      <c r="W76" t="s">
        <v>463</v>
      </c>
      <c r="X76" t="s">
        <v>460</v>
      </c>
      <c r="Y76" t="s">
        <v>461</v>
      </c>
      <c r="Z76" t="s">
        <v>460</v>
      </c>
      <c r="AA76" t="s">
        <v>460</v>
      </c>
      <c r="AB76" t="s">
        <v>460</v>
      </c>
      <c r="AC76" t="s">
        <v>463</v>
      </c>
      <c r="AD76" t="s">
        <v>460</v>
      </c>
      <c r="AE76" t="s">
        <v>461</v>
      </c>
      <c r="AF76" t="s">
        <v>460</v>
      </c>
      <c r="AG76" t="s">
        <v>460</v>
      </c>
      <c r="AH76" t="s">
        <v>460</v>
      </c>
      <c r="AI76" t="s">
        <v>460</v>
      </c>
      <c r="AJ76" t="s">
        <v>461</v>
      </c>
      <c r="AK76" t="s">
        <v>460</v>
      </c>
      <c r="AL76" t="s">
        <v>473</v>
      </c>
      <c r="AM76" t="s">
        <v>480</v>
      </c>
      <c r="AN76" t="s">
        <v>460</v>
      </c>
      <c r="AO76" t="s">
        <v>461</v>
      </c>
      <c r="AP76" t="s">
        <v>460</v>
      </c>
      <c r="AQ76" t="s">
        <v>460</v>
      </c>
      <c r="AR76" t="s">
        <v>460</v>
      </c>
      <c r="AS76" t="s">
        <v>461</v>
      </c>
      <c r="AT76" t="s">
        <v>460</v>
      </c>
      <c r="AU76" t="s">
        <v>460</v>
      </c>
      <c r="AV76" t="s">
        <v>460</v>
      </c>
      <c r="AW76" t="s">
        <v>461</v>
      </c>
      <c r="AX76" t="s">
        <v>461</v>
      </c>
      <c r="AY76" t="s">
        <v>460</v>
      </c>
      <c r="AZ76" t="s">
        <v>460</v>
      </c>
      <c r="BA76" t="s">
        <v>461</v>
      </c>
      <c r="BB76" t="s">
        <v>460</v>
      </c>
      <c r="BC76" t="s">
        <v>461</v>
      </c>
      <c r="BD76" t="s">
        <v>461</v>
      </c>
      <c r="BE76" t="s">
        <v>480</v>
      </c>
      <c r="BF76" t="s">
        <v>460</v>
      </c>
      <c r="BG76" t="s">
        <v>460</v>
      </c>
      <c r="BH76" t="s">
        <v>460</v>
      </c>
      <c r="BI76" t="s">
        <v>460</v>
      </c>
      <c r="BJ76" t="s">
        <v>460</v>
      </c>
      <c r="BK76" t="s">
        <v>461</v>
      </c>
      <c r="BL76" t="s">
        <v>460</v>
      </c>
      <c r="BM76" t="s">
        <v>461</v>
      </c>
      <c r="BN76" t="s">
        <v>460</v>
      </c>
      <c r="BO76" t="s">
        <v>460</v>
      </c>
      <c r="BP76" t="s">
        <v>460</v>
      </c>
      <c r="BQ76" t="s">
        <v>460</v>
      </c>
      <c r="BR76" t="s">
        <v>480</v>
      </c>
      <c r="BS76" t="s">
        <v>460</v>
      </c>
      <c r="BT76" t="s">
        <v>461</v>
      </c>
      <c r="BU76" t="s">
        <v>461</v>
      </c>
      <c r="BV76" t="s">
        <v>460</v>
      </c>
      <c r="BW76" t="s">
        <v>461</v>
      </c>
      <c r="BX76" t="s">
        <v>461</v>
      </c>
      <c r="BY76" t="s">
        <v>460</v>
      </c>
      <c r="BZ76" t="s">
        <v>461</v>
      </c>
      <c r="CA76" t="s">
        <v>461</v>
      </c>
      <c r="CB76" t="s">
        <v>460</v>
      </c>
      <c r="CC76" t="s">
        <v>473</v>
      </c>
      <c r="CD76" t="s">
        <v>461</v>
      </c>
      <c r="CE76" t="s">
        <v>460</v>
      </c>
      <c r="CF76" t="s">
        <v>460</v>
      </c>
      <c r="CG76" t="s">
        <v>480</v>
      </c>
      <c r="CH76" t="s">
        <v>460</v>
      </c>
      <c r="CI76" t="s">
        <v>461</v>
      </c>
      <c r="CJ76" t="s">
        <v>460</v>
      </c>
      <c r="CK76" t="s">
        <v>460</v>
      </c>
      <c r="CL76" t="s">
        <v>461</v>
      </c>
      <c r="CM76" t="s">
        <v>463</v>
      </c>
      <c r="CN76" t="s">
        <v>460</v>
      </c>
      <c r="CO76" t="s">
        <v>461</v>
      </c>
      <c r="CP76" t="s">
        <v>461</v>
      </c>
      <c r="CQ76" t="s">
        <v>461</v>
      </c>
      <c r="CR76" t="s">
        <v>461</v>
      </c>
      <c r="CS76" t="s">
        <v>461</v>
      </c>
      <c r="CT76" t="s">
        <v>461</v>
      </c>
      <c r="CU76" t="s">
        <v>460</v>
      </c>
      <c r="CV76" t="s">
        <v>461</v>
      </c>
      <c r="CW76" t="s">
        <v>460</v>
      </c>
      <c r="CX76" t="s">
        <v>460</v>
      </c>
      <c r="CY76" t="s">
        <v>461</v>
      </c>
      <c r="CZ76" t="s">
        <v>461</v>
      </c>
      <c r="DA76" t="s">
        <v>460</v>
      </c>
      <c r="DB76" t="s">
        <v>474</v>
      </c>
      <c r="DC76" t="s">
        <v>480</v>
      </c>
      <c r="DD76" t="s">
        <v>461</v>
      </c>
      <c r="DE76" t="s">
        <v>461</v>
      </c>
      <c r="DF76" t="s">
        <v>461</v>
      </c>
      <c r="DG76" t="s">
        <v>460</v>
      </c>
      <c r="DH76" t="s">
        <v>460</v>
      </c>
      <c r="DI76" t="s">
        <v>460</v>
      </c>
      <c r="DJ76" t="s">
        <v>460</v>
      </c>
      <c r="DK76" t="s">
        <v>460</v>
      </c>
      <c r="DL76" t="s">
        <v>460</v>
      </c>
      <c r="DM76" t="s">
        <v>461</v>
      </c>
      <c r="DN76" t="s">
        <v>460</v>
      </c>
      <c r="DO76" t="s">
        <v>460</v>
      </c>
      <c r="DP76" t="s">
        <v>461</v>
      </c>
      <c r="DQ76" t="s">
        <v>460</v>
      </c>
      <c r="DR76" t="s">
        <v>460</v>
      </c>
      <c r="DS76" t="s">
        <v>460</v>
      </c>
      <c r="DT76" t="s">
        <v>460</v>
      </c>
      <c r="DU76" t="s">
        <v>461</v>
      </c>
      <c r="DV76" t="s">
        <v>460</v>
      </c>
      <c r="DW76" t="s">
        <v>460</v>
      </c>
      <c r="DX76" t="s">
        <v>461</v>
      </c>
      <c r="DY76" t="s">
        <v>460</v>
      </c>
      <c r="DZ76" t="s">
        <v>460</v>
      </c>
      <c r="EA76" t="s">
        <v>461</v>
      </c>
      <c r="EB76" t="s">
        <v>460</v>
      </c>
      <c r="EC76" t="s">
        <v>460</v>
      </c>
      <c r="ED76" t="s">
        <v>460</v>
      </c>
      <c r="EE76" t="s">
        <v>460</v>
      </c>
      <c r="EF76" t="s">
        <v>463</v>
      </c>
      <c r="EG76" t="s">
        <v>460</v>
      </c>
      <c r="EH76" t="s">
        <v>460</v>
      </c>
      <c r="EI76" t="s">
        <v>480</v>
      </c>
      <c r="EJ76" t="s">
        <v>461</v>
      </c>
      <c r="EK76" t="s">
        <v>460</v>
      </c>
      <c r="EL76" t="s">
        <v>460</v>
      </c>
      <c r="EM76" t="s">
        <v>460</v>
      </c>
      <c r="EN76" t="s">
        <v>480</v>
      </c>
      <c r="EO76" t="s">
        <v>461</v>
      </c>
      <c r="EP76" t="s">
        <v>460</v>
      </c>
      <c r="EQ76" t="s">
        <v>460</v>
      </c>
      <c r="ER76" t="s">
        <v>460</v>
      </c>
      <c r="ES76" t="s">
        <v>461</v>
      </c>
      <c r="ET76" t="s">
        <v>460</v>
      </c>
      <c r="EU76" t="s">
        <v>461</v>
      </c>
      <c r="EV76" t="s">
        <v>461</v>
      </c>
      <c r="EW76" t="s">
        <v>460</v>
      </c>
      <c r="EX76" t="s">
        <v>461</v>
      </c>
      <c r="EY76" t="s">
        <v>473</v>
      </c>
      <c r="EZ76" t="s">
        <v>460</v>
      </c>
      <c r="FA76" t="s">
        <v>480</v>
      </c>
      <c r="FB76" t="s">
        <v>461</v>
      </c>
      <c r="FC76" t="s">
        <v>460</v>
      </c>
      <c r="FD76" t="s">
        <v>460</v>
      </c>
      <c r="FE76" t="s">
        <v>460</v>
      </c>
      <c r="FF76" t="s">
        <v>460</v>
      </c>
      <c r="FG76" t="s">
        <v>480</v>
      </c>
      <c r="FH76" t="s">
        <v>460</v>
      </c>
      <c r="FI76" t="s">
        <v>460</v>
      </c>
      <c r="FJ76" t="s">
        <v>461</v>
      </c>
      <c r="FK76" t="s">
        <v>461</v>
      </c>
      <c r="FL76" t="s">
        <v>461</v>
      </c>
      <c r="FM76" t="s">
        <v>461</v>
      </c>
      <c r="FN76" t="s">
        <v>460</v>
      </c>
      <c r="FO76" t="s">
        <v>460</v>
      </c>
      <c r="FP76" t="s">
        <v>460</v>
      </c>
      <c r="FQ76" t="s">
        <v>480</v>
      </c>
      <c r="FR76" t="s">
        <v>461</v>
      </c>
      <c r="FS76" t="s">
        <v>460</v>
      </c>
      <c r="FT76" t="s">
        <v>461</v>
      </c>
      <c r="FU76" t="s">
        <v>460</v>
      </c>
      <c r="FV76" t="s">
        <v>460</v>
      </c>
      <c r="FW76" t="s">
        <v>461</v>
      </c>
      <c r="FX76" t="s">
        <v>460</v>
      </c>
      <c r="FY76" t="s">
        <v>460</v>
      </c>
      <c r="FZ76" t="s">
        <v>460</v>
      </c>
      <c r="GA76" t="s">
        <v>461</v>
      </c>
      <c r="GB76" t="s">
        <v>460</v>
      </c>
      <c r="GC76" t="s">
        <v>461</v>
      </c>
      <c r="GD76" t="s">
        <v>460</v>
      </c>
      <c r="GE76" t="s">
        <v>460</v>
      </c>
      <c r="GF76" t="s">
        <v>461</v>
      </c>
      <c r="GG76" t="s">
        <v>460</v>
      </c>
      <c r="GH76" t="s">
        <v>460</v>
      </c>
      <c r="GI76" t="s">
        <v>461</v>
      </c>
      <c r="GJ76" t="s">
        <v>461</v>
      </c>
      <c r="GK76" t="s">
        <v>461</v>
      </c>
      <c r="GL76" t="s">
        <v>461</v>
      </c>
      <c r="GM76" t="s">
        <v>460</v>
      </c>
      <c r="GN76" t="s">
        <v>460</v>
      </c>
      <c r="GO76" t="s">
        <v>480</v>
      </c>
      <c r="GP76" t="s">
        <v>461</v>
      </c>
      <c r="GQ76" t="s">
        <v>461</v>
      </c>
      <c r="GR76" t="s">
        <v>460</v>
      </c>
      <c r="GS76" t="s">
        <v>461</v>
      </c>
      <c r="GT76" t="s">
        <v>460</v>
      </c>
      <c r="GU76" t="s">
        <v>460</v>
      </c>
      <c r="GV76" t="s">
        <v>460</v>
      </c>
      <c r="GW76" t="s">
        <v>461</v>
      </c>
      <c r="GX76" t="s">
        <v>460</v>
      </c>
      <c r="GY76" t="s">
        <v>461</v>
      </c>
      <c r="GZ76" t="s">
        <v>460</v>
      </c>
      <c r="HA76" t="s">
        <v>460</v>
      </c>
      <c r="HB76" t="s">
        <v>461</v>
      </c>
      <c r="HC76" t="s">
        <v>460</v>
      </c>
      <c r="HD76" t="s">
        <v>461</v>
      </c>
      <c r="HE76" t="s">
        <v>481</v>
      </c>
      <c r="HF76">
        <v>108</v>
      </c>
      <c r="HG76">
        <v>70</v>
      </c>
      <c r="HH76">
        <v>14</v>
      </c>
      <c r="HI76">
        <v>4</v>
      </c>
      <c r="HJ76">
        <v>3</v>
      </c>
      <c r="HK76" t="s">
        <v>476</v>
      </c>
      <c r="HM76" s="3">
        <f t="shared" si="66"/>
        <v>0</v>
      </c>
      <c r="HN76" s="3">
        <f t="shared" si="67"/>
        <v>40</v>
      </c>
      <c r="HO76" s="3">
        <f t="shared" ref="HO76:HO139" si="83">COUNTIFS($M76:$HD76,"Abstention",$M$5:$HD$5,"V")</f>
        <v>12</v>
      </c>
      <c r="HP76" s="3">
        <f t="shared" si="42"/>
        <v>40</v>
      </c>
      <c r="HQ76" s="7" t="str" cm="1">
        <f t="array" ref="HQ76">_xlfn.SWITCH(HP76,HM76,"Oui",HN76,"Non",HO76,"Abstention")</f>
        <v>Non</v>
      </c>
      <c r="HR76" s="7" t="str" cm="1">
        <f t="array" ref="HR76">_xlfn.SWITCH(HQ76,"Oui","Non","Non","Oui","Abstention","Oui")</f>
        <v>Oui</v>
      </c>
      <c r="HS76" s="7" t="str" cm="1">
        <f t="array" ref="HS76">_xlfn.SWITCH(HQ76,"Oui","Abstention","Non","Abstention","Abstention","Non")</f>
        <v>Abstention</v>
      </c>
      <c r="HT76" s="3">
        <f t="shared" si="43"/>
        <v>52</v>
      </c>
      <c r="HU76" s="3">
        <f t="shared" si="44"/>
        <v>0.76923076923076927</v>
      </c>
      <c r="HV76" t="str">
        <f t="shared" si="45"/>
        <v>consigne</v>
      </c>
      <c r="HW76" s="3">
        <f t="shared" si="68"/>
        <v>38</v>
      </c>
      <c r="HX76" s="3">
        <f t="shared" si="69"/>
        <v>0</v>
      </c>
      <c r="HY76" s="3">
        <f t="shared" si="70"/>
        <v>0</v>
      </c>
      <c r="HZ76" s="3">
        <f t="shared" si="46"/>
        <v>38</v>
      </c>
      <c r="IA76" s="7" t="str" cm="1">
        <f t="array" ref="IA76">_xlfn.SWITCH(HZ76,HW76,"Oui",HX76,"Non",HY76,"Abstention")</f>
        <v>Oui</v>
      </c>
      <c r="IB76" s="7" t="str" cm="1">
        <f t="array" ref="IB76">_xlfn.SWITCH(IA76,"Oui","Non","Non","Oui","Abstention","Oui")</f>
        <v>Non</v>
      </c>
      <c r="IC76" s="7" t="str" cm="1">
        <f t="array" ref="IC76">_xlfn.SWITCH(IA76,"Oui","Abstention","Non","Abstention","Abstention","Non")</f>
        <v>Abstention</v>
      </c>
      <c r="ID76" s="3">
        <f t="shared" si="47"/>
        <v>38</v>
      </c>
      <c r="IE76" s="3">
        <f t="shared" si="48"/>
        <v>1</v>
      </c>
      <c r="IF76" t="str">
        <f t="shared" si="49"/>
        <v>consigne</v>
      </c>
      <c r="IG76">
        <f t="shared" si="71"/>
        <v>28</v>
      </c>
      <c r="IH76">
        <f t="shared" si="72"/>
        <v>0</v>
      </c>
      <c r="II76">
        <f t="shared" si="73"/>
        <v>2</v>
      </c>
      <c r="IJ76" s="3">
        <f t="shared" si="50"/>
        <v>28</v>
      </c>
      <c r="IK76" s="7" t="str" cm="1">
        <f t="array" ref="IK76">_xlfn.SWITCH(IJ76,IG76,"Oui",IH76,"Non",II76,"Abstention")</f>
        <v>Oui</v>
      </c>
      <c r="IL76" s="7" t="str" cm="1">
        <f t="array" ref="IL76">_xlfn.SWITCH(IK76,"Oui","Non","Non","Oui","Abstention","Oui")</f>
        <v>Non</v>
      </c>
      <c r="IM76" s="7" t="str" cm="1">
        <f t="array" ref="IM76">_xlfn.SWITCH(IK76,"Oui","Abstention","Non","Abstention","Abstention","Non")</f>
        <v>Abstention</v>
      </c>
      <c r="IN76" s="3">
        <f t="shared" si="51"/>
        <v>30</v>
      </c>
      <c r="IO76" s="3">
        <f t="shared" si="52"/>
        <v>0.93333333333333335</v>
      </c>
      <c r="IP76" t="str">
        <f t="shared" si="53"/>
        <v>consigne</v>
      </c>
      <c r="IQ76">
        <f t="shared" si="74"/>
        <v>27</v>
      </c>
      <c r="IR76">
        <f t="shared" si="75"/>
        <v>1</v>
      </c>
      <c r="IS76">
        <f t="shared" si="76"/>
        <v>0</v>
      </c>
      <c r="IT76" s="3">
        <f t="shared" si="54"/>
        <v>27</v>
      </c>
      <c r="IU76" s="7" t="str" cm="1">
        <f t="array" ref="IU76">_xlfn.SWITCH(IT76,IQ76,"Oui",IR76,"Non",IS76,"Abstention")</f>
        <v>Oui</v>
      </c>
      <c r="IV76" s="7" t="str" cm="1">
        <f t="array" ref="IV76">_xlfn.SWITCH(IU76,"Oui","Non","Non","Oui","Abstention","Oui")</f>
        <v>Non</v>
      </c>
      <c r="IW76" s="7" t="str" cm="1">
        <f t="array" ref="IW76">_xlfn.SWITCH(IU76,"Oui","Abstention","Non","Abstention","Abstention","Non")</f>
        <v>Abstention</v>
      </c>
      <c r="IX76" s="3">
        <f t="shared" si="55"/>
        <v>28</v>
      </c>
      <c r="IY76" s="3">
        <f t="shared" si="56"/>
        <v>0.9642857142857143</v>
      </c>
      <c r="IZ76" t="str">
        <f t="shared" si="57"/>
        <v>consigne</v>
      </c>
      <c r="JA76">
        <f t="shared" si="77"/>
        <v>0</v>
      </c>
      <c r="JB76">
        <f t="shared" si="78"/>
        <v>29</v>
      </c>
      <c r="JC76">
        <f t="shared" si="79"/>
        <v>0</v>
      </c>
      <c r="JD76" s="3">
        <f t="shared" si="58"/>
        <v>29</v>
      </c>
      <c r="JE76" s="7" t="str" cm="1">
        <f t="array" ref="JE76">_xlfn.SWITCH(JD76,JA76,"Oui",JB76,"Non",JC76,"Abstention")</f>
        <v>Non</v>
      </c>
      <c r="JF76" s="7" t="str" cm="1">
        <f t="array" ref="JF76">_xlfn.SWITCH(JE76,"Oui","Non","Non","Oui","Abstention","Oui")</f>
        <v>Oui</v>
      </c>
      <c r="JG76" s="7" t="str" cm="1">
        <f t="array" ref="JG76">_xlfn.SWITCH(JE76,"Oui","Abstention","Non","Abstention","Abstention","Non")</f>
        <v>Abstention</v>
      </c>
      <c r="JH76" s="3">
        <f t="shared" si="59"/>
        <v>29</v>
      </c>
      <c r="JI76" s="3">
        <f t="shared" si="60"/>
        <v>1</v>
      </c>
      <c r="JJ76" t="str">
        <f t="shared" si="61"/>
        <v>consigne</v>
      </c>
      <c r="JK76">
        <f t="shared" si="80"/>
        <v>15</v>
      </c>
      <c r="JL76">
        <f t="shared" si="81"/>
        <v>0</v>
      </c>
      <c r="JM76">
        <f t="shared" si="82"/>
        <v>0</v>
      </c>
      <c r="JN76" s="3">
        <f t="shared" si="62"/>
        <v>15</v>
      </c>
      <c r="JO76" s="7" t="str" cm="1">
        <f t="array" ref="JO76">_xlfn.SWITCH(JN76,JK76,"Oui",JL76,"Non",JM76,"Abstention")</f>
        <v>Oui</v>
      </c>
      <c r="JP76" s="7" t="str" cm="1">
        <f t="array" ref="JP76">_xlfn.SWITCH(JO76,"Oui","Non","Non","Oui","Abstention","Oui")</f>
        <v>Non</v>
      </c>
      <c r="JQ76" s="7" t="str" cm="1">
        <f t="array" ref="JQ76">_xlfn.SWITCH(JO76,"Oui","Abstention","Non","Abstention","Abstention","Non")</f>
        <v>Abstention</v>
      </c>
      <c r="JR76" s="3">
        <f t="shared" si="63"/>
        <v>15</v>
      </c>
      <c r="JS76" s="3">
        <f t="shared" si="64"/>
        <v>1</v>
      </c>
      <c r="JT76" t="str">
        <f t="shared" si="65"/>
        <v>consigne</v>
      </c>
      <c r="JU76" s="3"/>
      <c r="JV76" t="str" cm="1">
        <f t="array" ref="JV76:KG76">_xlfn._xlws.FILTER($M$3:$HD$3,((($M76:$HD76=$HR76)+($M76:$HD76=$HS76))*($M$5:$HD$5="V")*($HV76="consigne")),"")</f>
        <v>Aebi Andreas</v>
      </c>
      <c r="JW76" t="str">
        <v>Aeschi Thomas</v>
      </c>
      <c r="JX76" t="str">
        <v>Amaudruz Céline</v>
      </c>
      <c r="JY76" t="str">
        <v>Buffat Michaël</v>
      </c>
      <c r="JZ76" t="str">
        <v>Estermann Yvette</v>
      </c>
      <c r="KA76" t="str">
        <v>Friedli Esther</v>
      </c>
      <c r="KB76" t="str">
        <v>Grin Jean-Pierre</v>
      </c>
      <c r="KC76" t="str">
        <v>Nicolet Jacques</v>
      </c>
      <c r="KD76" t="str">
        <v>Page Pierre-André</v>
      </c>
      <c r="KE76" t="str">
        <v>Rösti Albert</v>
      </c>
      <c r="KF76" t="str">
        <v>Schläpfer Therese</v>
      </c>
      <c r="KG76" t="str">
        <v>von Siebenthal Erich</v>
      </c>
      <c r="KP76" t="str" cm="1">
        <f t="array" ref="KP76">_xlfn._xlws.FILTER($M$3:$HD$3,((($M76:$HD76=$IB76)+($M76:$HD76=$IC76))*($M$5:$HD$5="S")*($IF76="consigne")),"")</f>
        <v/>
      </c>
      <c r="LD76" t="str" cm="1">
        <f t="array" ref="LD76">_xlfn._xlws.FILTER($M$3:$HD$3,((($M76:$HD76=$IV76)+($M76:$HD76=$IW76))*($M$5:$HD$5="RL")*($IZ76="consigne")),"")</f>
        <v>Wasserfallen Christian</v>
      </c>
      <c r="LP76" t="str" cm="1">
        <f t="array" ref="LP76">_xlfn._xlws.FILTER($M$3:$HD$3,((($M76:$HD76=$JF76)+($M76:$HD76=$JG76))*($M$5:$HD$5="G")*($JJ76="consigne")),"")</f>
        <v/>
      </c>
      <c r="MA76" t="str" cm="1">
        <f t="array" ref="MA76">_xlfn._xlws.FILTER($M$3:$HD$3,((($M76:$HD76=$JP76)+($M76:$HD76=$JQ76))*($M$5:$HD$5="GL")*($JT76="consigne")),"")</f>
        <v/>
      </c>
      <c r="MG76" t="str" cm="1">
        <f t="array" ref="MG76:MH76">_xlfn._xlws.FILTER($M$3:$HD$3,((($M76:$HD76=$IL76)+($M76:$HD76=$IM76))*($M$5:$HD$5="M-E")*($IP76="consigne")),"")</f>
        <v>Kamerzin Sidney</v>
      </c>
      <c r="MH76" t="str">
        <v>Regazzi Fabio</v>
      </c>
    </row>
    <row r="77" spans="1:352" x14ac:dyDescent="0.25">
      <c r="A77" s="1" t="s">
        <v>723</v>
      </c>
      <c r="B77" t="s">
        <v>204</v>
      </c>
      <c r="C77" t="s">
        <v>717</v>
      </c>
      <c r="D77" t="s">
        <v>706</v>
      </c>
      <c r="E77" s="1" t="s">
        <v>718</v>
      </c>
      <c r="F77" t="s">
        <v>719</v>
      </c>
      <c r="G77">
        <v>24528</v>
      </c>
      <c r="H77" t="s">
        <v>556</v>
      </c>
      <c r="I77" t="s">
        <v>724</v>
      </c>
      <c r="J77" t="s">
        <v>725</v>
      </c>
      <c r="K77" t="s">
        <v>722</v>
      </c>
      <c r="M77" t="s">
        <v>460</v>
      </c>
      <c r="N77" t="s">
        <v>460</v>
      </c>
      <c r="O77" t="s">
        <v>461</v>
      </c>
      <c r="P77" t="s">
        <v>460</v>
      </c>
      <c r="Q77" t="s">
        <v>460</v>
      </c>
      <c r="R77" t="s">
        <v>461</v>
      </c>
      <c r="S77" t="s">
        <v>461</v>
      </c>
      <c r="T77" t="s">
        <v>461</v>
      </c>
      <c r="U77" t="s">
        <v>461</v>
      </c>
      <c r="V77" t="s">
        <v>461</v>
      </c>
      <c r="W77" t="s">
        <v>463</v>
      </c>
      <c r="X77" t="s">
        <v>461</v>
      </c>
      <c r="Y77" t="s">
        <v>461</v>
      </c>
      <c r="Z77" t="s">
        <v>461</v>
      </c>
      <c r="AA77" t="s">
        <v>461</v>
      </c>
      <c r="AB77" t="s">
        <v>461</v>
      </c>
      <c r="AC77" t="s">
        <v>463</v>
      </c>
      <c r="AD77" t="s">
        <v>460</v>
      </c>
      <c r="AE77" t="s">
        <v>460</v>
      </c>
      <c r="AF77" t="s">
        <v>461</v>
      </c>
      <c r="AG77" t="s">
        <v>460</v>
      </c>
      <c r="AH77" t="s">
        <v>460</v>
      </c>
      <c r="AI77" t="s">
        <v>460</v>
      </c>
      <c r="AJ77" t="s">
        <v>461</v>
      </c>
      <c r="AK77" t="s">
        <v>461</v>
      </c>
      <c r="AL77" t="s">
        <v>473</v>
      </c>
      <c r="AM77" t="s">
        <v>460</v>
      </c>
      <c r="AN77" t="s">
        <v>460</v>
      </c>
      <c r="AO77" t="s">
        <v>460</v>
      </c>
      <c r="AP77" t="s">
        <v>460</v>
      </c>
      <c r="AQ77" t="s">
        <v>460</v>
      </c>
      <c r="AR77" t="s">
        <v>461</v>
      </c>
      <c r="AS77" t="s">
        <v>461</v>
      </c>
      <c r="AT77" t="s">
        <v>460</v>
      </c>
      <c r="AU77" t="s">
        <v>461</v>
      </c>
      <c r="AV77" t="s">
        <v>461</v>
      </c>
      <c r="AW77" t="s">
        <v>460</v>
      </c>
      <c r="AX77" t="s">
        <v>461</v>
      </c>
      <c r="AY77" t="s">
        <v>460</v>
      </c>
      <c r="AZ77" t="s">
        <v>460</v>
      </c>
      <c r="BA77" t="s">
        <v>460</v>
      </c>
      <c r="BB77" t="s">
        <v>460</v>
      </c>
      <c r="BC77" t="s">
        <v>461</v>
      </c>
      <c r="BD77" t="s">
        <v>460</v>
      </c>
      <c r="BE77" t="s">
        <v>460</v>
      </c>
      <c r="BF77" t="s">
        <v>460</v>
      </c>
      <c r="BG77" t="s">
        <v>461</v>
      </c>
      <c r="BH77" t="s">
        <v>460</v>
      </c>
      <c r="BI77" t="s">
        <v>461</v>
      </c>
      <c r="BJ77" t="s">
        <v>460</v>
      </c>
      <c r="BK77" t="s">
        <v>460</v>
      </c>
      <c r="BL77" t="s">
        <v>461</v>
      </c>
      <c r="BM77" t="s">
        <v>461</v>
      </c>
      <c r="BN77" t="s">
        <v>461</v>
      </c>
      <c r="BO77" t="s">
        <v>460</v>
      </c>
      <c r="BP77" t="s">
        <v>461</v>
      </c>
      <c r="BQ77" t="s">
        <v>461</v>
      </c>
      <c r="BR77" t="s">
        <v>460</v>
      </c>
      <c r="BS77" t="s">
        <v>461</v>
      </c>
      <c r="BT77" t="s">
        <v>460</v>
      </c>
      <c r="BU77" t="s">
        <v>460</v>
      </c>
      <c r="BV77" t="s">
        <v>460</v>
      </c>
      <c r="BW77" t="s">
        <v>460</v>
      </c>
      <c r="BX77" t="s">
        <v>461</v>
      </c>
      <c r="BY77" t="s">
        <v>460</v>
      </c>
      <c r="BZ77" t="s">
        <v>460</v>
      </c>
      <c r="CA77" t="s">
        <v>461</v>
      </c>
      <c r="CB77" t="s">
        <v>460</v>
      </c>
      <c r="CC77" t="s">
        <v>473</v>
      </c>
      <c r="CD77" t="s">
        <v>460</v>
      </c>
      <c r="CE77" t="s">
        <v>461</v>
      </c>
      <c r="CF77" t="s">
        <v>461</v>
      </c>
      <c r="CG77" t="s">
        <v>460</v>
      </c>
      <c r="CH77" t="s">
        <v>461</v>
      </c>
      <c r="CI77" t="s">
        <v>460</v>
      </c>
      <c r="CJ77" t="s">
        <v>460</v>
      </c>
      <c r="CK77" t="s">
        <v>460</v>
      </c>
      <c r="CL77" t="s">
        <v>460</v>
      </c>
      <c r="CM77" t="s">
        <v>463</v>
      </c>
      <c r="CN77" t="s">
        <v>461</v>
      </c>
      <c r="CO77" t="s">
        <v>461</v>
      </c>
      <c r="CP77" t="s">
        <v>460</v>
      </c>
      <c r="CQ77" t="s">
        <v>460</v>
      </c>
      <c r="CR77" t="s">
        <v>460</v>
      </c>
      <c r="CS77" t="s">
        <v>460</v>
      </c>
      <c r="CT77" t="s">
        <v>460</v>
      </c>
      <c r="CU77" t="s">
        <v>460</v>
      </c>
      <c r="CV77" t="s">
        <v>460</v>
      </c>
      <c r="CW77" t="s">
        <v>460</v>
      </c>
      <c r="CX77" t="s">
        <v>461</v>
      </c>
      <c r="CY77" t="s">
        <v>460</v>
      </c>
      <c r="CZ77" t="s">
        <v>460</v>
      </c>
      <c r="DA77" t="s">
        <v>460</v>
      </c>
      <c r="DB77" t="s">
        <v>474</v>
      </c>
      <c r="DC77" t="s">
        <v>460</v>
      </c>
      <c r="DD77" t="s">
        <v>460</v>
      </c>
      <c r="DE77" t="s">
        <v>461</v>
      </c>
      <c r="DF77" t="s">
        <v>460</v>
      </c>
      <c r="DG77" t="s">
        <v>460</v>
      </c>
      <c r="DH77" t="s">
        <v>460</v>
      </c>
      <c r="DI77" t="s">
        <v>461</v>
      </c>
      <c r="DJ77" t="s">
        <v>460</v>
      </c>
      <c r="DK77" t="s">
        <v>460</v>
      </c>
      <c r="DL77" t="s">
        <v>461</v>
      </c>
      <c r="DM77" t="s">
        <v>461</v>
      </c>
      <c r="DN77" t="s">
        <v>461</v>
      </c>
      <c r="DO77" t="s">
        <v>460</v>
      </c>
      <c r="DP77" t="s">
        <v>460</v>
      </c>
      <c r="DQ77" t="s">
        <v>460</v>
      </c>
      <c r="DR77" t="s">
        <v>461</v>
      </c>
      <c r="DS77" t="s">
        <v>461</v>
      </c>
      <c r="DT77" t="s">
        <v>461</v>
      </c>
      <c r="DU77" t="s">
        <v>460</v>
      </c>
      <c r="DV77" t="s">
        <v>461</v>
      </c>
      <c r="DW77" t="s">
        <v>461</v>
      </c>
      <c r="DX77" t="s">
        <v>460</v>
      </c>
      <c r="DY77" t="s">
        <v>461</v>
      </c>
      <c r="DZ77" t="s">
        <v>461</v>
      </c>
      <c r="EA77" t="s">
        <v>461</v>
      </c>
      <c r="EB77" t="s">
        <v>461</v>
      </c>
      <c r="EC77" t="s">
        <v>460</v>
      </c>
      <c r="ED77" t="s">
        <v>461</v>
      </c>
      <c r="EE77" t="s">
        <v>460</v>
      </c>
      <c r="EF77" t="s">
        <v>463</v>
      </c>
      <c r="EG77" t="s">
        <v>461</v>
      </c>
      <c r="EH77" t="s">
        <v>460</v>
      </c>
      <c r="EI77" t="s">
        <v>460</v>
      </c>
      <c r="EJ77" t="s">
        <v>460</v>
      </c>
      <c r="EK77" t="s">
        <v>461</v>
      </c>
      <c r="EL77" t="s">
        <v>461</v>
      </c>
      <c r="EM77" t="s">
        <v>460</v>
      </c>
      <c r="EN77" t="s">
        <v>460</v>
      </c>
      <c r="EO77" t="s">
        <v>461</v>
      </c>
      <c r="EP77" t="s">
        <v>460</v>
      </c>
      <c r="EQ77" t="s">
        <v>461</v>
      </c>
      <c r="ER77" t="s">
        <v>461</v>
      </c>
      <c r="ES77" t="s">
        <v>461</v>
      </c>
      <c r="ET77" t="s">
        <v>460</v>
      </c>
      <c r="EU77" t="s">
        <v>461</v>
      </c>
      <c r="EV77" t="s">
        <v>461</v>
      </c>
      <c r="EW77" t="s">
        <v>461</v>
      </c>
      <c r="EX77" t="s">
        <v>461</v>
      </c>
      <c r="EY77" t="s">
        <v>473</v>
      </c>
      <c r="EZ77" t="s">
        <v>460</v>
      </c>
      <c r="FA77" t="s">
        <v>460</v>
      </c>
      <c r="FB77" t="s">
        <v>460</v>
      </c>
      <c r="FC77" t="s">
        <v>460</v>
      </c>
      <c r="FD77" t="s">
        <v>460</v>
      </c>
      <c r="FE77" t="s">
        <v>460</v>
      </c>
      <c r="FF77" t="s">
        <v>460</v>
      </c>
      <c r="FG77" t="s">
        <v>460</v>
      </c>
      <c r="FH77" t="s">
        <v>461</v>
      </c>
      <c r="FI77" t="s">
        <v>460</v>
      </c>
      <c r="FJ77" t="s">
        <v>460</v>
      </c>
      <c r="FK77" t="s">
        <v>460</v>
      </c>
      <c r="FL77" t="s">
        <v>461</v>
      </c>
      <c r="FM77" t="s">
        <v>461</v>
      </c>
      <c r="FN77" t="s">
        <v>460</v>
      </c>
      <c r="FO77" t="s">
        <v>461</v>
      </c>
      <c r="FP77" t="s">
        <v>460</v>
      </c>
      <c r="FQ77" t="s">
        <v>460</v>
      </c>
      <c r="FR77" t="s">
        <v>461</v>
      </c>
      <c r="FS77" t="s">
        <v>460</v>
      </c>
      <c r="FT77" t="s">
        <v>461</v>
      </c>
      <c r="FU77" t="s">
        <v>461</v>
      </c>
      <c r="FV77" t="s">
        <v>460</v>
      </c>
      <c r="FW77" t="s">
        <v>460</v>
      </c>
      <c r="FX77" t="s">
        <v>461</v>
      </c>
      <c r="FY77" t="s">
        <v>460</v>
      </c>
      <c r="FZ77" t="s">
        <v>460</v>
      </c>
      <c r="GA77" t="s">
        <v>460</v>
      </c>
      <c r="GB77" t="s">
        <v>460</v>
      </c>
      <c r="GC77" t="s">
        <v>460</v>
      </c>
      <c r="GD77" t="s">
        <v>461</v>
      </c>
      <c r="GE77" t="s">
        <v>460</v>
      </c>
      <c r="GF77" t="s">
        <v>460</v>
      </c>
      <c r="GG77" t="s">
        <v>460</v>
      </c>
      <c r="GH77" t="s">
        <v>461</v>
      </c>
      <c r="GI77" t="s">
        <v>461</v>
      </c>
      <c r="GJ77" t="s">
        <v>461</v>
      </c>
      <c r="GK77" t="s">
        <v>460</v>
      </c>
      <c r="GL77" t="s">
        <v>460</v>
      </c>
      <c r="GM77" t="s">
        <v>460</v>
      </c>
      <c r="GN77" t="s">
        <v>460</v>
      </c>
      <c r="GO77" t="s">
        <v>460</v>
      </c>
      <c r="GP77" t="s">
        <v>461</v>
      </c>
      <c r="GQ77" t="s">
        <v>460</v>
      </c>
      <c r="GR77" t="s">
        <v>460</v>
      </c>
      <c r="GS77" t="s">
        <v>460</v>
      </c>
      <c r="GT77" t="s">
        <v>461</v>
      </c>
      <c r="GU77" t="s">
        <v>461</v>
      </c>
      <c r="GV77" t="s">
        <v>460</v>
      </c>
      <c r="GW77" t="s">
        <v>461</v>
      </c>
      <c r="GX77" t="s">
        <v>461</v>
      </c>
      <c r="GY77" t="s">
        <v>461</v>
      </c>
      <c r="GZ77" t="s">
        <v>461</v>
      </c>
      <c r="HA77" t="s">
        <v>460</v>
      </c>
      <c r="HB77" t="s">
        <v>460</v>
      </c>
      <c r="HC77" t="s">
        <v>461</v>
      </c>
      <c r="HD77" t="s">
        <v>460</v>
      </c>
      <c r="HE77" t="s">
        <v>481</v>
      </c>
      <c r="HF77">
        <v>110</v>
      </c>
      <c r="HG77">
        <v>82</v>
      </c>
      <c r="HH77">
        <v>0</v>
      </c>
      <c r="HI77">
        <v>4</v>
      </c>
      <c r="HJ77">
        <v>3</v>
      </c>
      <c r="HK77" t="s">
        <v>476</v>
      </c>
      <c r="HM77" s="3">
        <f t="shared" si="66"/>
        <v>52</v>
      </c>
      <c r="HN77" s="3">
        <f t="shared" si="67"/>
        <v>0</v>
      </c>
      <c r="HO77" s="3">
        <f t="shared" si="83"/>
        <v>0</v>
      </c>
      <c r="HP77" s="3">
        <f t="shared" si="42"/>
        <v>52</v>
      </c>
      <c r="HQ77" s="7" t="str" cm="1">
        <f t="array" ref="HQ77">_xlfn.SWITCH(HP77,HM77,"Oui",HN77,"Non",HO77,"Abstention")</f>
        <v>Oui</v>
      </c>
      <c r="HR77" s="7" t="str" cm="1">
        <f t="array" ref="HR77">_xlfn.SWITCH(HQ77,"Oui","Non","Non","Oui","Abstention","Oui")</f>
        <v>Non</v>
      </c>
      <c r="HS77" s="7" t="str" cm="1">
        <f t="array" ref="HS77">_xlfn.SWITCH(HQ77,"Oui","Abstention","Non","Abstention","Abstention","Non")</f>
        <v>Abstention</v>
      </c>
      <c r="HT77" s="3">
        <f t="shared" si="43"/>
        <v>52</v>
      </c>
      <c r="HU77" s="3">
        <f t="shared" si="44"/>
        <v>1</v>
      </c>
      <c r="HV77" t="str">
        <f t="shared" si="45"/>
        <v>consigne</v>
      </c>
      <c r="HW77" s="3">
        <f t="shared" si="68"/>
        <v>0</v>
      </c>
      <c r="HX77" s="3">
        <f t="shared" si="69"/>
        <v>38</v>
      </c>
      <c r="HY77" s="3">
        <f t="shared" si="70"/>
        <v>0</v>
      </c>
      <c r="HZ77" s="3">
        <f t="shared" si="46"/>
        <v>38</v>
      </c>
      <c r="IA77" s="7" t="str" cm="1">
        <f t="array" ref="IA77">_xlfn.SWITCH(HZ77,HW77,"Oui",HX77,"Non",HY77,"Abstention")</f>
        <v>Non</v>
      </c>
      <c r="IB77" s="7" t="str" cm="1">
        <f t="array" ref="IB77">_xlfn.SWITCH(IA77,"Oui","Non","Non","Oui","Abstention","Oui")</f>
        <v>Oui</v>
      </c>
      <c r="IC77" s="7" t="str" cm="1">
        <f t="array" ref="IC77">_xlfn.SWITCH(IA77,"Oui","Abstention","Non","Abstention","Abstention","Non")</f>
        <v>Abstention</v>
      </c>
      <c r="ID77" s="3">
        <f t="shared" si="47"/>
        <v>38</v>
      </c>
      <c r="IE77" s="3">
        <f t="shared" si="48"/>
        <v>1</v>
      </c>
      <c r="IF77" t="str">
        <f t="shared" si="49"/>
        <v>consigne</v>
      </c>
      <c r="IG77">
        <f t="shared" si="71"/>
        <v>30</v>
      </c>
      <c r="IH77">
        <f t="shared" si="72"/>
        <v>0</v>
      </c>
      <c r="II77">
        <f t="shared" si="73"/>
        <v>0</v>
      </c>
      <c r="IJ77" s="3">
        <f t="shared" si="50"/>
        <v>30</v>
      </c>
      <c r="IK77" s="7" t="str" cm="1">
        <f t="array" ref="IK77">_xlfn.SWITCH(IJ77,IG77,"Oui",IH77,"Non",II77,"Abstention")</f>
        <v>Oui</v>
      </c>
      <c r="IL77" s="7" t="str" cm="1">
        <f t="array" ref="IL77">_xlfn.SWITCH(IK77,"Oui","Non","Non","Oui","Abstention","Oui")</f>
        <v>Non</v>
      </c>
      <c r="IM77" s="7" t="str" cm="1">
        <f t="array" ref="IM77">_xlfn.SWITCH(IK77,"Oui","Abstention","Non","Abstention","Abstention","Non")</f>
        <v>Abstention</v>
      </c>
      <c r="IN77" s="3">
        <f t="shared" si="51"/>
        <v>30</v>
      </c>
      <c r="IO77" s="3">
        <f t="shared" si="52"/>
        <v>1</v>
      </c>
      <c r="IP77" t="str">
        <f t="shared" si="53"/>
        <v>consigne</v>
      </c>
      <c r="IQ77">
        <f t="shared" si="74"/>
        <v>28</v>
      </c>
      <c r="IR77">
        <f t="shared" si="75"/>
        <v>0</v>
      </c>
      <c r="IS77">
        <f t="shared" si="76"/>
        <v>0</v>
      </c>
      <c r="IT77" s="3">
        <f t="shared" si="54"/>
        <v>28</v>
      </c>
      <c r="IU77" s="7" t="str" cm="1">
        <f t="array" ref="IU77">_xlfn.SWITCH(IT77,IQ77,"Oui",IR77,"Non",IS77,"Abstention")</f>
        <v>Oui</v>
      </c>
      <c r="IV77" s="7" t="str" cm="1">
        <f t="array" ref="IV77">_xlfn.SWITCH(IU77,"Oui","Non","Non","Oui","Abstention","Oui")</f>
        <v>Non</v>
      </c>
      <c r="IW77" s="7" t="str" cm="1">
        <f t="array" ref="IW77">_xlfn.SWITCH(IU77,"Oui","Abstention","Non","Abstention","Abstention","Non")</f>
        <v>Abstention</v>
      </c>
      <c r="IX77" s="3">
        <f t="shared" si="55"/>
        <v>28</v>
      </c>
      <c r="IY77" s="3">
        <f t="shared" si="56"/>
        <v>1</v>
      </c>
      <c r="IZ77" t="str">
        <f t="shared" si="57"/>
        <v>consigne</v>
      </c>
      <c r="JA77">
        <f t="shared" si="77"/>
        <v>0</v>
      </c>
      <c r="JB77">
        <f t="shared" si="78"/>
        <v>29</v>
      </c>
      <c r="JC77">
        <f t="shared" si="79"/>
        <v>0</v>
      </c>
      <c r="JD77" s="3">
        <f t="shared" si="58"/>
        <v>29</v>
      </c>
      <c r="JE77" s="7" t="str" cm="1">
        <f t="array" ref="JE77">_xlfn.SWITCH(JD77,JA77,"Oui",JB77,"Non",JC77,"Abstention")</f>
        <v>Non</v>
      </c>
      <c r="JF77" s="7" t="str" cm="1">
        <f t="array" ref="JF77">_xlfn.SWITCH(JE77,"Oui","Non","Non","Oui","Abstention","Oui")</f>
        <v>Oui</v>
      </c>
      <c r="JG77" s="7" t="str" cm="1">
        <f t="array" ref="JG77">_xlfn.SWITCH(JE77,"Oui","Abstention","Non","Abstention","Abstention","Non")</f>
        <v>Abstention</v>
      </c>
      <c r="JH77" s="3">
        <f t="shared" si="59"/>
        <v>29</v>
      </c>
      <c r="JI77" s="3">
        <f t="shared" si="60"/>
        <v>1</v>
      </c>
      <c r="JJ77" t="str">
        <f t="shared" si="61"/>
        <v>consigne</v>
      </c>
      <c r="JK77">
        <f t="shared" si="80"/>
        <v>0</v>
      </c>
      <c r="JL77">
        <f t="shared" si="81"/>
        <v>15</v>
      </c>
      <c r="JM77">
        <f t="shared" si="82"/>
        <v>0</v>
      </c>
      <c r="JN77" s="3">
        <f t="shared" si="62"/>
        <v>15</v>
      </c>
      <c r="JO77" s="7" t="str" cm="1">
        <f t="array" ref="JO77">_xlfn.SWITCH(JN77,JK77,"Oui",JL77,"Non",JM77,"Abstention")</f>
        <v>Non</v>
      </c>
      <c r="JP77" s="7" t="str" cm="1">
        <f t="array" ref="JP77">_xlfn.SWITCH(JO77,"Oui","Non","Non","Oui","Abstention","Oui")</f>
        <v>Oui</v>
      </c>
      <c r="JQ77" s="7" t="str" cm="1">
        <f t="array" ref="JQ77">_xlfn.SWITCH(JO77,"Oui","Abstention","Non","Abstention","Abstention","Non")</f>
        <v>Abstention</v>
      </c>
      <c r="JR77" s="3">
        <f t="shared" si="63"/>
        <v>15</v>
      </c>
      <c r="JS77" s="3">
        <f t="shared" si="64"/>
        <v>1</v>
      </c>
      <c r="JT77" t="str">
        <f t="shared" si="65"/>
        <v>consigne</v>
      </c>
      <c r="JU77" s="3"/>
      <c r="JV77" t="str" cm="1">
        <f t="array" ref="JV77">_xlfn._xlws.FILTER($M$3:$HD$3,((($M77:$HD77=$HR77)+($M77:$HD77=$HS77))*($M$5:$HD$5="V")*($HV77="consigne")),"")</f>
        <v/>
      </c>
      <c r="KP77" t="str" cm="1">
        <f t="array" ref="KP77">_xlfn._xlws.FILTER($M$3:$HD$3,((($M77:$HD77=$IB77)+($M77:$HD77=$IC77))*($M$5:$HD$5="S")*($IF77="consigne")),"")</f>
        <v/>
      </c>
      <c r="LD77" t="str" cm="1">
        <f t="array" ref="LD77">_xlfn._xlws.FILTER($M$3:$HD$3,((($M77:$HD77=$IV77)+($M77:$HD77=$IW77))*($M$5:$HD$5="RL")*($IZ77="consigne")),"")</f>
        <v/>
      </c>
      <c r="LP77" t="str" cm="1">
        <f t="array" ref="LP77">_xlfn._xlws.FILTER($M$3:$HD$3,((($M77:$HD77=$JF77)+($M77:$HD77=$JG77))*($M$5:$HD$5="G")*($JJ77="consigne")),"")</f>
        <v/>
      </c>
      <c r="MA77" t="str" cm="1">
        <f t="array" ref="MA77">_xlfn._xlws.FILTER($M$3:$HD$3,((($M77:$HD77=$JP77)+($M77:$HD77=$JQ77))*($M$5:$HD$5="GL")*($JT77="consigne")),"")</f>
        <v/>
      </c>
      <c r="MG77" t="str" cm="1">
        <f t="array" ref="MG77">_xlfn._xlws.FILTER($M$3:$HD$3,((($M77:$HD77=$IL77)+($M77:$HD77=$IM77))*($M$5:$HD$5="M-E")*($IP77="consigne")),"")</f>
        <v/>
      </c>
    </row>
    <row r="78" spans="1:352" ht="18" customHeight="1" x14ac:dyDescent="0.25">
      <c r="A78" s="1" t="s">
        <v>726</v>
      </c>
      <c r="B78" t="s">
        <v>204</v>
      </c>
      <c r="C78" t="s">
        <v>717</v>
      </c>
      <c r="D78" t="s">
        <v>706</v>
      </c>
      <c r="E78" s="1" t="s">
        <v>718</v>
      </c>
      <c r="F78" t="s">
        <v>719</v>
      </c>
      <c r="G78">
        <v>24529</v>
      </c>
      <c r="H78" s="2" t="s">
        <v>727</v>
      </c>
      <c r="I78" t="s">
        <v>728</v>
      </c>
      <c r="J78" t="s">
        <v>729</v>
      </c>
      <c r="K78" t="s">
        <v>722</v>
      </c>
      <c r="M78" t="s">
        <v>461</v>
      </c>
      <c r="N78" t="s">
        <v>461</v>
      </c>
      <c r="O78" t="s">
        <v>461</v>
      </c>
      <c r="P78" t="s">
        <v>461</v>
      </c>
      <c r="Q78" t="s">
        <v>461</v>
      </c>
      <c r="R78" t="s">
        <v>461</v>
      </c>
      <c r="S78" t="s">
        <v>461</v>
      </c>
      <c r="T78" t="s">
        <v>461</v>
      </c>
      <c r="U78" t="s">
        <v>461</v>
      </c>
      <c r="V78" t="s">
        <v>461</v>
      </c>
      <c r="W78" t="s">
        <v>463</v>
      </c>
      <c r="X78" t="s">
        <v>461</v>
      </c>
      <c r="Y78" t="s">
        <v>461</v>
      </c>
      <c r="Z78" t="s">
        <v>460</v>
      </c>
      <c r="AA78" t="s">
        <v>460</v>
      </c>
      <c r="AB78" t="s">
        <v>461</v>
      </c>
      <c r="AC78" t="s">
        <v>463</v>
      </c>
      <c r="AD78" t="s">
        <v>461</v>
      </c>
      <c r="AE78" t="s">
        <v>460</v>
      </c>
      <c r="AF78" t="s">
        <v>461</v>
      </c>
      <c r="AG78" t="s">
        <v>460</v>
      </c>
      <c r="AH78" t="s">
        <v>460</v>
      </c>
      <c r="AI78" t="s">
        <v>461</v>
      </c>
      <c r="AJ78" t="s">
        <v>461</v>
      </c>
      <c r="AK78" t="s">
        <v>480</v>
      </c>
      <c r="AL78" t="s">
        <v>473</v>
      </c>
      <c r="AM78" t="s">
        <v>480</v>
      </c>
      <c r="AN78" t="s">
        <v>461</v>
      </c>
      <c r="AO78" t="s">
        <v>461</v>
      </c>
      <c r="AP78" t="s">
        <v>461</v>
      </c>
      <c r="AQ78" t="s">
        <v>460</v>
      </c>
      <c r="AR78" t="s">
        <v>460</v>
      </c>
      <c r="AS78" t="s">
        <v>461</v>
      </c>
      <c r="AT78" t="s">
        <v>460</v>
      </c>
      <c r="AU78" t="s">
        <v>461</v>
      </c>
      <c r="AV78" t="s">
        <v>461</v>
      </c>
      <c r="AW78" t="s">
        <v>460</v>
      </c>
      <c r="AX78" t="s">
        <v>461</v>
      </c>
      <c r="AY78" t="s">
        <v>460</v>
      </c>
      <c r="AZ78" t="s">
        <v>461</v>
      </c>
      <c r="BA78" t="s">
        <v>461</v>
      </c>
      <c r="BB78" t="s">
        <v>460</v>
      </c>
      <c r="BC78" t="s">
        <v>461</v>
      </c>
      <c r="BD78" t="s">
        <v>461</v>
      </c>
      <c r="BE78" t="s">
        <v>461</v>
      </c>
      <c r="BF78" t="s">
        <v>460</v>
      </c>
      <c r="BG78" t="s">
        <v>461</v>
      </c>
      <c r="BH78" t="s">
        <v>460</v>
      </c>
      <c r="BI78" t="s">
        <v>461</v>
      </c>
      <c r="BJ78" t="s">
        <v>480</v>
      </c>
      <c r="BK78" t="s">
        <v>461</v>
      </c>
      <c r="BL78" t="s">
        <v>460</v>
      </c>
      <c r="BM78" t="s">
        <v>461</v>
      </c>
      <c r="BN78" t="s">
        <v>460</v>
      </c>
      <c r="BO78" t="s">
        <v>460</v>
      </c>
      <c r="BP78" t="s">
        <v>461</v>
      </c>
      <c r="BQ78" t="s">
        <v>461</v>
      </c>
      <c r="BR78" t="s">
        <v>461</v>
      </c>
      <c r="BS78" t="s">
        <v>461</v>
      </c>
      <c r="BT78" t="s">
        <v>461</v>
      </c>
      <c r="BU78" t="s">
        <v>461</v>
      </c>
      <c r="BV78" t="s">
        <v>460</v>
      </c>
      <c r="BW78" t="s">
        <v>461</v>
      </c>
      <c r="BX78" t="s">
        <v>461</v>
      </c>
      <c r="BY78" t="s">
        <v>461</v>
      </c>
      <c r="BZ78" t="s">
        <v>461</v>
      </c>
      <c r="CA78" t="s">
        <v>461</v>
      </c>
      <c r="CB78" t="s">
        <v>461</v>
      </c>
      <c r="CC78" t="s">
        <v>473</v>
      </c>
      <c r="CD78" t="s">
        <v>460</v>
      </c>
      <c r="CE78" t="s">
        <v>461</v>
      </c>
      <c r="CF78" t="s">
        <v>460</v>
      </c>
      <c r="CG78" t="s">
        <v>480</v>
      </c>
      <c r="CH78" t="s">
        <v>460</v>
      </c>
      <c r="CI78" t="s">
        <v>461</v>
      </c>
      <c r="CJ78" t="s">
        <v>461</v>
      </c>
      <c r="CK78" t="s">
        <v>461</v>
      </c>
      <c r="CL78" t="s">
        <v>461</v>
      </c>
      <c r="CM78" t="s">
        <v>463</v>
      </c>
      <c r="CN78" t="s">
        <v>461</v>
      </c>
      <c r="CO78" t="s">
        <v>461</v>
      </c>
      <c r="CP78" t="s">
        <v>461</v>
      </c>
      <c r="CQ78" t="s">
        <v>460</v>
      </c>
      <c r="CR78" t="s">
        <v>461</v>
      </c>
      <c r="CS78" t="s">
        <v>461</v>
      </c>
      <c r="CT78" t="s">
        <v>460</v>
      </c>
      <c r="CU78" t="s">
        <v>461</v>
      </c>
      <c r="CV78" t="s">
        <v>461</v>
      </c>
      <c r="CW78" t="s">
        <v>461</v>
      </c>
      <c r="CX78" t="s">
        <v>461</v>
      </c>
      <c r="CY78" t="s">
        <v>480</v>
      </c>
      <c r="CZ78" t="s">
        <v>461</v>
      </c>
      <c r="DA78" t="s">
        <v>460</v>
      </c>
      <c r="DB78" t="s">
        <v>474</v>
      </c>
      <c r="DC78" t="s">
        <v>480</v>
      </c>
      <c r="DD78" t="s">
        <v>461</v>
      </c>
      <c r="DE78" t="s">
        <v>461</v>
      </c>
      <c r="DF78" t="s">
        <v>461</v>
      </c>
      <c r="DG78" t="s">
        <v>461</v>
      </c>
      <c r="DH78" t="s">
        <v>461</v>
      </c>
      <c r="DI78" t="s">
        <v>461</v>
      </c>
      <c r="DJ78" t="s">
        <v>461</v>
      </c>
      <c r="DK78" t="s">
        <v>460</v>
      </c>
      <c r="DL78" t="s">
        <v>460</v>
      </c>
      <c r="DM78" t="s">
        <v>461</v>
      </c>
      <c r="DN78" t="s">
        <v>461</v>
      </c>
      <c r="DO78" t="s">
        <v>461</v>
      </c>
      <c r="DP78" t="s">
        <v>461</v>
      </c>
      <c r="DQ78" t="s">
        <v>460</v>
      </c>
      <c r="DR78" t="s">
        <v>461</v>
      </c>
      <c r="DS78" t="s">
        <v>461</v>
      </c>
      <c r="DT78" t="s">
        <v>461</v>
      </c>
      <c r="DU78" t="s">
        <v>461</v>
      </c>
      <c r="DV78" t="s">
        <v>461</v>
      </c>
      <c r="DW78" t="s">
        <v>480</v>
      </c>
      <c r="DX78" t="s">
        <v>461</v>
      </c>
      <c r="DY78" t="s">
        <v>460</v>
      </c>
      <c r="DZ78" t="s">
        <v>461</v>
      </c>
      <c r="EA78" t="s">
        <v>461</v>
      </c>
      <c r="EB78" t="s">
        <v>461</v>
      </c>
      <c r="EC78" t="s">
        <v>460</v>
      </c>
      <c r="ED78" t="s">
        <v>460</v>
      </c>
      <c r="EE78" t="s">
        <v>461</v>
      </c>
      <c r="EF78" t="s">
        <v>463</v>
      </c>
      <c r="EG78" t="s">
        <v>461</v>
      </c>
      <c r="EH78" t="s">
        <v>460</v>
      </c>
      <c r="EI78" t="s">
        <v>461</v>
      </c>
      <c r="EJ78" t="s">
        <v>480</v>
      </c>
      <c r="EK78" t="s">
        <v>461</v>
      </c>
      <c r="EL78" t="s">
        <v>461</v>
      </c>
      <c r="EM78" t="s">
        <v>460</v>
      </c>
      <c r="EN78" t="s">
        <v>461</v>
      </c>
      <c r="EO78" t="s">
        <v>461</v>
      </c>
      <c r="EP78" t="s">
        <v>461</v>
      </c>
      <c r="EQ78" t="s">
        <v>461</v>
      </c>
      <c r="ER78" t="s">
        <v>460</v>
      </c>
      <c r="ES78" t="s">
        <v>461</v>
      </c>
      <c r="ET78" t="s">
        <v>460</v>
      </c>
      <c r="EU78" t="s">
        <v>461</v>
      </c>
      <c r="EV78" t="s">
        <v>461</v>
      </c>
      <c r="EW78" t="s">
        <v>461</v>
      </c>
      <c r="EX78" t="s">
        <v>461</v>
      </c>
      <c r="EY78" t="s">
        <v>473</v>
      </c>
      <c r="EZ78" t="s">
        <v>461</v>
      </c>
      <c r="FA78" t="s">
        <v>480</v>
      </c>
      <c r="FB78" t="s">
        <v>461</v>
      </c>
      <c r="FC78" t="s">
        <v>460</v>
      </c>
      <c r="FD78" t="s">
        <v>461</v>
      </c>
      <c r="FE78" t="s">
        <v>480</v>
      </c>
      <c r="FF78" t="s">
        <v>461</v>
      </c>
      <c r="FG78" t="s">
        <v>461</v>
      </c>
      <c r="FH78" t="s">
        <v>461</v>
      </c>
      <c r="FI78" t="s">
        <v>461</v>
      </c>
      <c r="FJ78" t="s">
        <v>461</v>
      </c>
      <c r="FK78" t="s">
        <v>461</v>
      </c>
      <c r="FL78" t="s">
        <v>461</v>
      </c>
      <c r="FM78" t="s">
        <v>461</v>
      </c>
      <c r="FN78" t="s">
        <v>460</v>
      </c>
      <c r="FO78" t="s">
        <v>460</v>
      </c>
      <c r="FP78" t="s">
        <v>460</v>
      </c>
      <c r="FQ78" t="s">
        <v>461</v>
      </c>
      <c r="FR78" t="s">
        <v>461</v>
      </c>
      <c r="FS78" t="s">
        <v>460</v>
      </c>
      <c r="FT78" t="s">
        <v>461</v>
      </c>
      <c r="FU78" t="s">
        <v>461</v>
      </c>
      <c r="FV78" t="s">
        <v>461</v>
      </c>
      <c r="FW78" t="s">
        <v>460</v>
      </c>
      <c r="FX78" t="s">
        <v>461</v>
      </c>
      <c r="FY78" t="s">
        <v>461</v>
      </c>
      <c r="FZ78" t="s">
        <v>460</v>
      </c>
      <c r="GA78" t="s">
        <v>461</v>
      </c>
      <c r="GB78" t="s">
        <v>461</v>
      </c>
      <c r="GC78" t="s">
        <v>461</v>
      </c>
      <c r="GD78" t="s">
        <v>461</v>
      </c>
      <c r="GE78" t="s">
        <v>461</v>
      </c>
      <c r="GF78" t="s">
        <v>461</v>
      </c>
      <c r="GG78" t="s">
        <v>461</v>
      </c>
      <c r="GH78" t="s">
        <v>480</v>
      </c>
      <c r="GI78" t="s">
        <v>461</v>
      </c>
      <c r="GJ78" t="s">
        <v>461</v>
      </c>
      <c r="GK78" t="s">
        <v>461</v>
      </c>
      <c r="GL78" t="s">
        <v>461</v>
      </c>
      <c r="GM78" t="s">
        <v>460</v>
      </c>
      <c r="GN78" t="s">
        <v>460</v>
      </c>
      <c r="GO78" t="s">
        <v>461</v>
      </c>
      <c r="GP78" t="s">
        <v>461</v>
      </c>
      <c r="GQ78" t="s">
        <v>461</v>
      </c>
      <c r="GR78" t="s">
        <v>460</v>
      </c>
      <c r="GS78" t="s">
        <v>460</v>
      </c>
      <c r="GT78" t="s">
        <v>461</v>
      </c>
      <c r="GU78" t="s">
        <v>460</v>
      </c>
      <c r="GV78" t="s">
        <v>460</v>
      </c>
      <c r="GW78" t="s">
        <v>461</v>
      </c>
      <c r="GX78" t="s">
        <v>461</v>
      </c>
      <c r="GY78" t="s">
        <v>461</v>
      </c>
      <c r="GZ78" t="s">
        <v>461</v>
      </c>
      <c r="HA78" t="s">
        <v>461</v>
      </c>
      <c r="HB78" t="s">
        <v>461</v>
      </c>
      <c r="HC78" t="s">
        <v>461</v>
      </c>
      <c r="HD78" t="s">
        <v>461</v>
      </c>
      <c r="HE78" t="s">
        <v>475</v>
      </c>
      <c r="HF78">
        <v>46</v>
      </c>
      <c r="HG78">
        <v>135</v>
      </c>
      <c r="HH78">
        <v>11</v>
      </c>
      <c r="HI78">
        <v>4</v>
      </c>
      <c r="HJ78">
        <v>3</v>
      </c>
      <c r="HK78" t="s">
        <v>476</v>
      </c>
      <c r="HM78" s="3">
        <f t="shared" si="66"/>
        <v>6</v>
      </c>
      <c r="HN78" s="3">
        <f t="shared" si="67"/>
        <v>42</v>
      </c>
      <c r="HO78" s="3">
        <f t="shared" si="83"/>
        <v>4</v>
      </c>
      <c r="HP78" s="3">
        <f t="shared" si="42"/>
        <v>42</v>
      </c>
      <c r="HQ78" s="7" t="str" cm="1">
        <f t="array" ref="HQ78">_xlfn.SWITCH(HP78,HM78,"Oui",HN78,"Non",HO78,"Abstention")</f>
        <v>Non</v>
      </c>
      <c r="HR78" s="7" t="str" cm="1">
        <f t="array" ref="HR78">_xlfn.SWITCH(HQ78,"Oui","Non","Non","Oui","Abstention","Oui")</f>
        <v>Oui</v>
      </c>
      <c r="HS78" s="7" t="str" cm="1">
        <f t="array" ref="HS78">_xlfn.SWITCH(HQ78,"Oui","Abstention","Non","Abstention","Abstention","Non")</f>
        <v>Abstention</v>
      </c>
      <c r="HT78" s="3">
        <f t="shared" si="43"/>
        <v>52</v>
      </c>
      <c r="HU78" s="3">
        <f t="shared" si="44"/>
        <v>0.80769230769230771</v>
      </c>
      <c r="HV78" t="str">
        <f t="shared" si="45"/>
        <v>consigne</v>
      </c>
      <c r="HW78" s="3">
        <f t="shared" si="68"/>
        <v>0</v>
      </c>
      <c r="HX78" s="3">
        <f t="shared" si="69"/>
        <v>37</v>
      </c>
      <c r="HY78" s="3">
        <f t="shared" si="70"/>
        <v>1</v>
      </c>
      <c r="HZ78" s="3">
        <f t="shared" si="46"/>
        <v>37</v>
      </c>
      <c r="IA78" s="7" t="str" cm="1">
        <f t="array" ref="IA78">_xlfn.SWITCH(HZ78,HW78,"Oui",HX78,"Non",HY78,"Abstention")</f>
        <v>Non</v>
      </c>
      <c r="IB78" s="7" t="str" cm="1">
        <f t="array" ref="IB78">_xlfn.SWITCH(IA78,"Oui","Non","Non","Oui","Abstention","Oui")</f>
        <v>Oui</v>
      </c>
      <c r="IC78" s="7" t="str" cm="1">
        <f t="array" ref="IC78">_xlfn.SWITCH(IA78,"Oui","Abstention","Non","Abstention","Abstention","Non")</f>
        <v>Abstention</v>
      </c>
      <c r="ID78" s="3">
        <f t="shared" si="47"/>
        <v>38</v>
      </c>
      <c r="IE78" s="3">
        <f t="shared" si="48"/>
        <v>0.97368421052631582</v>
      </c>
      <c r="IF78" t="str">
        <f t="shared" si="49"/>
        <v>consigne</v>
      </c>
      <c r="IG78">
        <f t="shared" si="71"/>
        <v>1</v>
      </c>
      <c r="IH78">
        <f t="shared" si="72"/>
        <v>26</v>
      </c>
      <c r="II78">
        <f t="shared" si="73"/>
        <v>3</v>
      </c>
      <c r="IJ78" s="3">
        <f t="shared" si="50"/>
        <v>26</v>
      </c>
      <c r="IK78" s="7" t="str" cm="1">
        <f t="array" ref="IK78">_xlfn.SWITCH(IJ78,IG78,"Oui",IH78,"Non",II78,"Abstention")</f>
        <v>Non</v>
      </c>
      <c r="IL78" s="7" t="str" cm="1">
        <f t="array" ref="IL78">_xlfn.SWITCH(IK78,"Oui","Non","Non","Oui","Abstention","Oui")</f>
        <v>Oui</v>
      </c>
      <c r="IM78" s="7" t="str" cm="1">
        <f t="array" ref="IM78">_xlfn.SWITCH(IK78,"Oui","Abstention","Non","Abstention","Abstention","Non")</f>
        <v>Abstention</v>
      </c>
      <c r="IN78" s="3">
        <f t="shared" si="51"/>
        <v>30</v>
      </c>
      <c r="IO78" s="3">
        <f t="shared" si="52"/>
        <v>0.8666666666666667</v>
      </c>
      <c r="IP78" t="str">
        <f t="shared" si="53"/>
        <v>consigne</v>
      </c>
      <c r="IQ78">
        <f t="shared" si="74"/>
        <v>26</v>
      </c>
      <c r="IR78">
        <f t="shared" si="75"/>
        <v>1</v>
      </c>
      <c r="IS78">
        <f t="shared" si="76"/>
        <v>1</v>
      </c>
      <c r="IT78" s="3">
        <f t="shared" si="54"/>
        <v>26</v>
      </c>
      <c r="IU78" s="7" t="str" cm="1">
        <f t="array" ref="IU78">_xlfn.SWITCH(IT78,IQ78,"Oui",IR78,"Non",IS78,"Abstention")</f>
        <v>Oui</v>
      </c>
      <c r="IV78" s="7" t="str" cm="1">
        <f t="array" ref="IV78">_xlfn.SWITCH(IU78,"Oui","Non","Non","Oui","Abstention","Oui")</f>
        <v>Non</v>
      </c>
      <c r="IW78" s="7" t="str" cm="1">
        <f t="array" ref="IW78">_xlfn.SWITCH(IU78,"Oui","Abstention","Non","Abstention","Abstention","Non")</f>
        <v>Abstention</v>
      </c>
      <c r="IX78" s="3">
        <f t="shared" si="55"/>
        <v>28</v>
      </c>
      <c r="IY78" s="3">
        <f t="shared" si="56"/>
        <v>0.9285714285714286</v>
      </c>
      <c r="IZ78" t="str">
        <f t="shared" si="57"/>
        <v>consigne</v>
      </c>
      <c r="JA78">
        <f t="shared" si="77"/>
        <v>0</v>
      </c>
      <c r="JB78">
        <f t="shared" si="78"/>
        <v>29</v>
      </c>
      <c r="JC78">
        <f t="shared" si="79"/>
        <v>0</v>
      </c>
      <c r="JD78" s="3">
        <f t="shared" si="58"/>
        <v>29</v>
      </c>
      <c r="JE78" s="7" t="str" cm="1">
        <f t="array" ref="JE78">_xlfn.SWITCH(JD78,JA78,"Oui",JB78,"Non",JC78,"Abstention")</f>
        <v>Non</v>
      </c>
      <c r="JF78" s="7" t="str" cm="1">
        <f t="array" ref="JF78">_xlfn.SWITCH(JE78,"Oui","Non","Non","Oui","Abstention","Oui")</f>
        <v>Oui</v>
      </c>
      <c r="JG78" s="7" t="str" cm="1">
        <f t="array" ref="JG78">_xlfn.SWITCH(JE78,"Oui","Abstention","Non","Abstention","Abstention","Non")</f>
        <v>Abstention</v>
      </c>
      <c r="JH78" s="3">
        <f t="shared" si="59"/>
        <v>29</v>
      </c>
      <c r="JI78" s="3">
        <f t="shared" si="60"/>
        <v>1</v>
      </c>
      <c r="JJ78" t="str">
        <f t="shared" si="61"/>
        <v>consigne</v>
      </c>
      <c r="JK78">
        <f t="shared" si="80"/>
        <v>13</v>
      </c>
      <c r="JL78">
        <f t="shared" si="81"/>
        <v>0</v>
      </c>
      <c r="JM78">
        <f t="shared" si="82"/>
        <v>2</v>
      </c>
      <c r="JN78" s="3">
        <f t="shared" si="62"/>
        <v>13</v>
      </c>
      <c r="JO78" s="7" t="str" cm="1">
        <f t="array" ref="JO78">_xlfn.SWITCH(JN78,JK78,"Oui",JL78,"Non",JM78,"Abstention")</f>
        <v>Oui</v>
      </c>
      <c r="JP78" s="7" t="str" cm="1">
        <f t="array" ref="JP78">_xlfn.SWITCH(JO78,"Oui","Non","Non","Oui","Abstention","Oui")</f>
        <v>Non</v>
      </c>
      <c r="JQ78" s="7" t="str" cm="1">
        <f t="array" ref="JQ78">_xlfn.SWITCH(JO78,"Oui","Abstention","Non","Abstention","Abstention","Non")</f>
        <v>Abstention</v>
      </c>
      <c r="JR78" s="3">
        <f t="shared" si="63"/>
        <v>15</v>
      </c>
      <c r="JS78" s="3">
        <f t="shared" si="64"/>
        <v>0.8666666666666667</v>
      </c>
      <c r="JT78" t="str">
        <f t="shared" si="65"/>
        <v>consigne</v>
      </c>
      <c r="JU78" s="3"/>
      <c r="JV78" t="str" cm="1">
        <f t="array" ref="JV78:KE78">_xlfn._xlws.FILTER($M$3:$HD$3,((($M78:$HD78=$HR78)+($M78:$HD78=$HS78))*($M$5:$HD$5="V")*($HV78="consigne")),"")</f>
        <v>Bircher Martina</v>
      </c>
      <c r="JW78" t="str">
        <v>Buffat Michaël</v>
      </c>
      <c r="JX78" t="str">
        <v>de Courten Thomas</v>
      </c>
      <c r="JY78" t="str">
        <v>Graber Michael</v>
      </c>
      <c r="JZ78" t="str">
        <v>Grin Jean-Pierre</v>
      </c>
      <c r="KA78" t="str">
        <v>Heer Alfred</v>
      </c>
      <c r="KB78" t="str">
        <v>Hess Erich</v>
      </c>
      <c r="KC78" t="str">
        <v>Hurter Thomas</v>
      </c>
      <c r="KD78" t="str">
        <v>Nidegger Yves</v>
      </c>
      <c r="KE78" t="str">
        <v>Schwander Pirmin</v>
      </c>
      <c r="KP78" t="str" cm="1">
        <f t="array" ref="KP78">_xlfn._xlws.FILTER($M$3:$HD$3,((($M78:$HD78=$IB78)+($M78:$HD78=$IC78))*($M$5:$HD$5="S")*($IF78="consigne")),"")</f>
        <v>Suter Gabriela</v>
      </c>
      <c r="LD78" t="str" cm="1">
        <f t="array" ref="LD78:LE78">_xlfn._xlws.FILTER($M$3:$HD$3,((($M78:$HD78=$IV78)+($M78:$HD78=$IW78))*($M$5:$HD$5="RL")*($IZ78="consigne")),"")</f>
        <v>de Quattro Jacqueline</v>
      </c>
      <c r="LE78" t="str">
        <v>Fiala Doris</v>
      </c>
      <c r="LP78" t="str" cm="1">
        <f t="array" ref="LP78">_xlfn._xlws.FILTER($M$3:$HD$3,((($M78:$HD78=$JF78)+($M78:$HD78=$JG78))*($M$5:$HD$5="G")*($JJ78="consigne")),"")</f>
        <v/>
      </c>
      <c r="MA78" t="str" cm="1">
        <f t="array" ref="MA78:MB78">_xlfn._xlws.FILTER($M$3:$HD$3,((($M78:$HD78=$JP78)+($M78:$HD78=$JQ78))*($M$5:$HD$5="GL")*($JT78="consigne")),"")</f>
        <v>Brunner Thomas</v>
      </c>
      <c r="MB78" t="str">
        <v>Matter Michel</v>
      </c>
      <c r="MG78" t="str" cm="1">
        <f t="array" ref="MG78:MJ78">_xlfn._xlws.FILTER($M$3:$HD$3,((($M78:$HD78=$IL78)+($M78:$HD78=$IM78))*($M$5:$HD$5="M-E")*($IP78="consigne")),"")</f>
        <v>Kamerzin Sidney</v>
      </c>
      <c r="MH78" t="str">
        <v>Paganini Nicolo</v>
      </c>
      <c r="MI78" t="str">
        <v>Regazzi Fabio</v>
      </c>
      <c r="MJ78" t="str">
        <v>Roduit Benjamin</v>
      </c>
    </row>
    <row r="79" spans="1:352" x14ac:dyDescent="0.25">
      <c r="A79" s="1" t="s">
        <v>730</v>
      </c>
      <c r="B79" t="s">
        <v>204</v>
      </c>
      <c r="C79" t="s">
        <v>717</v>
      </c>
      <c r="D79" t="s">
        <v>706</v>
      </c>
      <c r="E79" s="1" t="s">
        <v>718</v>
      </c>
      <c r="F79" t="s">
        <v>719</v>
      </c>
      <c r="G79">
        <v>24530</v>
      </c>
      <c r="H79" t="s">
        <v>556</v>
      </c>
      <c r="I79" t="s">
        <v>731</v>
      </c>
      <c r="J79" t="s">
        <v>732</v>
      </c>
      <c r="K79" t="s">
        <v>722</v>
      </c>
      <c r="M79" t="s">
        <v>461</v>
      </c>
      <c r="N79" t="s">
        <v>461</v>
      </c>
      <c r="O79" t="s">
        <v>461</v>
      </c>
      <c r="P79" t="s">
        <v>461</v>
      </c>
      <c r="Q79" t="s">
        <v>461</v>
      </c>
      <c r="R79" t="s">
        <v>461</v>
      </c>
      <c r="S79" t="s">
        <v>461</v>
      </c>
      <c r="T79" t="s">
        <v>461</v>
      </c>
      <c r="U79" t="s">
        <v>461</v>
      </c>
      <c r="V79" t="s">
        <v>461</v>
      </c>
      <c r="W79" t="s">
        <v>463</v>
      </c>
      <c r="X79" t="s">
        <v>461</v>
      </c>
      <c r="Y79" t="s">
        <v>461</v>
      </c>
      <c r="Z79" t="s">
        <v>461</v>
      </c>
      <c r="AA79" t="s">
        <v>461</v>
      </c>
      <c r="AB79" t="s">
        <v>461</v>
      </c>
      <c r="AC79" t="s">
        <v>463</v>
      </c>
      <c r="AD79" t="s">
        <v>461</v>
      </c>
      <c r="AE79" t="s">
        <v>461</v>
      </c>
      <c r="AF79" t="s">
        <v>461</v>
      </c>
      <c r="AG79" t="s">
        <v>461</v>
      </c>
      <c r="AH79" t="s">
        <v>461</v>
      </c>
      <c r="AI79" t="s">
        <v>461</v>
      </c>
      <c r="AJ79" t="s">
        <v>461</v>
      </c>
      <c r="AK79" t="s">
        <v>461</v>
      </c>
      <c r="AL79" t="s">
        <v>473</v>
      </c>
      <c r="AM79" t="s">
        <v>461</v>
      </c>
      <c r="AN79" t="s">
        <v>461</v>
      </c>
      <c r="AO79" t="s">
        <v>461</v>
      </c>
      <c r="AP79" t="s">
        <v>461</v>
      </c>
      <c r="AQ79" t="s">
        <v>461</v>
      </c>
      <c r="AR79" t="s">
        <v>461</v>
      </c>
      <c r="AS79" t="s">
        <v>461</v>
      </c>
      <c r="AT79" t="s">
        <v>461</v>
      </c>
      <c r="AU79" t="s">
        <v>461</v>
      </c>
      <c r="AV79" t="s">
        <v>461</v>
      </c>
      <c r="AW79" t="s">
        <v>461</v>
      </c>
      <c r="AX79" t="s">
        <v>461</v>
      </c>
      <c r="AY79" t="s">
        <v>461</v>
      </c>
      <c r="AZ79" t="s">
        <v>461</v>
      </c>
      <c r="BA79" t="s">
        <v>461</v>
      </c>
      <c r="BB79" t="s">
        <v>461</v>
      </c>
      <c r="BC79" t="s">
        <v>461</v>
      </c>
      <c r="BD79" t="s">
        <v>461</v>
      </c>
      <c r="BE79" t="s">
        <v>461</v>
      </c>
      <c r="BF79" t="s">
        <v>461</v>
      </c>
      <c r="BG79" t="s">
        <v>461</v>
      </c>
      <c r="BH79" t="s">
        <v>461</v>
      </c>
      <c r="BI79" t="s">
        <v>461</v>
      </c>
      <c r="BJ79" t="s">
        <v>480</v>
      </c>
      <c r="BK79" t="s">
        <v>461</v>
      </c>
      <c r="BL79" t="s">
        <v>461</v>
      </c>
      <c r="BM79" t="s">
        <v>461</v>
      </c>
      <c r="BN79" t="s">
        <v>461</v>
      </c>
      <c r="BO79" t="s">
        <v>461</v>
      </c>
      <c r="BP79" t="s">
        <v>461</v>
      </c>
      <c r="BQ79" t="s">
        <v>461</v>
      </c>
      <c r="BR79" t="s">
        <v>461</v>
      </c>
      <c r="BS79" t="s">
        <v>461</v>
      </c>
      <c r="BT79" t="s">
        <v>461</v>
      </c>
      <c r="BU79" t="s">
        <v>461</v>
      </c>
      <c r="BV79" t="s">
        <v>461</v>
      </c>
      <c r="BW79" t="s">
        <v>461</v>
      </c>
      <c r="BX79" t="s">
        <v>461</v>
      </c>
      <c r="BY79" t="s">
        <v>461</v>
      </c>
      <c r="BZ79" t="s">
        <v>461</v>
      </c>
      <c r="CA79" t="s">
        <v>461</v>
      </c>
      <c r="CB79" t="s">
        <v>461</v>
      </c>
      <c r="CC79" t="s">
        <v>473</v>
      </c>
      <c r="CD79" t="s">
        <v>461</v>
      </c>
      <c r="CE79" t="s">
        <v>461</v>
      </c>
      <c r="CF79" t="s">
        <v>461</v>
      </c>
      <c r="CG79" t="s">
        <v>461</v>
      </c>
      <c r="CH79" t="s">
        <v>461</v>
      </c>
      <c r="CI79" t="s">
        <v>461</v>
      </c>
      <c r="CJ79" t="s">
        <v>461</v>
      </c>
      <c r="CK79" t="s">
        <v>461</v>
      </c>
      <c r="CL79" t="s">
        <v>461</v>
      </c>
      <c r="CM79" t="s">
        <v>463</v>
      </c>
      <c r="CN79" t="s">
        <v>461</v>
      </c>
      <c r="CO79" t="s">
        <v>461</v>
      </c>
      <c r="CP79" t="s">
        <v>461</v>
      </c>
      <c r="CQ79" t="s">
        <v>461</v>
      </c>
      <c r="CR79" t="s">
        <v>461</v>
      </c>
      <c r="CS79" t="s">
        <v>461</v>
      </c>
      <c r="CT79" t="s">
        <v>461</v>
      </c>
      <c r="CU79" t="s">
        <v>461</v>
      </c>
      <c r="CV79" t="s">
        <v>461</v>
      </c>
      <c r="CW79" t="s">
        <v>461</v>
      </c>
      <c r="CX79" t="s">
        <v>461</v>
      </c>
      <c r="CY79" t="s">
        <v>461</v>
      </c>
      <c r="CZ79" t="s">
        <v>461</v>
      </c>
      <c r="DA79" t="s">
        <v>461</v>
      </c>
      <c r="DB79" t="s">
        <v>474</v>
      </c>
      <c r="DC79" t="s">
        <v>461</v>
      </c>
      <c r="DD79" t="s">
        <v>461</v>
      </c>
      <c r="DE79" t="s">
        <v>461</v>
      </c>
      <c r="DF79" t="s">
        <v>461</v>
      </c>
      <c r="DG79" t="s">
        <v>461</v>
      </c>
      <c r="DH79" t="s">
        <v>461</v>
      </c>
      <c r="DI79" t="s">
        <v>461</v>
      </c>
      <c r="DJ79" t="s">
        <v>461</v>
      </c>
      <c r="DK79" t="s">
        <v>461</v>
      </c>
      <c r="DL79" t="s">
        <v>461</v>
      </c>
      <c r="DM79" t="s">
        <v>461</v>
      </c>
      <c r="DN79" t="s">
        <v>461</v>
      </c>
      <c r="DO79" t="s">
        <v>461</v>
      </c>
      <c r="DP79" t="s">
        <v>461</v>
      </c>
      <c r="DQ79" t="s">
        <v>461</v>
      </c>
      <c r="DR79" t="s">
        <v>461</v>
      </c>
      <c r="DS79" t="s">
        <v>461</v>
      </c>
      <c r="DT79" t="s">
        <v>461</v>
      </c>
      <c r="DU79" t="s">
        <v>461</v>
      </c>
      <c r="DV79" t="s">
        <v>461</v>
      </c>
      <c r="DW79" t="s">
        <v>461</v>
      </c>
      <c r="DX79" t="s">
        <v>461</v>
      </c>
      <c r="DY79" t="s">
        <v>461</v>
      </c>
      <c r="DZ79" t="s">
        <v>461</v>
      </c>
      <c r="EA79" t="s">
        <v>461</v>
      </c>
      <c r="EB79" t="s">
        <v>461</v>
      </c>
      <c r="EC79" t="s">
        <v>461</v>
      </c>
      <c r="ED79" t="s">
        <v>461</v>
      </c>
      <c r="EE79" t="s">
        <v>461</v>
      </c>
      <c r="EF79" t="s">
        <v>463</v>
      </c>
      <c r="EG79" t="s">
        <v>461</v>
      </c>
      <c r="EH79" t="s">
        <v>461</v>
      </c>
      <c r="EI79" t="s">
        <v>461</v>
      </c>
      <c r="EJ79" t="s">
        <v>461</v>
      </c>
      <c r="EK79" t="s">
        <v>461</v>
      </c>
      <c r="EL79" t="s">
        <v>461</v>
      </c>
      <c r="EM79" t="s">
        <v>461</v>
      </c>
      <c r="EN79" t="s">
        <v>461</v>
      </c>
      <c r="EO79" t="s">
        <v>461</v>
      </c>
      <c r="EP79" t="s">
        <v>461</v>
      </c>
      <c r="EQ79" t="s">
        <v>461</v>
      </c>
      <c r="ER79" t="s">
        <v>461</v>
      </c>
      <c r="ES79" t="s">
        <v>461</v>
      </c>
      <c r="ET79" t="s">
        <v>461</v>
      </c>
      <c r="EU79" t="s">
        <v>461</v>
      </c>
      <c r="EV79" t="s">
        <v>461</v>
      </c>
      <c r="EW79" t="s">
        <v>461</v>
      </c>
      <c r="EX79" t="s">
        <v>461</v>
      </c>
      <c r="EY79" t="s">
        <v>473</v>
      </c>
      <c r="EZ79" t="s">
        <v>461</v>
      </c>
      <c r="FA79" t="s">
        <v>480</v>
      </c>
      <c r="FB79" t="s">
        <v>461</v>
      </c>
      <c r="FC79" t="s">
        <v>461</v>
      </c>
      <c r="FD79" t="s">
        <v>461</v>
      </c>
      <c r="FE79" t="s">
        <v>461</v>
      </c>
      <c r="FF79" t="s">
        <v>461</v>
      </c>
      <c r="FG79" t="s">
        <v>461</v>
      </c>
      <c r="FH79" t="s">
        <v>461</v>
      </c>
      <c r="FI79" t="s">
        <v>461</v>
      </c>
      <c r="FJ79" t="s">
        <v>461</v>
      </c>
      <c r="FK79" t="s">
        <v>461</v>
      </c>
      <c r="FL79" t="s">
        <v>461</v>
      </c>
      <c r="FM79" t="s">
        <v>461</v>
      </c>
      <c r="FN79" t="s">
        <v>461</v>
      </c>
      <c r="FO79" t="s">
        <v>461</v>
      </c>
      <c r="FP79" t="s">
        <v>460</v>
      </c>
      <c r="FQ79" t="s">
        <v>461</v>
      </c>
      <c r="FR79" t="s">
        <v>461</v>
      </c>
      <c r="FS79" t="s">
        <v>480</v>
      </c>
      <c r="FT79" t="s">
        <v>461</v>
      </c>
      <c r="FU79" t="s">
        <v>461</v>
      </c>
      <c r="FV79" t="s">
        <v>461</v>
      </c>
      <c r="FW79" t="s">
        <v>461</v>
      </c>
      <c r="FX79" t="s">
        <v>461</v>
      </c>
      <c r="FY79" t="s">
        <v>461</v>
      </c>
      <c r="FZ79" t="s">
        <v>461</v>
      </c>
      <c r="GA79" t="s">
        <v>461</v>
      </c>
      <c r="GB79" t="s">
        <v>461</v>
      </c>
      <c r="GC79" t="s">
        <v>461</v>
      </c>
      <c r="GD79" t="s">
        <v>461</v>
      </c>
      <c r="GE79" t="s">
        <v>461</v>
      </c>
      <c r="GF79" t="s">
        <v>461</v>
      </c>
      <c r="GG79" t="s">
        <v>461</v>
      </c>
      <c r="GH79" t="s">
        <v>461</v>
      </c>
      <c r="GI79" t="s">
        <v>461</v>
      </c>
      <c r="GJ79" t="s">
        <v>461</v>
      </c>
      <c r="GK79" t="s">
        <v>461</v>
      </c>
      <c r="GL79" t="s">
        <v>461</v>
      </c>
      <c r="GM79" t="s">
        <v>461</v>
      </c>
      <c r="GN79" t="s">
        <v>461</v>
      </c>
      <c r="GO79" t="s">
        <v>461</v>
      </c>
      <c r="GP79" t="s">
        <v>461</v>
      </c>
      <c r="GQ79" t="s">
        <v>461</v>
      </c>
      <c r="GR79" t="s">
        <v>461</v>
      </c>
      <c r="GS79" t="s">
        <v>460</v>
      </c>
      <c r="GT79" t="s">
        <v>461</v>
      </c>
      <c r="GU79" t="s">
        <v>461</v>
      </c>
      <c r="GV79" t="s">
        <v>461</v>
      </c>
      <c r="GW79" t="s">
        <v>461</v>
      </c>
      <c r="GX79" t="s">
        <v>461</v>
      </c>
      <c r="GY79" t="s">
        <v>461</v>
      </c>
      <c r="GZ79" t="s">
        <v>461</v>
      </c>
      <c r="HA79" t="s">
        <v>461</v>
      </c>
      <c r="HB79" t="s">
        <v>461</v>
      </c>
      <c r="HC79" t="s">
        <v>461</v>
      </c>
      <c r="HD79" t="s">
        <v>461</v>
      </c>
      <c r="HE79" t="s">
        <v>475</v>
      </c>
      <c r="HF79">
        <v>2</v>
      </c>
      <c r="HG79">
        <v>187</v>
      </c>
      <c r="HH79">
        <v>3</v>
      </c>
      <c r="HI79">
        <v>4</v>
      </c>
      <c r="HJ79">
        <v>3</v>
      </c>
      <c r="HK79" t="s">
        <v>476</v>
      </c>
      <c r="HM79" s="3">
        <f t="shared" si="66"/>
        <v>0</v>
      </c>
      <c r="HN79" s="3">
        <f t="shared" si="67"/>
        <v>52</v>
      </c>
      <c r="HO79" s="3">
        <f t="shared" si="83"/>
        <v>0</v>
      </c>
      <c r="HP79" s="3">
        <f t="shared" si="42"/>
        <v>52</v>
      </c>
      <c r="HQ79" s="7" t="str" cm="1">
        <f t="array" ref="HQ79">_xlfn.SWITCH(HP79,HM79,"Oui",HN79,"Non",HO79,"Abstention")</f>
        <v>Non</v>
      </c>
      <c r="HR79" s="7" t="str" cm="1">
        <f t="array" ref="HR79">_xlfn.SWITCH(HQ79,"Oui","Non","Non","Oui","Abstention","Oui")</f>
        <v>Oui</v>
      </c>
      <c r="HS79" s="7" t="str" cm="1">
        <f t="array" ref="HS79">_xlfn.SWITCH(HQ79,"Oui","Abstention","Non","Abstention","Abstention","Non")</f>
        <v>Abstention</v>
      </c>
      <c r="HT79" s="3">
        <f t="shared" si="43"/>
        <v>52</v>
      </c>
      <c r="HU79" s="3">
        <f t="shared" si="44"/>
        <v>1</v>
      </c>
      <c r="HV79" t="str">
        <f t="shared" si="45"/>
        <v>consigne</v>
      </c>
      <c r="HW79" s="3">
        <f t="shared" si="68"/>
        <v>0</v>
      </c>
      <c r="HX79" s="3">
        <f t="shared" si="69"/>
        <v>38</v>
      </c>
      <c r="HY79" s="3">
        <f t="shared" si="70"/>
        <v>0</v>
      </c>
      <c r="HZ79" s="3">
        <f t="shared" si="46"/>
        <v>38</v>
      </c>
      <c r="IA79" s="7" t="str" cm="1">
        <f t="array" ref="IA79">_xlfn.SWITCH(HZ79,HW79,"Oui",HX79,"Non",HY79,"Abstention")</f>
        <v>Non</v>
      </c>
      <c r="IB79" s="7" t="str" cm="1">
        <f t="array" ref="IB79">_xlfn.SWITCH(IA79,"Oui","Non","Non","Oui","Abstention","Oui")</f>
        <v>Oui</v>
      </c>
      <c r="IC79" s="7" t="str" cm="1">
        <f t="array" ref="IC79">_xlfn.SWITCH(IA79,"Oui","Abstention","Non","Abstention","Abstention","Non")</f>
        <v>Abstention</v>
      </c>
      <c r="ID79" s="3">
        <f t="shared" si="47"/>
        <v>38</v>
      </c>
      <c r="IE79" s="3">
        <f t="shared" si="48"/>
        <v>1</v>
      </c>
      <c r="IF79" t="str">
        <f t="shared" si="49"/>
        <v>consigne</v>
      </c>
      <c r="IG79">
        <f t="shared" si="71"/>
        <v>0</v>
      </c>
      <c r="IH79">
        <f t="shared" si="72"/>
        <v>29</v>
      </c>
      <c r="II79">
        <f t="shared" si="73"/>
        <v>1</v>
      </c>
      <c r="IJ79" s="3">
        <f t="shared" si="50"/>
        <v>29</v>
      </c>
      <c r="IK79" s="7" t="str" cm="1">
        <f t="array" ref="IK79">_xlfn.SWITCH(IJ79,IG79,"Oui",IH79,"Non",II79,"Abstention")</f>
        <v>Non</v>
      </c>
      <c r="IL79" s="7" t="str" cm="1">
        <f t="array" ref="IL79">_xlfn.SWITCH(IK79,"Oui","Non","Non","Oui","Abstention","Oui")</f>
        <v>Oui</v>
      </c>
      <c r="IM79" s="7" t="str" cm="1">
        <f t="array" ref="IM79">_xlfn.SWITCH(IK79,"Oui","Abstention","Non","Abstention","Abstention","Non")</f>
        <v>Abstention</v>
      </c>
      <c r="IN79" s="3">
        <f t="shared" si="51"/>
        <v>30</v>
      </c>
      <c r="IO79" s="3">
        <f t="shared" si="52"/>
        <v>0.96666666666666667</v>
      </c>
      <c r="IP79" t="str">
        <f t="shared" si="53"/>
        <v>consigne</v>
      </c>
      <c r="IQ79">
        <f t="shared" si="74"/>
        <v>2</v>
      </c>
      <c r="IR79">
        <f t="shared" si="75"/>
        <v>24</v>
      </c>
      <c r="IS79">
        <f t="shared" si="76"/>
        <v>2</v>
      </c>
      <c r="IT79" s="3">
        <f t="shared" si="54"/>
        <v>24</v>
      </c>
      <c r="IU79" s="7" t="str" cm="1">
        <f t="array" ref="IU79">_xlfn.SWITCH(IT79,IQ79,"Oui",IR79,"Non",IS79,"Abstention")</f>
        <v>Non</v>
      </c>
      <c r="IV79" s="7" t="str" cm="1">
        <f t="array" ref="IV79">_xlfn.SWITCH(IU79,"Oui","Non","Non","Oui","Abstention","Oui")</f>
        <v>Oui</v>
      </c>
      <c r="IW79" s="7" t="str" cm="1">
        <f t="array" ref="IW79">_xlfn.SWITCH(IU79,"Oui","Abstention","Non","Abstention","Abstention","Non")</f>
        <v>Abstention</v>
      </c>
      <c r="IX79" s="3">
        <f t="shared" si="55"/>
        <v>28</v>
      </c>
      <c r="IY79" s="3">
        <f t="shared" si="56"/>
        <v>0.8571428571428571</v>
      </c>
      <c r="IZ79" t="str">
        <f t="shared" si="57"/>
        <v>consigne</v>
      </c>
      <c r="JA79">
        <f t="shared" si="77"/>
        <v>0</v>
      </c>
      <c r="JB79">
        <f t="shared" si="78"/>
        <v>29</v>
      </c>
      <c r="JC79">
        <f t="shared" si="79"/>
        <v>0</v>
      </c>
      <c r="JD79" s="3">
        <f t="shared" si="58"/>
        <v>29</v>
      </c>
      <c r="JE79" s="7" t="str" cm="1">
        <f t="array" ref="JE79">_xlfn.SWITCH(JD79,JA79,"Oui",JB79,"Non",JC79,"Abstention")</f>
        <v>Non</v>
      </c>
      <c r="JF79" s="7" t="str" cm="1">
        <f t="array" ref="JF79">_xlfn.SWITCH(JE79,"Oui","Non","Non","Oui","Abstention","Oui")</f>
        <v>Oui</v>
      </c>
      <c r="JG79" s="7" t="str" cm="1">
        <f t="array" ref="JG79">_xlfn.SWITCH(JE79,"Oui","Abstention","Non","Abstention","Abstention","Non")</f>
        <v>Abstention</v>
      </c>
      <c r="JH79" s="3">
        <f t="shared" si="59"/>
        <v>29</v>
      </c>
      <c r="JI79" s="3">
        <f t="shared" si="60"/>
        <v>1</v>
      </c>
      <c r="JJ79" t="str">
        <f t="shared" si="61"/>
        <v>consigne</v>
      </c>
      <c r="JK79">
        <f t="shared" si="80"/>
        <v>0</v>
      </c>
      <c r="JL79">
        <f t="shared" si="81"/>
        <v>15</v>
      </c>
      <c r="JM79">
        <f t="shared" si="82"/>
        <v>0</v>
      </c>
      <c r="JN79" s="3">
        <f t="shared" si="62"/>
        <v>15</v>
      </c>
      <c r="JO79" s="7" t="str" cm="1">
        <f t="array" ref="JO79">_xlfn.SWITCH(JN79,JK79,"Oui",JL79,"Non",JM79,"Abstention")</f>
        <v>Non</v>
      </c>
      <c r="JP79" s="7" t="str" cm="1">
        <f t="array" ref="JP79">_xlfn.SWITCH(JO79,"Oui","Non","Non","Oui","Abstention","Oui")</f>
        <v>Oui</v>
      </c>
      <c r="JQ79" s="7" t="str" cm="1">
        <f t="array" ref="JQ79">_xlfn.SWITCH(JO79,"Oui","Abstention","Non","Abstention","Abstention","Non")</f>
        <v>Abstention</v>
      </c>
      <c r="JR79" s="3">
        <f t="shared" si="63"/>
        <v>15</v>
      </c>
      <c r="JS79" s="3">
        <f t="shared" si="64"/>
        <v>1</v>
      </c>
      <c r="JT79" t="str">
        <f t="shared" si="65"/>
        <v>consigne</v>
      </c>
      <c r="JU79" s="3"/>
      <c r="JV79" t="str" cm="1">
        <f t="array" ref="JV79">_xlfn._xlws.FILTER($M$3:$HD$3,((($M79:$HD79=$HR79)+($M79:$HD79=$HS79))*($M$5:$HD$5="V")*($HV79="consigne")),"")</f>
        <v/>
      </c>
      <c r="KP79" t="str" cm="1">
        <f t="array" ref="KP79">_xlfn._xlws.FILTER($M$3:$HD$3,((($M79:$HD79=$IB79)+($M79:$HD79=$IC79))*($M$5:$HD$5="S")*($IF79="consigne")),"")</f>
        <v/>
      </c>
      <c r="LD79" t="str" cm="1">
        <f t="array" ref="LD79:LG79">_xlfn._xlws.FILTER($M$3:$HD$3,((($M79:$HD79=$IV79)+($M79:$HD79=$IW79))*($M$5:$HD$5="RL")*($IZ79="consigne")),"")</f>
        <v>Fiala Doris</v>
      </c>
      <c r="LE79" t="str">
        <v>Schilliger Peter</v>
      </c>
      <c r="LF79" t="str">
        <v>Schneeberger Daniela</v>
      </c>
      <c r="LG79" t="str">
        <v>Wasserfallen Christian</v>
      </c>
      <c r="LP79" t="str" cm="1">
        <f t="array" ref="LP79">_xlfn._xlws.FILTER($M$3:$HD$3,((($M79:$HD79=$JF79)+($M79:$HD79=$JG79))*($M$5:$HD$5="G")*($JJ79="consigne")),"")</f>
        <v/>
      </c>
      <c r="MA79" t="str" cm="1">
        <f t="array" ref="MA79">_xlfn._xlws.FILTER($M$3:$HD$3,((($M79:$HD79=$JP79)+($M79:$HD79=$JQ79))*($M$5:$HD$5="GL")*($JT79="consigne")),"")</f>
        <v/>
      </c>
      <c r="MG79" t="str" cm="1">
        <f t="array" ref="MG79">_xlfn._xlws.FILTER($M$3:$HD$3,((($M79:$HD79=$IL79)+($M79:$HD79=$IM79))*($M$5:$HD$5="M-E")*($IP79="consigne")),"")</f>
        <v>Regazzi Fabio</v>
      </c>
    </row>
    <row r="80" spans="1:352" x14ac:dyDescent="0.25">
      <c r="A80" s="1" t="s">
        <v>733</v>
      </c>
      <c r="B80" t="s">
        <v>204</v>
      </c>
      <c r="C80" t="s">
        <v>717</v>
      </c>
      <c r="D80" t="s">
        <v>706</v>
      </c>
      <c r="E80" s="1" t="s">
        <v>718</v>
      </c>
      <c r="F80" t="s">
        <v>719</v>
      </c>
      <c r="G80">
        <v>24531</v>
      </c>
      <c r="H80" t="s">
        <v>734</v>
      </c>
      <c r="I80" t="s">
        <v>735</v>
      </c>
      <c r="J80" t="s">
        <v>736</v>
      </c>
      <c r="K80" t="s">
        <v>722</v>
      </c>
      <c r="M80" t="s">
        <v>461</v>
      </c>
      <c r="N80" t="s">
        <v>461</v>
      </c>
      <c r="O80" t="s">
        <v>460</v>
      </c>
      <c r="P80" t="s">
        <v>461</v>
      </c>
      <c r="Q80" t="s">
        <v>461</v>
      </c>
      <c r="R80" t="s">
        <v>460</v>
      </c>
      <c r="S80" t="s">
        <v>460</v>
      </c>
      <c r="T80" t="s">
        <v>460</v>
      </c>
      <c r="U80" t="s">
        <v>460</v>
      </c>
      <c r="V80" t="s">
        <v>460</v>
      </c>
      <c r="W80" t="s">
        <v>463</v>
      </c>
      <c r="X80" t="s">
        <v>460</v>
      </c>
      <c r="Y80" t="s">
        <v>460</v>
      </c>
      <c r="Z80" t="s">
        <v>460</v>
      </c>
      <c r="AA80" t="s">
        <v>460</v>
      </c>
      <c r="AB80" t="s">
        <v>460</v>
      </c>
      <c r="AC80" t="s">
        <v>463</v>
      </c>
      <c r="AD80" t="s">
        <v>461</v>
      </c>
      <c r="AE80" t="s">
        <v>461</v>
      </c>
      <c r="AF80" t="s">
        <v>460</v>
      </c>
      <c r="AG80" t="s">
        <v>460</v>
      </c>
      <c r="AH80" t="s">
        <v>461</v>
      </c>
      <c r="AI80" t="s">
        <v>461</v>
      </c>
      <c r="AJ80" t="s">
        <v>460</v>
      </c>
      <c r="AK80" t="s">
        <v>460</v>
      </c>
      <c r="AL80" t="s">
        <v>473</v>
      </c>
      <c r="AM80" t="s">
        <v>461</v>
      </c>
      <c r="AN80" t="s">
        <v>460</v>
      </c>
      <c r="AO80" t="s">
        <v>461</v>
      </c>
      <c r="AP80" t="s">
        <v>461</v>
      </c>
      <c r="AQ80" t="s">
        <v>461</v>
      </c>
      <c r="AR80" t="s">
        <v>460</v>
      </c>
      <c r="AS80" t="s">
        <v>460</v>
      </c>
      <c r="AT80" t="s">
        <v>461</v>
      </c>
      <c r="AU80" t="s">
        <v>460</v>
      </c>
      <c r="AV80" t="s">
        <v>460</v>
      </c>
      <c r="AW80" t="s">
        <v>461</v>
      </c>
      <c r="AX80" t="s">
        <v>460</v>
      </c>
      <c r="AY80" t="s">
        <v>461</v>
      </c>
      <c r="AZ80" t="s">
        <v>460</v>
      </c>
      <c r="BA80" t="s">
        <v>461</v>
      </c>
      <c r="BB80" t="s">
        <v>461</v>
      </c>
      <c r="BC80" t="s">
        <v>460</v>
      </c>
      <c r="BD80" t="s">
        <v>461</v>
      </c>
      <c r="BE80" t="s">
        <v>461</v>
      </c>
      <c r="BF80" t="s">
        <v>461</v>
      </c>
      <c r="BG80" t="s">
        <v>460</v>
      </c>
      <c r="BH80" t="s">
        <v>480</v>
      </c>
      <c r="BI80" t="s">
        <v>460</v>
      </c>
      <c r="BJ80" t="s">
        <v>480</v>
      </c>
      <c r="BK80" t="s">
        <v>461</v>
      </c>
      <c r="BL80" t="s">
        <v>460</v>
      </c>
      <c r="BM80" t="s">
        <v>460</v>
      </c>
      <c r="BN80" t="s">
        <v>460</v>
      </c>
      <c r="BO80" t="s">
        <v>480</v>
      </c>
      <c r="BP80" t="s">
        <v>460</v>
      </c>
      <c r="BQ80" t="s">
        <v>460</v>
      </c>
      <c r="BR80" t="s">
        <v>461</v>
      </c>
      <c r="BS80" t="s">
        <v>460</v>
      </c>
      <c r="BT80" t="s">
        <v>461</v>
      </c>
      <c r="BU80" t="s">
        <v>461</v>
      </c>
      <c r="BV80" t="s">
        <v>461</v>
      </c>
      <c r="BW80" t="s">
        <v>461</v>
      </c>
      <c r="BX80" t="s">
        <v>460</v>
      </c>
      <c r="BY80" t="s">
        <v>461</v>
      </c>
      <c r="BZ80" t="s">
        <v>461</v>
      </c>
      <c r="CA80" t="s">
        <v>460</v>
      </c>
      <c r="CB80" t="s">
        <v>461</v>
      </c>
      <c r="CC80" t="s">
        <v>473</v>
      </c>
      <c r="CD80" t="s">
        <v>461</v>
      </c>
      <c r="CE80" t="s">
        <v>460</v>
      </c>
      <c r="CF80" t="s">
        <v>460</v>
      </c>
      <c r="CG80" t="s">
        <v>461</v>
      </c>
      <c r="CH80" t="s">
        <v>460</v>
      </c>
      <c r="CI80" t="s">
        <v>461</v>
      </c>
      <c r="CJ80" t="s">
        <v>461</v>
      </c>
      <c r="CK80" t="s">
        <v>460</v>
      </c>
      <c r="CL80" t="s">
        <v>461</v>
      </c>
      <c r="CM80" t="s">
        <v>463</v>
      </c>
      <c r="CN80" t="s">
        <v>460</v>
      </c>
      <c r="CO80" t="s">
        <v>460</v>
      </c>
      <c r="CP80" t="s">
        <v>461</v>
      </c>
      <c r="CQ80" t="s">
        <v>461</v>
      </c>
      <c r="CR80" t="s">
        <v>461</v>
      </c>
      <c r="CS80" t="s">
        <v>461</v>
      </c>
      <c r="CT80" t="s">
        <v>461</v>
      </c>
      <c r="CU80" t="s">
        <v>460</v>
      </c>
      <c r="CV80" t="s">
        <v>461</v>
      </c>
      <c r="CW80" t="s">
        <v>461</v>
      </c>
      <c r="CX80" t="s">
        <v>460</v>
      </c>
      <c r="CY80" t="s">
        <v>461</v>
      </c>
      <c r="CZ80" t="s">
        <v>461</v>
      </c>
      <c r="DA80" t="s">
        <v>461</v>
      </c>
      <c r="DB80" t="s">
        <v>474</v>
      </c>
      <c r="DC80" t="s">
        <v>461</v>
      </c>
      <c r="DD80" t="s">
        <v>461</v>
      </c>
      <c r="DE80" t="s">
        <v>460</v>
      </c>
      <c r="DF80" t="s">
        <v>461</v>
      </c>
      <c r="DG80" t="s">
        <v>461</v>
      </c>
      <c r="DH80" t="s">
        <v>460</v>
      </c>
      <c r="DI80" t="s">
        <v>460</v>
      </c>
      <c r="DJ80" t="s">
        <v>460</v>
      </c>
      <c r="DK80" t="s">
        <v>461</v>
      </c>
      <c r="DL80" t="s">
        <v>460</v>
      </c>
      <c r="DM80" t="s">
        <v>460</v>
      </c>
      <c r="DN80" t="s">
        <v>460</v>
      </c>
      <c r="DO80" t="s">
        <v>461</v>
      </c>
      <c r="DP80" t="s">
        <v>461</v>
      </c>
      <c r="DQ80" t="s">
        <v>461</v>
      </c>
      <c r="DR80" t="s">
        <v>460</v>
      </c>
      <c r="DS80" t="s">
        <v>460</v>
      </c>
      <c r="DT80" t="s">
        <v>460</v>
      </c>
      <c r="DU80" t="s">
        <v>461</v>
      </c>
      <c r="DV80" t="s">
        <v>460</v>
      </c>
      <c r="DW80" t="s">
        <v>460</v>
      </c>
      <c r="DX80" t="s">
        <v>461</v>
      </c>
      <c r="DY80" t="s">
        <v>460</v>
      </c>
      <c r="DZ80" t="s">
        <v>460</v>
      </c>
      <c r="EA80" t="s">
        <v>460</v>
      </c>
      <c r="EB80" t="s">
        <v>460</v>
      </c>
      <c r="EC80" t="s">
        <v>460</v>
      </c>
      <c r="ED80" t="s">
        <v>460</v>
      </c>
      <c r="EE80" t="s">
        <v>461</v>
      </c>
      <c r="EF80" t="s">
        <v>463</v>
      </c>
      <c r="EG80" t="s">
        <v>460</v>
      </c>
      <c r="EH80" t="s">
        <v>461</v>
      </c>
      <c r="EI80" t="s">
        <v>461</v>
      </c>
      <c r="EJ80" t="s">
        <v>461</v>
      </c>
      <c r="EK80" t="s">
        <v>460</v>
      </c>
      <c r="EL80" t="s">
        <v>460</v>
      </c>
      <c r="EM80" t="s">
        <v>461</v>
      </c>
      <c r="EN80" t="s">
        <v>461</v>
      </c>
      <c r="EO80" t="s">
        <v>460</v>
      </c>
      <c r="EP80" t="s">
        <v>461</v>
      </c>
      <c r="EQ80" t="s">
        <v>460</v>
      </c>
      <c r="ER80" t="s">
        <v>460</v>
      </c>
      <c r="ES80" t="s">
        <v>460</v>
      </c>
      <c r="ET80" t="s">
        <v>461</v>
      </c>
      <c r="EU80" t="s">
        <v>460</v>
      </c>
      <c r="EV80" t="s">
        <v>460</v>
      </c>
      <c r="EW80" t="s">
        <v>460</v>
      </c>
      <c r="EX80" t="s">
        <v>460</v>
      </c>
      <c r="EY80" t="s">
        <v>473</v>
      </c>
      <c r="EZ80" t="s">
        <v>461</v>
      </c>
      <c r="FA80" t="s">
        <v>461</v>
      </c>
      <c r="FB80" t="s">
        <v>461</v>
      </c>
      <c r="FC80" t="s">
        <v>461</v>
      </c>
      <c r="FD80" t="s">
        <v>461</v>
      </c>
      <c r="FE80" t="s">
        <v>461</v>
      </c>
      <c r="FF80" t="s">
        <v>461</v>
      </c>
      <c r="FG80" t="s">
        <v>461</v>
      </c>
      <c r="FH80" t="s">
        <v>460</v>
      </c>
      <c r="FI80" t="s">
        <v>460</v>
      </c>
      <c r="FJ80" t="s">
        <v>461</v>
      </c>
      <c r="FK80" t="s">
        <v>461</v>
      </c>
      <c r="FL80" t="s">
        <v>460</v>
      </c>
      <c r="FM80" t="s">
        <v>460</v>
      </c>
      <c r="FN80" t="s">
        <v>461</v>
      </c>
      <c r="FO80" t="s">
        <v>460</v>
      </c>
      <c r="FP80" t="s">
        <v>461</v>
      </c>
      <c r="FQ80" t="s">
        <v>461</v>
      </c>
      <c r="FR80" t="s">
        <v>460</v>
      </c>
      <c r="FS80" t="s">
        <v>461</v>
      </c>
      <c r="FT80" t="s">
        <v>460</v>
      </c>
      <c r="FU80" t="s">
        <v>460</v>
      </c>
      <c r="FV80" t="s">
        <v>461</v>
      </c>
      <c r="FW80" t="s">
        <v>461</v>
      </c>
      <c r="FX80" t="s">
        <v>460</v>
      </c>
      <c r="FY80" t="s">
        <v>460</v>
      </c>
      <c r="FZ80" t="s">
        <v>461</v>
      </c>
      <c r="GA80" t="s">
        <v>461</v>
      </c>
      <c r="GB80" t="s">
        <v>460</v>
      </c>
      <c r="GC80" t="s">
        <v>461</v>
      </c>
      <c r="GD80" t="s">
        <v>460</v>
      </c>
      <c r="GE80" t="s">
        <v>460</v>
      </c>
      <c r="GF80" t="s">
        <v>461</v>
      </c>
      <c r="GG80" t="s">
        <v>460</v>
      </c>
      <c r="GH80" t="s">
        <v>460</v>
      </c>
      <c r="GI80" t="s">
        <v>460</v>
      </c>
      <c r="GJ80" t="s">
        <v>460</v>
      </c>
      <c r="GK80" t="s">
        <v>461</v>
      </c>
      <c r="GL80" t="s">
        <v>461</v>
      </c>
      <c r="GM80" t="s">
        <v>461</v>
      </c>
      <c r="GN80" t="s">
        <v>461</v>
      </c>
      <c r="GO80" t="s">
        <v>480</v>
      </c>
      <c r="GP80" t="s">
        <v>460</v>
      </c>
      <c r="GQ80" t="s">
        <v>461</v>
      </c>
      <c r="GR80" t="s">
        <v>461</v>
      </c>
      <c r="GS80" t="s">
        <v>461</v>
      </c>
      <c r="GT80" t="s">
        <v>460</v>
      </c>
      <c r="GU80" t="s">
        <v>460</v>
      </c>
      <c r="GV80" t="s">
        <v>460</v>
      </c>
      <c r="GW80" t="s">
        <v>460</v>
      </c>
      <c r="GX80" t="s">
        <v>460</v>
      </c>
      <c r="GY80" t="s">
        <v>460</v>
      </c>
      <c r="GZ80" t="s">
        <v>460</v>
      </c>
      <c r="HA80" t="s">
        <v>480</v>
      </c>
      <c r="HB80" t="s">
        <v>461</v>
      </c>
      <c r="HC80" t="s">
        <v>460</v>
      </c>
      <c r="HD80" t="s">
        <v>461</v>
      </c>
      <c r="HE80" t="s">
        <v>481</v>
      </c>
      <c r="HF80">
        <v>96</v>
      </c>
      <c r="HG80">
        <v>91</v>
      </c>
      <c r="HH80">
        <v>5</v>
      </c>
      <c r="HI80">
        <v>4</v>
      </c>
      <c r="HJ80">
        <v>3</v>
      </c>
      <c r="HK80" t="s">
        <v>476</v>
      </c>
      <c r="HM80" s="3">
        <f t="shared" si="66"/>
        <v>0</v>
      </c>
      <c r="HN80" s="3">
        <f t="shared" si="67"/>
        <v>51</v>
      </c>
      <c r="HO80" s="3">
        <f t="shared" si="83"/>
        <v>1</v>
      </c>
      <c r="HP80" s="3">
        <f t="shared" si="42"/>
        <v>51</v>
      </c>
      <c r="HQ80" s="7" t="str" cm="1">
        <f t="array" ref="HQ80">_xlfn.SWITCH(HP80,HM80,"Oui",HN80,"Non",HO80,"Abstention")</f>
        <v>Non</v>
      </c>
      <c r="HR80" s="7" t="str" cm="1">
        <f t="array" ref="HR80">_xlfn.SWITCH(HQ80,"Oui","Non","Non","Oui","Abstention","Oui")</f>
        <v>Oui</v>
      </c>
      <c r="HS80" s="7" t="str" cm="1">
        <f t="array" ref="HS80">_xlfn.SWITCH(HQ80,"Oui","Abstention","Non","Abstention","Abstention","Non")</f>
        <v>Abstention</v>
      </c>
      <c r="HT80" s="3">
        <f t="shared" si="43"/>
        <v>52</v>
      </c>
      <c r="HU80" s="3">
        <f t="shared" si="44"/>
        <v>0.98076923076923073</v>
      </c>
      <c r="HV80" t="str">
        <f t="shared" si="45"/>
        <v>consigne</v>
      </c>
      <c r="HW80" s="3">
        <f t="shared" si="68"/>
        <v>38</v>
      </c>
      <c r="HX80" s="3">
        <f t="shared" si="69"/>
        <v>0</v>
      </c>
      <c r="HY80" s="3">
        <f t="shared" si="70"/>
        <v>0</v>
      </c>
      <c r="HZ80" s="3">
        <f t="shared" si="46"/>
        <v>38</v>
      </c>
      <c r="IA80" s="7" t="str" cm="1">
        <f t="array" ref="IA80">_xlfn.SWITCH(HZ80,HW80,"Oui",HX80,"Non",HY80,"Abstention")</f>
        <v>Oui</v>
      </c>
      <c r="IB80" s="7" t="str" cm="1">
        <f t="array" ref="IB80">_xlfn.SWITCH(IA80,"Oui","Non","Non","Oui","Abstention","Oui")</f>
        <v>Non</v>
      </c>
      <c r="IC80" s="7" t="str" cm="1">
        <f t="array" ref="IC80">_xlfn.SWITCH(IA80,"Oui","Abstention","Non","Abstention","Abstention","Non")</f>
        <v>Abstention</v>
      </c>
      <c r="ID80" s="3">
        <f t="shared" si="47"/>
        <v>38</v>
      </c>
      <c r="IE80" s="3">
        <f t="shared" si="48"/>
        <v>1</v>
      </c>
      <c r="IF80" t="str">
        <f t="shared" si="49"/>
        <v>consigne</v>
      </c>
      <c r="IG80">
        <f t="shared" si="71"/>
        <v>10</v>
      </c>
      <c r="IH80">
        <f t="shared" si="72"/>
        <v>19</v>
      </c>
      <c r="II80">
        <f t="shared" si="73"/>
        <v>1</v>
      </c>
      <c r="IJ80" s="3">
        <f t="shared" si="50"/>
        <v>19</v>
      </c>
      <c r="IK80" s="7" t="str" cm="1">
        <f t="array" ref="IK80">_xlfn.SWITCH(IJ80,IG80,"Oui",IH80,"Non",II80,"Abstention")</f>
        <v>Non</v>
      </c>
      <c r="IL80" s="7" t="str" cm="1">
        <f t="array" ref="IL80">_xlfn.SWITCH(IK80,"Oui","Non","Non","Oui","Abstention","Oui")</f>
        <v>Oui</v>
      </c>
      <c r="IM80" s="7" t="str" cm="1">
        <f t="array" ref="IM80">_xlfn.SWITCH(IK80,"Oui","Abstention","Non","Abstention","Abstention","Non")</f>
        <v>Abstention</v>
      </c>
      <c r="IN80" s="3">
        <f t="shared" si="51"/>
        <v>30</v>
      </c>
      <c r="IO80" s="3">
        <f t="shared" si="52"/>
        <v>0.6333333333333333</v>
      </c>
      <c r="IP80" t="str">
        <f t="shared" si="53"/>
        <v>pas de consigne</v>
      </c>
      <c r="IQ80">
        <f t="shared" si="74"/>
        <v>4</v>
      </c>
      <c r="IR80">
        <f t="shared" si="75"/>
        <v>21</v>
      </c>
      <c r="IS80">
        <f t="shared" si="76"/>
        <v>3</v>
      </c>
      <c r="IT80" s="3">
        <f t="shared" si="54"/>
        <v>21</v>
      </c>
      <c r="IU80" s="7" t="str" cm="1">
        <f t="array" ref="IU80">_xlfn.SWITCH(IT80,IQ80,"Oui",IR80,"Non",IS80,"Abstention")</f>
        <v>Non</v>
      </c>
      <c r="IV80" s="7" t="str" cm="1">
        <f t="array" ref="IV80">_xlfn.SWITCH(IU80,"Oui","Non","Non","Oui","Abstention","Oui")</f>
        <v>Oui</v>
      </c>
      <c r="IW80" s="7" t="str" cm="1">
        <f t="array" ref="IW80">_xlfn.SWITCH(IU80,"Oui","Abstention","Non","Abstention","Abstention","Non")</f>
        <v>Abstention</v>
      </c>
      <c r="IX80" s="3">
        <f t="shared" si="55"/>
        <v>28</v>
      </c>
      <c r="IY80" s="3">
        <f t="shared" si="56"/>
        <v>0.75</v>
      </c>
      <c r="IZ80" t="str">
        <f t="shared" si="57"/>
        <v>consigne</v>
      </c>
      <c r="JA80">
        <f t="shared" si="77"/>
        <v>29</v>
      </c>
      <c r="JB80">
        <f t="shared" si="78"/>
        <v>0</v>
      </c>
      <c r="JC80">
        <f t="shared" si="79"/>
        <v>0</v>
      </c>
      <c r="JD80" s="3">
        <f t="shared" si="58"/>
        <v>29</v>
      </c>
      <c r="JE80" s="7" t="str" cm="1">
        <f t="array" ref="JE80">_xlfn.SWITCH(JD80,JA80,"Oui",JB80,"Non",JC80,"Abstention")</f>
        <v>Oui</v>
      </c>
      <c r="JF80" s="7" t="str" cm="1">
        <f t="array" ref="JF80">_xlfn.SWITCH(JE80,"Oui","Non","Non","Oui","Abstention","Oui")</f>
        <v>Non</v>
      </c>
      <c r="JG80" s="7" t="str" cm="1">
        <f t="array" ref="JG80">_xlfn.SWITCH(JE80,"Oui","Abstention","Non","Abstention","Abstention","Non")</f>
        <v>Abstention</v>
      </c>
      <c r="JH80" s="3">
        <f t="shared" si="59"/>
        <v>29</v>
      </c>
      <c r="JI80" s="3">
        <f t="shared" si="60"/>
        <v>1</v>
      </c>
      <c r="JJ80" t="str">
        <f t="shared" si="61"/>
        <v>consigne</v>
      </c>
      <c r="JK80">
        <f t="shared" si="80"/>
        <v>15</v>
      </c>
      <c r="JL80">
        <f t="shared" si="81"/>
        <v>0</v>
      </c>
      <c r="JM80">
        <f t="shared" si="82"/>
        <v>0</v>
      </c>
      <c r="JN80" s="3">
        <f t="shared" si="62"/>
        <v>15</v>
      </c>
      <c r="JO80" s="7" t="str" cm="1">
        <f t="array" ref="JO80">_xlfn.SWITCH(JN80,JK80,"Oui",JL80,"Non",JM80,"Abstention")</f>
        <v>Oui</v>
      </c>
      <c r="JP80" s="7" t="str" cm="1">
        <f t="array" ref="JP80">_xlfn.SWITCH(JO80,"Oui","Non","Non","Oui","Abstention","Oui")</f>
        <v>Non</v>
      </c>
      <c r="JQ80" s="7" t="str" cm="1">
        <f t="array" ref="JQ80">_xlfn.SWITCH(JO80,"Oui","Abstention","Non","Abstention","Abstention","Non")</f>
        <v>Abstention</v>
      </c>
      <c r="JR80" s="3">
        <f t="shared" si="63"/>
        <v>15</v>
      </c>
      <c r="JS80" s="3">
        <f t="shared" si="64"/>
        <v>1</v>
      </c>
      <c r="JT80" t="str">
        <f t="shared" si="65"/>
        <v>consigne</v>
      </c>
      <c r="JU80" s="3"/>
      <c r="JV80" t="str" cm="1">
        <f t="array" ref="JV80">_xlfn._xlws.FILTER($M$3:$HD$3,((($M80:$HD80=$HR80)+($M80:$HD80=$HS80))*($M$5:$HD$5="V")*($HV80="consigne")),"")</f>
        <v>von Siebenthal Erich</v>
      </c>
      <c r="KP80" t="str" cm="1">
        <f t="array" ref="KP80">_xlfn._xlws.FILTER($M$3:$HD$3,((($M80:$HD80=$IB80)+($M80:$HD80=$IC80))*($M$5:$HD$5="S")*($IF80="consigne")),"")</f>
        <v/>
      </c>
      <c r="LD80" t="str" cm="1">
        <f t="array" ref="LD80:LJ80">_xlfn._xlws.FILTER($M$3:$HD$3,((($M80:$HD80=$IV80)+($M80:$HD80=$IW80))*($M$5:$HD$5="RL")*($IZ80="consigne")),"")</f>
        <v>Borloz Frédéric</v>
      </c>
      <c r="LE80" t="str">
        <v>de Quattro Jacqueline</v>
      </c>
      <c r="LF80" t="str">
        <v>Feller Olivier</v>
      </c>
      <c r="LG80" t="str">
        <v>Fiala Doris</v>
      </c>
      <c r="LH80" t="str">
        <v>Fluri Kurt</v>
      </c>
      <c r="LI80" t="str">
        <v>Moret Isabelle</v>
      </c>
      <c r="LJ80" t="str">
        <v>Wehrli Laurent</v>
      </c>
      <c r="LP80" t="str" cm="1">
        <f t="array" ref="LP80">_xlfn._xlws.FILTER($M$3:$HD$3,((($M80:$HD80=$JF80)+($M80:$HD80=$JG80))*($M$5:$HD$5="G")*($JJ80="consigne")),"")</f>
        <v/>
      </c>
      <c r="MA80" t="str" cm="1">
        <f t="array" ref="MA80">_xlfn._xlws.FILTER($M$3:$HD$3,((($M80:$HD80=$JP80)+($M80:$HD80=$JQ80))*($M$5:$HD$5="GL")*($JT80="consigne")),"")</f>
        <v/>
      </c>
      <c r="MG80" t="str" cm="1">
        <f t="array" ref="MG80">_xlfn._xlws.FILTER($M$3:$HD$3,((($M80:$HD80=$IL80)+($M80:$HD80=$IM80))*($M$5:$HD$5="M-E")*($IP80="consigne")),"")</f>
        <v/>
      </c>
    </row>
    <row r="81" spans="1:354" x14ac:dyDescent="0.25">
      <c r="A81" s="1" t="s">
        <v>737</v>
      </c>
      <c r="B81" t="s">
        <v>204</v>
      </c>
      <c r="C81" t="s">
        <v>717</v>
      </c>
      <c r="D81" t="s">
        <v>706</v>
      </c>
      <c r="E81" s="1" t="s">
        <v>718</v>
      </c>
      <c r="F81" t="s">
        <v>719</v>
      </c>
      <c r="G81">
        <v>24537</v>
      </c>
      <c r="H81" t="s">
        <v>738</v>
      </c>
      <c r="I81" t="s">
        <v>739</v>
      </c>
      <c r="J81" t="s">
        <v>740</v>
      </c>
      <c r="K81" t="s">
        <v>722</v>
      </c>
      <c r="M81" t="s">
        <v>460</v>
      </c>
      <c r="N81" t="s">
        <v>460</v>
      </c>
      <c r="O81" t="s">
        <v>461</v>
      </c>
      <c r="P81" t="s">
        <v>460</v>
      </c>
      <c r="Q81" t="s">
        <v>460</v>
      </c>
      <c r="R81" t="s">
        <v>461</v>
      </c>
      <c r="S81" t="s">
        <v>480</v>
      </c>
      <c r="T81" t="s">
        <v>480</v>
      </c>
      <c r="U81" t="s">
        <v>461</v>
      </c>
      <c r="V81" t="s">
        <v>461</v>
      </c>
      <c r="W81" t="s">
        <v>463</v>
      </c>
      <c r="X81" t="s">
        <v>460</v>
      </c>
      <c r="Y81" t="s">
        <v>480</v>
      </c>
      <c r="Z81" t="s">
        <v>460</v>
      </c>
      <c r="AA81" t="s">
        <v>460</v>
      </c>
      <c r="AB81" t="s">
        <v>461</v>
      </c>
      <c r="AC81" t="s">
        <v>463</v>
      </c>
      <c r="AD81" t="s">
        <v>460</v>
      </c>
      <c r="AE81" t="s">
        <v>460</v>
      </c>
      <c r="AF81" t="s">
        <v>480</v>
      </c>
      <c r="AG81" t="s">
        <v>460</v>
      </c>
      <c r="AH81" t="s">
        <v>460</v>
      </c>
      <c r="AI81" t="s">
        <v>460</v>
      </c>
      <c r="AJ81" t="s">
        <v>480</v>
      </c>
      <c r="AK81" t="s">
        <v>480</v>
      </c>
      <c r="AL81" t="s">
        <v>473</v>
      </c>
      <c r="AM81" t="s">
        <v>460</v>
      </c>
      <c r="AN81" t="s">
        <v>460</v>
      </c>
      <c r="AO81" t="s">
        <v>460</v>
      </c>
      <c r="AP81" t="s">
        <v>460</v>
      </c>
      <c r="AQ81" t="s">
        <v>460</v>
      </c>
      <c r="AR81" t="s">
        <v>460</v>
      </c>
      <c r="AS81" t="s">
        <v>480</v>
      </c>
      <c r="AT81" t="s">
        <v>460</v>
      </c>
      <c r="AU81" t="s">
        <v>480</v>
      </c>
      <c r="AV81" t="s">
        <v>461</v>
      </c>
      <c r="AW81" t="s">
        <v>460</v>
      </c>
      <c r="AX81" t="s">
        <v>480</v>
      </c>
      <c r="AY81" t="s">
        <v>460</v>
      </c>
      <c r="AZ81" t="s">
        <v>460</v>
      </c>
      <c r="BA81" t="s">
        <v>460</v>
      </c>
      <c r="BB81" t="s">
        <v>460</v>
      </c>
      <c r="BC81" t="s">
        <v>480</v>
      </c>
      <c r="BD81" t="s">
        <v>460</v>
      </c>
      <c r="BE81" t="s">
        <v>460</v>
      </c>
      <c r="BF81" t="s">
        <v>460</v>
      </c>
      <c r="BG81" t="s">
        <v>461</v>
      </c>
      <c r="BH81" t="s">
        <v>460</v>
      </c>
      <c r="BI81" t="s">
        <v>480</v>
      </c>
      <c r="BJ81" t="s">
        <v>480</v>
      </c>
      <c r="BK81" t="s">
        <v>460</v>
      </c>
      <c r="BL81" t="s">
        <v>460</v>
      </c>
      <c r="BM81" t="s">
        <v>460</v>
      </c>
      <c r="BN81" t="s">
        <v>480</v>
      </c>
      <c r="BO81" t="s">
        <v>460</v>
      </c>
      <c r="BP81" t="s">
        <v>461</v>
      </c>
      <c r="BQ81" t="s">
        <v>460</v>
      </c>
      <c r="BR81" t="s">
        <v>460</v>
      </c>
      <c r="BS81" t="s">
        <v>461</v>
      </c>
      <c r="BT81" t="s">
        <v>460</v>
      </c>
      <c r="BU81" t="s">
        <v>460</v>
      </c>
      <c r="BV81" t="s">
        <v>460</v>
      </c>
      <c r="BW81" t="s">
        <v>460</v>
      </c>
      <c r="BX81" t="s">
        <v>460</v>
      </c>
      <c r="BY81" t="s">
        <v>460</v>
      </c>
      <c r="BZ81" t="s">
        <v>460</v>
      </c>
      <c r="CA81" t="s">
        <v>461</v>
      </c>
      <c r="CB81" t="s">
        <v>460</v>
      </c>
      <c r="CC81" t="s">
        <v>473</v>
      </c>
      <c r="CD81" t="s">
        <v>460</v>
      </c>
      <c r="CE81" t="s">
        <v>480</v>
      </c>
      <c r="CF81" t="s">
        <v>460</v>
      </c>
      <c r="CG81" t="s">
        <v>460</v>
      </c>
      <c r="CH81" t="s">
        <v>460</v>
      </c>
      <c r="CI81" t="s">
        <v>460</v>
      </c>
      <c r="CJ81" t="s">
        <v>460</v>
      </c>
      <c r="CK81" t="s">
        <v>461</v>
      </c>
      <c r="CL81" t="s">
        <v>460</v>
      </c>
      <c r="CM81" t="s">
        <v>463</v>
      </c>
      <c r="CN81" t="s">
        <v>480</v>
      </c>
      <c r="CO81" t="s">
        <v>461</v>
      </c>
      <c r="CP81" t="s">
        <v>460</v>
      </c>
      <c r="CQ81" t="s">
        <v>460</v>
      </c>
      <c r="CR81" t="s">
        <v>460</v>
      </c>
      <c r="CS81" t="s">
        <v>460</v>
      </c>
      <c r="CT81" t="s">
        <v>460</v>
      </c>
      <c r="CU81" t="s">
        <v>460</v>
      </c>
      <c r="CV81" t="s">
        <v>460</v>
      </c>
      <c r="CW81" t="s">
        <v>460</v>
      </c>
      <c r="CX81" t="s">
        <v>480</v>
      </c>
      <c r="CY81" t="s">
        <v>460</v>
      </c>
      <c r="CZ81" t="s">
        <v>460</v>
      </c>
      <c r="DA81" t="s">
        <v>460</v>
      </c>
      <c r="DB81" t="s">
        <v>474</v>
      </c>
      <c r="DC81" t="s">
        <v>460</v>
      </c>
      <c r="DD81" t="s">
        <v>460</v>
      </c>
      <c r="DE81" t="s">
        <v>461</v>
      </c>
      <c r="DF81" t="s">
        <v>460</v>
      </c>
      <c r="DG81" t="s">
        <v>460</v>
      </c>
      <c r="DH81" t="s">
        <v>460</v>
      </c>
      <c r="DI81" t="s">
        <v>461</v>
      </c>
      <c r="DJ81" t="s">
        <v>460</v>
      </c>
      <c r="DK81" t="s">
        <v>460</v>
      </c>
      <c r="DL81" t="s">
        <v>480</v>
      </c>
      <c r="DM81" t="s">
        <v>461</v>
      </c>
      <c r="DN81" t="s">
        <v>461</v>
      </c>
      <c r="DO81" t="s">
        <v>460</v>
      </c>
      <c r="DP81" t="s">
        <v>460</v>
      </c>
      <c r="DQ81" t="s">
        <v>460</v>
      </c>
      <c r="DR81" t="s">
        <v>480</v>
      </c>
      <c r="DS81" t="s">
        <v>480</v>
      </c>
      <c r="DT81" t="s">
        <v>461</v>
      </c>
      <c r="DU81" t="s">
        <v>460</v>
      </c>
      <c r="DV81" t="s">
        <v>461</v>
      </c>
      <c r="DW81" t="s">
        <v>460</v>
      </c>
      <c r="DX81" t="s">
        <v>460</v>
      </c>
      <c r="DY81" t="s">
        <v>460</v>
      </c>
      <c r="DZ81" t="s">
        <v>480</v>
      </c>
      <c r="EA81" t="s">
        <v>480</v>
      </c>
      <c r="EB81" t="s">
        <v>461</v>
      </c>
      <c r="EC81" t="s">
        <v>460</v>
      </c>
      <c r="ED81" t="s">
        <v>460</v>
      </c>
      <c r="EE81" t="s">
        <v>460</v>
      </c>
      <c r="EF81" t="s">
        <v>463</v>
      </c>
      <c r="EG81" t="s">
        <v>480</v>
      </c>
      <c r="EH81" t="s">
        <v>460</v>
      </c>
      <c r="EI81" t="s">
        <v>460</v>
      </c>
      <c r="EJ81" t="s">
        <v>460</v>
      </c>
      <c r="EK81" t="s">
        <v>461</v>
      </c>
      <c r="EL81" t="s">
        <v>460</v>
      </c>
      <c r="EM81" t="s">
        <v>460</v>
      </c>
      <c r="EN81" t="s">
        <v>460</v>
      </c>
      <c r="EO81" t="s">
        <v>461</v>
      </c>
      <c r="EP81" t="s">
        <v>460</v>
      </c>
      <c r="EQ81" t="s">
        <v>460</v>
      </c>
      <c r="ER81" t="s">
        <v>460</v>
      </c>
      <c r="ES81" t="s">
        <v>461</v>
      </c>
      <c r="ET81" t="s">
        <v>460</v>
      </c>
      <c r="EU81" t="s">
        <v>480</v>
      </c>
      <c r="EV81" t="s">
        <v>480</v>
      </c>
      <c r="EW81" t="s">
        <v>461</v>
      </c>
      <c r="EX81" t="s">
        <v>480</v>
      </c>
      <c r="EY81" t="s">
        <v>473</v>
      </c>
      <c r="EZ81" t="s">
        <v>460</v>
      </c>
      <c r="FA81" t="s">
        <v>460</v>
      </c>
      <c r="FB81" t="s">
        <v>460</v>
      </c>
      <c r="FC81" t="s">
        <v>460</v>
      </c>
      <c r="FD81" t="s">
        <v>460</v>
      </c>
      <c r="FE81" t="s">
        <v>460</v>
      </c>
      <c r="FF81" t="s">
        <v>460</v>
      </c>
      <c r="FG81" t="s">
        <v>460</v>
      </c>
      <c r="FH81" t="s">
        <v>461</v>
      </c>
      <c r="FI81" t="s">
        <v>461</v>
      </c>
      <c r="FJ81" t="s">
        <v>460</v>
      </c>
      <c r="FK81" t="s">
        <v>460</v>
      </c>
      <c r="FL81" t="s">
        <v>461</v>
      </c>
      <c r="FM81" t="s">
        <v>461</v>
      </c>
      <c r="FN81" t="s">
        <v>460</v>
      </c>
      <c r="FO81" t="s">
        <v>480</v>
      </c>
      <c r="FP81" t="s">
        <v>460</v>
      </c>
      <c r="FQ81" t="s">
        <v>460</v>
      </c>
      <c r="FR81" t="s">
        <v>480</v>
      </c>
      <c r="FS81" t="s">
        <v>460</v>
      </c>
      <c r="FT81" t="s">
        <v>461</v>
      </c>
      <c r="FU81" t="s">
        <v>460</v>
      </c>
      <c r="FV81" t="s">
        <v>460</v>
      </c>
      <c r="FW81" t="s">
        <v>460</v>
      </c>
      <c r="FX81" t="s">
        <v>460</v>
      </c>
      <c r="FY81" t="s">
        <v>480</v>
      </c>
      <c r="FZ81" t="s">
        <v>460</v>
      </c>
      <c r="GA81" t="s">
        <v>460</v>
      </c>
      <c r="GB81" t="s">
        <v>480</v>
      </c>
      <c r="GC81" t="s">
        <v>460</v>
      </c>
      <c r="GD81" t="s">
        <v>461</v>
      </c>
      <c r="GE81" t="s">
        <v>461</v>
      </c>
      <c r="GF81" t="s">
        <v>460</v>
      </c>
      <c r="GG81" t="s">
        <v>461</v>
      </c>
      <c r="GH81" t="s">
        <v>461</v>
      </c>
      <c r="GI81" t="s">
        <v>460</v>
      </c>
      <c r="GJ81" t="s">
        <v>461</v>
      </c>
      <c r="GK81" t="s">
        <v>460</v>
      </c>
      <c r="GL81" t="s">
        <v>460</v>
      </c>
      <c r="GM81" t="s">
        <v>460</v>
      </c>
      <c r="GN81" t="s">
        <v>460</v>
      </c>
      <c r="GO81" t="s">
        <v>460</v>
      </c>
      <c r="GP81" t="s">
        <v>480</v>
      </c>
      <c r="GQ81" t="s">
        <v>460</v>
      </c>
      <c r="GR81" t="s">
        <v>460</v>
      </c>
      <c r="GS81" t="s">
        <v>480</v>
      </c>
      <c r="GT81" t="s">
        <v>480</v>
      </c>
      <c r="GU81" t="s">
        <v>460</v>
      </c>
      <c r="GV81" t="s">
        <v>460</v>
      </c>
      <c r="GW81" t="s">
        <v>461</v>
      </c>
      <c r="GX81" t="s">
        <v>461</v>
      </c>
      <c r="GY81" t="s">
        <v>460</v>
      </c>
      <c r="GZ81" t="s">
        <v>480</v>
      </c>
      <c r="HA81" t="s">
        <v>460</v>
      </c>
      <c r="HB81" t="s">
        <v>460</v>
      </c>
      <c r="HC81" t="s">
        <v>480</v>
      </c>
      <c r="HD81" t="s">
        <v>460</v>
      </c>
      <c r="HE81" t="s">
        <v>481</v>
      </c>
      <c r="HF81">
        <v>123</v>
      </c>
      <c r="HG81">
        <v>35</v>
      </c>
      <c r="HH81">
        <v>34</v>
      </c>
      <c r="HI81">
        <v>4</v>
      </c>
      <c r="HJ81">
        <v>3</v>
      </c>
      <c r="HK81" t="s">
        <v>476</v>
      </c>
      <c r="HM81" s="3">
        <f t="shared" si="66"/>
        <v>52</v>
      </c>
      <c r="HN81" s="3">
        <f t="shared" si="67"/>
        <v>0</v>
      </c>
      <c r="HO81" s="3">
        <f t="shared" si="83"/>
        <v>0</v>
      </c>
      <c r="HP81" s="3">
        <f t="shared" si="42"/>
        <v>52</v>
      </c>
      <c r="HQ81" s="7" t="str" cm="1">
        <f t="array" ref="HQ81">_xlfn.SWITCH(HP81,HM81,"Oui",HN81,"Non",HO81,"Abstention")</f>
        <v>Oui</v>
      </c>
      <c r="HR81" s="7" t="str" cm="1">
        <f t="array" ref="HR81">_xlfn.SWITCH(HQ81,"Oui","Non","Non","Oui","Abstention","Oui")</f>
        <v>Non</v>
      </c>
      <c r="HS81" s="7" t="str" cm="1">
        <f t="array" ref="HS81">_xlfn.SWITCH(HQ81,"Oui","Abstention","Non","Abstention","Abstention","Non")</f>
        <v>Abstention</v>
      </c>
      <c r="HT81" s="3">
        <f t="shared" si="43"/>
        <v>52</v>
      </c>
      <c r="HU81" s="3">
        <f t="shared" si="44"/>
        <v>1</v>
      </c>
      <c r="HV81" t="str">
        <f t="shared" si="45"/>
        <v>consigne</v>
      </c>
      <c r="HW81" s="3">
        <f t="shared" si="68"/>
        <v>6</v>
      </c>
      <c r="HX81" s="3">
        <f t="shared" si="69"/>
        <v>19</v>
      </c>
      <c r="HY81" s="3">
        <f t="shared" si="70"/>
        <v>13</v>
      </c>
      <c r="HZ81" s="3">
        <f t="shared" si="46"/>
        <v>19</v>
      </c>
      <c r="IA81" s="7" t="str" cm="1">
        <f t="array" ref="IA81">_xlfn.SWITCH(HZ81,HW81,"Oui",HX81,"Non",HY81,"Abstention")</f>
        <v>Non</v>
      </c>
      <c r="IB81" s="7" t="str" cm="1">
        <f t="array" ref="IB81">_xlfn.SWITCH(IA81,"Oui","Non","Non","Oui","Abstention","Oui")</f>
        <v>Oui</v>
      </c>
      <c r="IC81" s="7" t="str" cm="1">
        <f t="array" ref="IC81">_xlfn.SWITCH(IA81,"Oui","Abstention","Non","Abstention","Abstention","Non")</f>
        <v>Abstention</v>
      </c>
      <c r="ID81" s="3">
        <f t="shared" si="47"/>
        <v>38</v>
      </c>
      <c r="IE81" s="3">
        <f t="shared" si="48"/>
        <v>0.5</v>
      </c>
      <c r="IF81" t="str">
        <f t="shared" si="49"/>
        <v>pas de consigne</v>
      </c>
      <c r="IG81">
        <f t="shared" si="71"/>
        <v>24</v>
      </c>
      <c r="IH81">
        <f t="shared" si="72"/>
        <v>4</v>
      </c>
      <c r="II81">
        <f t="shared" si="73"/>
        <v>2</v>
      </c>
      <c r="IJ81" s="3">
        <f t="shared" si="50"/>
        <v>24</v>
      </c>
      <c r="IK81" s="7" t="str" cm="1">
        <f t="array" ref="IK81">_xlfn.SWITCH(IJ81,IG81,"Oui",IH81,"Non",II81,"Abstention")</f>
        <v>Oui</v>
      </c>
      <c r="IL81" s="7" t="str" cm="1">
        <f t="array" ref="IL81">_xlfn.SWITCH(IK81,"Oui","Non","Non","Oui","Abstention","Oui")</f>
        <v>Non</v>
      </c>
      <c r="IM81" s="7" t="str" cm="1">
        <f t="array" ref="IM81">_xlfn.SWITCH(IK81,"Oui","Abstention","Non","Abstention","Abstention","Non")</f>
        <v>Abstention</v>
      </c>
      <c r="IN81" s="3">
        <f t="shared" si="51"/>
        <v>30</v>
      </c>
      <c r="IO81" s="3">
        <f t="shared" si="52"/>
        <v>0.8</v>
      </c>
      <c r="IP81" t="str">
        <f t="shared" si="53"/>
        <v>consigne</v>
      </c>
      <c r="IQ81">
        <f t="shared" si="74"/>
        <v>26</v>
      </c>
      <c r="IR81">
        <f t="shared" si="75"/>
        <v>0</v>
      </c>
      <c r="IS81">
        <f t="shared" si="76"/>
        <v>2</v>
      </c>
      <c r="IT81" s="3">
        <f t="shared" si="54"/>
        <v>26</v>
      </c>
      <c r="IU81" s="7" t="str" cm="1">
        <f t="array" ref="IU81">_xlfn.SWITCH(IT81,IQ81,"Oui",IR81,"Non",IS81,"Abstention")</f>
        <v>Oui</v>
      </c>
      <c r="IV81" s="7" t="str" cm="1">
        <f t="array" ref="IV81">_xlfn.SWITCH(IU81,"Oui","Non","Non","Oui","Abstention","Oui")</f>
        <v>Non</v>
      </c>
      <c r="IW81" s="7" t="str" cm="1">
        <f t="array" ref="IW81">_xlfn.SWITCH(IU81,"Oui","Abstention","Non","Abstention","Abstention","Non")</f>
        <v>Abstention</v>
      </c>
      <c r="IX81" s="3">
        <f t="shared" si="55"/>
        <v>28</v>
      </c>
      <c r="IY81" s="3">
        <f t="shared" si="56"/>
        <v>0.9285714285714286</v>
      </c>
      <c r="IZ81" t="str">
        <f t="shared" si="57"/>
        <v>consigne</v>
      </c>
      <c r="JA81">
        <f t="shared" si="77"/>
        <v>4</v>
      </c>
      <c r="JB81">
        <f t="shared" si="78"/>
        <v>12</v>
      </c>
      <c r="JC81">
        <f t="shared" si="79"/>
        <v>13</v>
      </c>
      <c r="JD81" s="3">
        <f t="shared" si="58"/>
        <v>13</v>
      </c>
      <c r="JE81" s="7" t="str" cm="1">
        <f t="array" ref="JE81">_xlfn.SWITCH(JD81,JA81,"Oui",JB81,"Non",JC81,"Abstention")</f>
        <v>Abstention</v>
      </c>
      <c r="JF81" s="7" t="str" cm="1">
        <f t="array" ref="JF81">_xlfn.SWITCH(JE81,"Oui","Non","Non","Oui","Abstention","Oui")</f>
        <v>Oui</v>
      </c>
      <c r="JG81" s="7" t="str" cm="1">
        <f t="array" ref="JG81">_xlfn.SWITCH(JE81,"Oui","Abstention","Non","Abstention","Abstention","Non")</f>
        <v>Non</v>
      </c>
      <c r="JH81" s="3">
        <f t="shared" si="59"/>
        <v>29</v>
      </c>
      <c r="JI81" s="3">
        <f t="shared" si="60"/>
        <v>0.44827586206896552</v>
      </c>
      <c r="JJ81" t="str">
        <f t="shared" si="61"/>
        <v>pas de consigne</v>
      </c>
      <c r="JK81">
        <f t="shared" si="80"/>
        <v>11</v>
      </c>
      <c r="JL81">
        <f t="shared" si="81"/>
        <v>0</v>
      </c>
      <c r="JM81">
        <f t="shared" si="82"/>
        <v>4</v>
      </c>
      <c r="JN81" s="3">
        <f t="shared" si="62"/>
        <v>11</v>
      </c>
      <c r="JO81" s="7" t="str" cm="1">
        <f t="array" ref="JO81">_xlfn.SWITCH(JN81,JK81,"Oui",JL81,"Non",JM81,"Abstention")</f>
        <v>Oui</v>
      </c>
      <c r="JP81" s="7" t="str" cm="1">
        <f t="array" ref="JP81">_xlfn.SWITCH(JO81,"Oui","Non","Non","Oui","Abstention","Oui")</f>
        <v>Non</v>
      </c>
      <c r="JQ81" s="7" t="str" cm="1">
        <f t="array" ref="JQ81">_xlfn.SWITCH(JO81,"Oui","Abstention","Non","Abstention","Abstention","Non")</f>
        <v>Abstention</v>
      </c>
      <c r="JR81" s="3">
        <f t="shared" si="63"/>
        <v>15</v>
      </c>
      <c r="JS81" s="3">
        <f t="shared" si="64"/>
        <v>0.73333333333333328</v>
      </c>
      <c r="JT81" t="str">
        <f t="shared" si="65"/>
        <v>consigne</v>
      </c>
      <c r="JU81" s="3"/>
      <c r="JV81" t="str" cm="1">
        <f t="array" ref="JV81">_xlfn._xlws.FILTER($M$3:$HD$3,((($M81:$HD81=$HR81)+($M81:$HD81=$HS81))*($M$5:$HD$5="V")*($HV81="consigne")),"")</f>
        <v/>
      </c>
      <c r="KP81" t="str" cm="1">
        <f t="array" ref="KP81">_xlfn._xlws.FILTER($M$3:$HD$3,((($M81:$HD81=$IB81)+($M81:$HD81=$IC81))*($M$5:$HD$5="S")*($IF81="consigne")),"")</f>
        <v/>
      </c>
      <c r="LD81" t="str" cm="1">
        <f t="array" ref="LD81:LE81">_xlfn._xlws.FILTER($M$3:$HD$3,((($M81:$HD81=$IV81)+($M81:$HD81=$IW81))*($M$5:$HD$5="RL")*($IZ81="consigne")),"")</f>
        <v>Fiala Doris</v>
      </c>
      <c r="LE81" t="str">
        <v>Wasserfallen Christian</v>
      </c>
      <c r="LP81" t="str" cm="1">
        <f t="array" ref="LP81">_xlfn._xlws.FILTER($M$3:$HD$3,((($M81:$HD81=$JF81)+($M81:$HD81=$JG81))*($M$5:$HD$5="G")*($JJ81="consigne")),"")</f>
        <v/>
      </c>
      <c r="MA81" t="str" cm="1">
        <f t="array" ref="MA81:MD81">_xlfn._xlws.FILTER($M$3:$HD$3,((($M81:$HD81=$JP81)+($M81:$HD81=$JQ81))*($M$5:$HD$5="GL")*($JT81="consigne")),"")</f>
        <v>Brunner Thomas</v>
      </c>
      <c r="MB81" t="str">
        <v>Flach Beat</v>
      </c>
      <c r="MC81" t="str">
        <v>Mäder Jörg</v>
      </c>
      <c r="MD81" t="str">
        <v>Schaffner Barbara</v>
      </c>
      <c r="MG81" t="str" cm="1">
        <f t="array" ref="MG81:ML81">_xlfn._xlws.FILTER($M$3:$HD$3,((($M81:$HD81=$IL81)+($M81:$HD81=$IM81))*($M$5:$HD$5="M-E")*($IP81="consigne")),"")</f>
        <v>Gugger Niklaus-Samuel</v>
      </c>
      <c r="MH81" t="str">
        <v>Roth Pasquier Marie-France</v>
      </c>
      <c r="MI81" t="str">
        <v>Siegenthaler Heinz</v>
      </c>
      <c r="MJ81" t="str">
        <v>Stadler Simon</v>
      </c>
      <c r="MK81" t="str">
        <v>Streiff-Feller Marianne</v>
      </c>
      <c r="ML81" t="str">
        <v>Studer Lilian</v>
      </c>
    </row>
    <row r="82" spans="1:354" x14ac:dyDescent="0.25">
      <c r="A82" s="1" t="s">
        <v>741</v>
      </c>
      <c r="B82" t="s">
        <v>204</v>
      </c>
      <c r="C82" t="s">
        <v>717</v>
      </c>
      <c r="D82" t="s">
        <v>706</v>
      </c>
      <c r="E82" s="1" t="s">
        <v>718</v>
      </c>
      <c r="F82" t="s">
        <v>719</v>
      </c>
      <c r="G82">
        <v>24536</v>
      </c>
      <c r="H82" t="s">
        <v>742</v>
      </c>
      <c r="I82" t="s">
        <v>743</v>
      </c>
      <c r="J82" t="s">
        <v>736</v>
      </c>
      <c r="K82" t="s">
        <v>722</v>
      </c>
      <c r="M82" t="s">
        <v>461</v>
      </c>
      <c r="N82" t="s">
        <v>461</v>
      </c>
      <c r="O82" t="s">
        <v>460</v>
      </c>
      <c r="P82" t="s">
        <v>461</v>
      </c>
      <c r="Q82" t="s">
        <v>461</v>
      </c>
      <c r="R82" t="s">
        <v>460</v>
      </c>
      <c r="S82" t="s">
        <v>460</v>
      </c>
      <c r="T82" t="s">
        <v>460</v>
      </c>
      <c r="U82" t="s">
        <v>460</v>
      </c>
      <c r="V82" t="s">
        <v>460</v>
      </c>
      <c r="W82" t="s">
        <v>463</v>
      </c>
      <c r="X82" t="s">
        <v>460</v>
      </c>
      <c r="Y82" t="s">
        <v>460</v>
      </c>
      <c r="Z82" t="s">
        <v>460</v>
      </c>
      <c r="AA82" t="s">
        <v>460</v>
      </c>
      <c r="AB82" t="s">
        <v>460</v>
      </c>
      <c r="AC82" t="s">
        <v>463</v>
      </c>
      <c r="AD82" t="s">
        <v>461</v>
      </c>
      <c r="AE82" t="s">
        <v>461</v>
      </c>
      <c r="AF82" t="s">
        <v>460</v>
      </c>
      <c r="AG82" t="s">
        <v>460</v>
      </c>
      <c r="AH82" t="s">
        <v>461</v>
      </c>
      <c r="AI82" t="s">
        <v>461</v>
      </c>
      <c r="AJ82" t="s">
        <v>460</v>
      </c>
      <c r="AK82" t="s">
        <v>460</v>
      </c>
      <c r="AL82" t="s">
        <v>473</v>
      </c>
      <c r="AM82" t="s">
        <v>461</v>
      </c>
      <c r="AN82" t="s">
        <v>461</v>
      </c>
      <c r="AO82" t="s">
        <v>461</v>
      </c>
      <c r="AP82" t="s">
        <v>461</v>
      </c>
      <c r="AQ82" t="s">
        <v>461</v>
      </c>
      <c r="AR82" t="s">
        <v>460</v>
      </c>
      <c r="AS82" t="s">
        <v>460</v>
      </c>
      <c r="AT82" t="s">
        <v>461</v>
      </c>
      <c r="AU82" t="s">
        <v>460</v>
      </c>
      <c r="AV82" t="s">
        <v>460</v>
      </c>
      <c r="AW82" t="s">
        <v>461</v>
      </c>
      <c r="AX82" t="s">
        <v>460</v>
      </c>
      <c r="AY82" t="s">
        <v>461</v>
      </c>
      <c r="AZ82" t="s">
        <v>460</v>
      </c>
      <c r="BA82" t="s">
        <v>461</v>
      </c>
      <c r="BB82" t="s">
        <v>461</v>
      </c>
      <c r="BC82" t="s">
        <v>460</v>
      </c>
      <c r="BD82" t="s">
        <v>461</v>
      </c>
      <c r="BE82" t="s">
        <v>461</v>
      </c>
      <c r="BF82" t="s">
        <v>461</v>
      </c>
      <c r="BG82" t="s">
        <v>460</v>
      </c>
      <c r="BH82" t="s">
        <v>480</v>
      </c>
      <c r="BI82" t="s">
        <v>460</v>
      </c>
      <c r="BJ82" t="s">
        <v>461</v>
      </c>
      <c r="BK82" t="s">
        <v>461</v>
      </c>
      <c r="BL82" t="s">
        <v>460</v>
      </c>
      <c r="BM82" t="s">
        <v>460</v>
      </c>
      <c r="BN82" t="s">
        <v>460</v>
      </c>
      <c r="BO82" t="s">
        <v>461</v>
      </c>
      <c r="BP82" t="s">
        <v>460</v>
      </c>
      <c r="BQ82" t="s">
        <v>460</v>
      </c>
      <c r="BR82" t="s">
        <v>461</v>
      </c>
      <c r="BS82" t="s">
        <v>460</v>
      </c>
      <c r="BT82" t="s">
        <v>461</v>
      </c>
      <c r="BU82" t="s">
        <v>461</v>
      </c>
      <c r="BV82" t="s">
        <v>461</v>
      </c>
      <c r="BW82" t="s">
        <v>461</v>
      </c>
      <c r="BX82" t="s">
        <v>460</v>
      </c>
      <c r="BY82" t="s">
        <v>461</v>
      </c>
      <c r="BZ82" t="s">
        <v>461</v>
      </c>
      <c r="CA82" t="s">
        <v>460</v>
      </c>
      <c r="CB82" t="s">
        <v>461</v>
      </c>
      <c r="CC82" t="s">
        <v>473</v>
      </c>
      <c r="CD82" t="s">
        <v>461</v>
      </c>
      <c r="CE82" t="s">
        <v>460</v>
      </c>
      <c r="CF82" t="s">
        <v>460</v>
      </c>
      <c r="CG82" t="s">
        <v>461</v>
      </c>
      <c r="CH82" t="s">
        <v>460</v>
      </c>
      <c r="CI82" t="s">
        <v>461</v>
      </c>
      <c r="CJ82" t="s">
        <v>461</v>
      </c>
      <c r="CK82" t="s">
        <v>460</v>
      </c>
      <c r="CL82" t="s">
        <v>461</v>
      </c>
      <c r="CM82" t="s">
        <v>463</v>
      </c>
      <c r="CN82" t="s">
        <v>460</v>
      </c>
      <c r="CO82" t="s">
        <v>460</v>
      </c>
      <c r="CP82" t="s">
        <v>461</v>
      </c>
      <c r="CQ82" t="s">
        <v>461</v>
      </c>
      <c r="CR82" t="s">
        <v>461</v>
      </c>
      <c r="CS82" t="s">
        <v>461</v>
      </c>
      <c r="CT82" t="s">
        <v>461</v>
      </c>
      <c r="CU82" t="s">
        <v>480</v>
      </c>
      <c r="CV82" t="s">
        <v>461</v>
      </c>
      <c r="CW82" t="s">
        <v>461</v>
      </c>
      <c r="CX82" t="s">
        <v>460</v>
      </c>
      <c r="CY82" t="s">
        <v>461</v>
      </c>
      <c r="CZ82" t="s">
        <v>461</v>
      </c>
      <c r="DA82" t="s">
        <v>461</v>
      </c>
      <c r="DB82" t="s">
        <v>474</v>
      </c>
      <c r="DC82" t="s">
        <v>461</v>
      </c>
      <c r="DD82" t="s">
        <v>461</v>
      </c>
      <c r="DE82" t="s">
        <v>460</v>
      </c>
      <c r="DF82" t="s">
        <v>461</v>
      </c>
      <c r="DG82" t="s">
        <v>461</v>
      </c>
      <c r="DH82" t="s">
        <v>480</v>
      </c>
      <c r="DI82" t="s">
        <v>460</v>
      </c>
      <c r="DJ82" t="s">
        <v>461</v>
      </c>
      <c r="DK82" t="s">
        <v>461</v>
      </c>
      <c r="DL82" t="s">
        <v>460</v>
      </c>
      <c r="DM82" t="s">
        <v>460</v>
      </c>
      <c r="DN82" t="s">
        <v>460</v>
      </c>
      <c r="DO82" t="s">
        <v>461</v>
      </c>
      <c r="DP82" t="s">
        <v>461</v>
      </c>
      <c r="DQ82" t="s">
        <v>461</v>
      </c>
      <c r="DR82" t="s">
        <v>460</v>
      </c>
      <c r="DS82" t="s">
        <v>460</v>
      </c>
      <c r="DT82" t="s">
        <v>460</v>
      </c>
      <c r="DU82" t="s">
        <v>461</v>
      </c>
      <c r="DV82" t="s">
        <v>460</v>
      </c>
      <c r="DW82" t="s">
        <v>460</v>
      </c>
      <c r="DX82" t="s">
        <v>461</v>
      </c>
      <c r="DY82" t="s">
        <v>460</v>
      </c>
      <c r="DZ82" t="s">
        <v>460</v>
      </c>
      <c r="EA82" t="s">
        <v>460</v>
      </c>
      <c r="EB82" t="s">
        <v>460</v>
      </c>
      <c r="EC82" t="s">
        <v>460</v>
      </c>
      <c r="ED82" t="s">
        <v>460</v>
      </c>
      <c r="EE82" t="s">
        <v>461</v>
      </c>
      <c r="EF82" t="s">
        <v>463</v>
      </c>
      <c r="EG82" t="s">
        <v>460</v>
      </c>
      <c r="EH82" t="s">
        <v>461</v>
      </c>
      <c r="EI82" t="s">
        <v>461</v>
      </c>
      <c r="EJ82" t="s">
        <v>461</v>
      </c>
      <c r="EK82" t="s">
        <v>460</v>
      </c>
      <c r="EL82" t="s">
        <v>460</v>
      </c>
      <c r="EM82" t="s">
        <v>461</v>
      </c>
      <c r="EN82" t="s">
        <v>461</v>
      </c>
      <c r="EO82" t="s">
        <v>460</v>
      </c>
      <c r="EP82" t="s">
        <v>461</v>
      </c>
      <c r="EQ82" t="s">
        <v>460</v>
      </c>
      <c r="ER82" t="s">
        <v>460</v>
      </c>
      <c r="ES82" t="s">
        <v>460</v>
      </c>
      <c r="ET82" t="s">
        <v>461</v>
      </c>
      <c r="EU82" t="s">
        <v>460</v>
      </c>
      <c r="EV82" t="s">
        <v>460</v>
      </c>
      <c r="EW82" t="s">
        <v>460</v>
      </c>
      <c r="EX82" t="s">
        <v>460</v>
      </c>
      <c r="EY82" t="s">
        <v>473</v>
      </c>
      <c r="EZ82" t="s">
        <v>461</v>
      </c>
      <c r="FA82" t="s">
        <v>461</v>
      </c>
      <c r="FB82" t="s">
        <v>461</v>
      </c>
      <c r="FC82" t="s">
        <v>461</v>
      </c>
      <c r="FD82" t="s">
        <v>461</v>
      </c>
      <c r="FE82" t="s">
        <v>460</v>
      </c>
      <c r="FF82" t="s">
        <v>461</v>
      </c>
      <c r="FG82" t="s">
        <v>461</v>
      </c>
      <c r="FH82" t="s">
        <v>460</v>
      </c>
      <c r="FI82" t="s">
        <v>460</v>
      </c>
      <c r="FJ82" t="s">
        <v>461</v>
      </c>
      <c r="FK82" t="s">
        <v>461</v>
      </c>
      <c r="FL82" t="s">
        <v>460</v>
      </c>
      <c r="FM82" t="s">
        <v>460</v>
      </c>
      <c r="FN82" t="s">
        <v>461</v>
      </c>
      <c r="FO82" t="s">
        <v>460</v>
      </c>
      <c r="FP82" t="s">
        <v>461</v>
      </c>
      <c r="FQ82" t="s">
        <v>461</v>
      </c>
      <c r="FR82" t="s">
        <v>460</v>
      </c>
      <c r="FS82" t="s">
        <v>461</v>
      </c>
      <c r="FT82" t="s">
        <v>460</v>
      </c>
      <c r="FU82" t="s">
        <v>460</v>
      </c>
      <c r="FV82" t="s">
        <v>461</v>
      </c>
      <c r="FW82" t="s">
        <v>461</v>
      </c>
      <c r="FX82" t="s">
        <v>460</v>
      </c>
      <c r="FY82" t="s">
        <v>480</v>
      </c>
      <c r="FZ82" t="s">
        <v>461</v>
      </c>
      <c r="GA82" t="s">
        <v>461</v>
      </c>
      <c r="GB82" t="s">
        <v>460</v>
      </c>
      <c r="GC82" t="s">
        <v>461</v>
      </c>
      <c r="GD82" t="s">
        <v>460</v>
      </c>
      <c r="GE82" t="s">
        <v>460</v>
      </c>
      <c r="GF82" t="s">
        <v>461</v>
      </c>
      <c r="GG82" t="s">
        <v>460</v>
      </c>
      <c r="GH82" t="s">
        <v>460</v>
      </c>
      <c r="GI82" t="s">
        <v>460</v>
      </c>
      <c r="GJ82" t="s">
        <v>460</v>
      </c>
      <c r="GK82" t="s">
        <v>461</v>
      </c>
      <c r="GL82" t="s">
        <v>461</v>
      </c>
      <c r="GM82" t="s">
        <v>461</v>
      </c>
      <c r="GN82" t="s">
        <v>461</v>
      </c>
      <c r="GO82" t="s">
        <v>461</v>
      </c>
      <c r="GP82" t="s">
        <v>460</v>
      </c>
      <c r="GQ82" t="s">
        <v>461</v>
      </c>
      <c r="GR82" t="s">
        <v>461</v>
      </c>
      <c r="GS82" t="s">
        <v>461</v>
      </c>
      <c r="GT82" t="s">
        <v>460</v>
      </c>
      <c r="GU82" t="s">
        <v>460</v>
      </c>
      <c r="GV82" t="s">
        <v>460</v>
      </c>
      <c r="GW82" t="s">
        <v>460</v>
      </c>
      <c r="GX82" t="s">
        <v>460</v>
      </c>
      <c r="GY82" t="s">
        <v>460</v>
      </c>
      <c r="GZ82" t="s">
        <v>460</v>
      </c>
      <c r="HA82" t="s">
        <v>480</v>
      </c>
      <c r="HB82" t="s">
        <v>461</v>
      </c>
      <c r="HC82" t="s">
        <v>460</v>
      </c>
      <c r="HD82" t="s">
        <v>461</v>
      </c>
      <c r="HE82" t="s">
        <v>475</v>
      </c>
      <c r="HF82">
        <v>92</v>
      </c>
      <c r="HG82">
        <v>95</v>
      </c>
      <c r="HH82">
        <v>5</v>
      </c>
      <c r="HI82">
        <v>4</v>
      </c>
      <c r="HJ82">
        <v>3</v>
      </c>
      <c r="HK82" t="s">
        <v>476</v>
      </c>
      <c r="HM82" s="3">
        <f t="shared" si="66"/>
        <v>0</v>
      </c>
      <c r="HN82" s="3">
        <f t="shared" si="67"/>
        <v>52</v>
      </c>
      <c r="HO82" s="3">
        <f t="shared" si="83"/>
        <v>0</v>
      </c>
      <c r="HP82" s="3">
        <f t="shared" si="42"/>
        <v>52</v>
      </c>
      <c r="HQ82" s="7" t="str" cm="1">
        <f t="array" ref="HQ82">_xlfn.SWITCH(HP82,HM82,"Oui",HN82,"Non",HO82,"Abstention")</f>
        <v>Non</v>
      </c>
      <c r="HR82" s="7" t="str" cm="1">
        <f t="array" ref="HR82">_xlfn.SWITCH(HQ82,"Oui","Non","Non","Oui","Abstention","Oui")</f>
        <v>Oui</v>
      </c>
      <c r="HS82" s="7" t="str" cm="1">
        <f t="array" ref="HS82">_xlfn.SWITCH(HQ82,"Oui","Abstention","Non","Abstention","Abstention","Non")</f>
        <v>Abstention</v>
      </c>
      <c r="HT82" s="3">
        <f t="shared" si="43"/>
        <v>52</v>
      </c>
      <c r="HU82" s="3">
        <f t="shared" si="44"/>
        <v>1</v>
      </c>
      <c r="HV82" t="str">
        <f t="shared" si="45"/>
        <v>consigne</v>
      </c>
      <c r="HW82" s="3">
        <f t="shared" si="68"/>
        <v>38</v>
      </c>
      <c r="HX82" s="3">
        <f t="shared" si="69"/>
        <v>0</v>
      </c>
      <c r="HY82" s="3">
        <f t="shared" si="70"/>
        <v>0</v>
      </c>
      <c r="HZ82" s="3">
        <f t="shared" si="46"/>
        <v>38</v>
      </c>
      <c r="IA82" s="7" t="str" cm="1">
        <f t="array" ref="IA82">_xlfn.SWITCH(HZ82,HW82,"Oui",HX82,"Non",HY82,"Abstention")</f>
        <v>Oui</v>
      </c>
      <c r="IB82" s="7" t="str" cm="1">
        <f t="array" ref="IB82">_xlfn.SWITCH(IA82,"Oui","Non","Non","Oui","Abstention","Oui")</f>
        <v>Non</v>
      </c>
      <c r="IC82" s="7" t="str" cm="1">
        <f t="array" ref="IC82">_xlfn.SWITCH(IA82,"Oui","Abstention","Non","Abstention","Abstention","Non")</f>
        <v>Abstention</v>
      </c>
      <c r="ID82" s="3">
        <f t="shared" si="47"/>
        <v>38</v>
      </c>
      <c r="IE82" s="3">
        <f t="shared" si="48"/>
        <v>1</v>
      </c>
      <c r="IF82" t="str">
        <f t="shared" si="49"/>
        <v>consigne</v>
      </c>
      <c r="IG82">
        <f t="shared" si="71"/>
        <v>6</v>
      </c>
      <c r="IH82">
        <f t="shared" si="72"/>
        <v>20</v>
      </c>
      <c r="II82">
        <f t="shared" si="73"/>
        <v>4</v>
      </c>
      <c r="IJ82" s="3">
        <f t="shared" si="50"/>
        <v>20</v>
      </c>
      <c r="IK82" s="7" t="str" cm="1">
        <f t="array" ref="IK82">_xlfn.SWITCH(IJ82,IG82,"Oui",IH82,"Non",II82,"Abstention")</f>
        <v>Non</v>
      </c>
      <c r="IL82" s="7" t="str" cm="1">
        <f t="array" ref="IL82">_xlfn.SWITCH(IK82,"Oui","Non","Non","Oui","Abstention","Oui")</f>
        <v>Oui</v>
      </c>
      <c r="IM82" s="7" t="str" cm="1">
        <f t="array" ref="IM82">_xlfn.SWITCH(IK82,"Oui","Abstention","Non","Abstention","Abstention","Non")</f>
        <v>Abstention</v>
      </c>
      <c r="IN82" s="3">
        <f t="shared" si="51"/>
        <v>30</v>
      </c>
      <c r="IO82" s="3">
        <f t="shared" si="52"/>
        <v>0.66666666666666663</v>
      </c>
      <c r="IP82" t="str">
        <f>IF(IO82&gt;0.66,"consigne","pas de consigne")</f>
        <v>consigne</v>
      </c>
      <c r="IQ82">
        <f t="shared" si="74"/>
        <v>4</v>
      </c>
      <c r="IR82">
        <f t="shared" si="75"/>
        <v>23</v>
      </c>
      <c r="IS82">
        <f t="shared" si="76"/>
        <v>1</v>
      </c>
      <c r="IT82" s="3">
        <f t="shared" si="54"/>
        <v>23</v>
      </c>
      <c r="IU82" s="7" t="str" cm="1">
        <f t="array" ref="IU82">_xlfn.SWITCH(IT82,IQ82,"Oui",IR82,"Non",IS82,"Abstention")</f>
        <v>Non</v>
      </c>
      <c r="IV82" s="7" t="str" cm="1">
        <f t="array" ref="IV82">_xlfn.SWITCH(IU82,"Oui","Non","Non","Oui","Abstention","Oui")</f>
        <v>Oui</v>
      </c>
      <c r="IW82" s="7" t="str" cm="1">
        <f t="array" ref="IW82">_xlfn.SWITCH(IU82,"Oui","Abstention","Non","Abstention","Abstention","Non")</f>
        <v>Abstention</v>
      </c>
      <c r="IX82" s="3">
        <f t="shared" si="55"/>
        <v>28</v>
      </c>
      <c r="IY82" s="3">
        <f t="shared" si="56"/>
        <v>0.8214285714285714</v>
      </c>
      <c r="IZ82" t="str">
        <f>IF(IY82&gt;0.66,"consigne","pas de consigne")</f>
        <v>consigne</v>
      </c>
      <c r="JA82">
        <f t="shared" si="77"/>
        <v>29</v>
      </c>
      <c r="JB82">
        <f t="shared" si="78"/>
        <v>0</v>
      </c>
      <c r="JC82">
        <f t="shared" si="79"/>
        <v>0</v>
      </c>
      <c r="JD82" s="3">
        <f t="shared" si="58"/>
        <v>29</v>
      </c>
      <c r="JE82" s="7" t="str" cm="1">
        <f t="array" ref="JE82">_xlfn.SWITCH(JD82,JA82,"Oui",JB82,"Non",JC82,"Abstention")</f>
        <v>Oui</v>
      </c>
      <c r="JF82" s="7" t="str" cm="1">
        <f t="array" ref="JF82">_xlfn.SWITCH(JE82,"Oui","Non","Non","Oui","Abstention","Oui")</f>
        <v>Non</v>
      </c>
      <c r="JG82" s="7" t="str" cm="1">
        <f t="array" ref="JG82">_xlfn.SWITCH(JE82,"Oui","Abstention","Non","Abstention","Abstention","Non")</f>
        <v>Abstention</v>
      </c>
      <c r="JH82" s="3">
        <f t="shared" si="59"/>
        <v>29</v>
      </c>
      <c r="JI82" s="3">
        <f t="shared" si="60"/>
        <v>1</v>
      </c>
      <c r="JJ82" t="str">
        <f>IF(JI82&gt;0.66,"consigne","pas de consigne")</f>
        <v>consigne</v>
      </c>
      <c r="JK82">
        <f t="shared" si="80"/>
        <v>15</v>
      </c>
      <c r="JL82">
        <f t="shared" si="81"/>
        <v>0</v>
      </c>
      <c r="JM82">
        <f t="shared" si="82"/>
        <v>0</v>
      </c>
      <c r="JN82" s="3">
        <f t="shared" si="62"/>
        <v>15</v>
      </c>
      <c r="JO82" s="7" t="str" cm="1">
        <f t="array" ref="JO82">_xlfn.SWITCH(JN82,JK82,"Oui",JL82,"Non",JM82,"Abstention")</f>
        <v>Oui</v>
      </c>
      <c r="JP82" s="7" t="str" cm="1">
        <f t="array" ref="JP82">_xlfn.SWITCH(JO82,"Oui","Non","Non","Oui","Abstention","Oui")</f>
        <v>Non</v>
      </c>
      <c r="JQ82" s="7" t="str" cm="1">
        <f t="array" ref="JQ82">_xlfn.SWITCH(JO82,"Oui","Abstention","Non","Abstention","Abstention","Non")</f>
        <v>Abstention</v>
      </c>
      <c r="JR82" s="3">
        <f t="shared" si="63"/>
        <v>15</v>
      </c>
      <c r="JS82" s="3">
        <f t="shared" si="64"/>
        <v>1</v>
      </c>
      <c r="JT82" t="str">
        <f>IF(JS82&gt;0.66,"consigne","pas de consigne")</f>
        <v>consigne</v>
      </c>
      <c r="JU82" s="3"/>
      <c r="JV82" t="str" cm="1">
        <f t="array" ref="JV82">_xlfn._xlws.FILTER($M$3:$HD$3,((($M82:$HD82=$HR82)+($M82:$HD82=$HS82))*($M$5:$HD$5="V")*($HV82="consigne")),"")</f>
        <v/>
      </c>
      <c r="KP82" t="str" cm="1">
        <f t="array" ref="KP82">_xlfn._xlws.FILTER($M$3:$HD$3,((($M82:$HD82=$IB82)+($M82:$HD82=$IC82))*($M$5:$HD$5="S")*($IF82="consigne")),"")</f>
        <v/>
      </c>
      <c r="LD82" t="str" cm="1">
        <f t="array" ref="LD82:LH82">_xlfn._xlws.FILTER($M$3:$HD$3,((($M82:$HD82=$IV82)+($M82:$HD82=$IW82))*($M$5:$HD$5="RL")*($IZ82="consigne")),"")</f>
        <v>Borloz Frédéric</v>
      </c>
      <c r="LE82" t="str">
        <v>de Quattro Jacqueline</v>
      </c>
      <c r="LF82" t="str">
        <v>Feller Olivier</v>
      </c>
      <c r="LG82" t="str">
        <v>Moret Isabelle</v>
      </c>
      <c r="LH82" t="str">
        <v>Wehrli Laurent</v>
      </c>
      <c r="LP82" t="str" cm="1">
        <f t="array" ref="LP82">_xlfn._xlws.FILTER($M$3:$HD$3,((($M82:$HD82=$JF82)+($M82:$HD82=$JG82))*($M$5:$HD$5="G")*($JJ82="consigne")),"")</f>
        <v/>
      </c>
      <c r="MA82" t="str" cm="1">
        <f t="array" ref="MA82">_xlfn._xlws.FILTER($M$3:$HD$3,((($M82:$HD82=$JP82)+($M82:$HD82=$JQ82))*($M$5:$HD$5="GL")*($JT82="consigne")),"")</f>
        <v/>
      </c>
      <c r="MG82" t="str" cm="1">
        <f t="array" ref="MG82:MP82">_xlfn._xlws.FILTER($M$3:$HD$3,((($M82:$HD82=$IL82)+($M82:$HD82=$IM82))*($M$5:$HD$5="M-E")*($IP82="consigne")),"")</f>
        <v>Gugger Niklaus-Samuel</v>
      </c>
      <c r="MH82" t="str">
        <v>Hess Lorenz</v>
      </c>
      <c r="MI82" t="str">
        <v>Landolt Martin</v>
      </c>
      <c r="MJ82" t="str">
        <v>Roduit Benjamin</v>
      </c>
      <c r="MK82" t="str">
        <v>Roth Pasquier Marie-France</v>
      </c>
      <c r="ML82" t="str">
        <v>Siegenthaler Heinz</v>
      </c>
      <c r="MM82" t="str">
        <v>Stadler Simon</v>
      </c>
      <c r="MN82" t="str">
        <v>Streiff-Feller Marianne</v>
      </c>
      <c r="MO82" t="str">
        <v>Studer Lilian</v>
      </c>
      <c r="MP82" t="str">
        <v>Wismer-Felder Priska</v>
      </c>
    </row>
    <row r="83" spans="1:354" x14ac:dyDescent="0.25">
      <c r="A83" s="1" t="s">
        <v>744</v>
      </c>
      <c r="B83" t="s">
        <v>204</v>
      </c>
      <c r="C83" t="s">
        <v>717</v>
      </c>
      <c r="D83" t="s">
        <v>706</v>
      </c>
      <c r="E83" s="1" t="s">
        <v>718</v>
      </c>
      <c r="F83" t="s">
        <v>719</v>
      </c>
      <c r="G83">
        <v>24532</v>
      </c>
      <c r="H83" t="s">
        <v>521</v>
      </c>
      <c r="I83" t="s">
        <v>745</v>
      </c>
      <c r="J83" t="s">
        <v>746</v>
      </c>
      <c r="K83" t="s">
        <v>722</v>
      </c>
      <c r="M83" t="s">
        <v>461</v>
      </c>
      <c r="N83" t="s">
        <v>480</v>
      </c>
      <c r="O83" t="s">
        <v>460</v>
      </c>
      <c r="P83" t="s">
        <v>480</v>
      </c>
      <c r="Q83" t="s">
        <v>480</v>
      </c>
      <c r="R83" t="s">
        <v>460</v>
      </c>
      <c r="S83" t="s">
        <v>461</v>
      </c>
      <c r="T83" t="s">
        <v>461</v>
      </c>
      <c r="U83" t="s">
        <v>460</v>
      </c>
      <c r="V83" t="s">
        <v>461</v>
      </c>
      <c r="W83" t="s">
        <v>463</v>
      </c>
      <c r="X83" t="s">
        <v>460</v>
      </c>
      <c r="Y83" t="s">
        <v>461</v>
      </c>
      <c r="Z83" t="s">
        <v>460</v>
      </c>
      <c r="AA83" t="s">
        <v>460</v>
      </c>
      <c r="AB83" t="s">
        <v>460</v>
      </c>
      <c r="AC83" t="s">
        <v>463</v>
      </c>
      <c r="AD83" t="s">
        <v>460</v>
      </c>
      <c r="AE83" t="s">
        <v>461</v>
      </c>
      <c r="AF83" t="s">
        <v>460</v>
      </c>
      <c r="AG83" t="s">
        <v>460</v>
      </c>
      <c r="AH83" t="s">
        <v>460</v>
      </c>
      <c r="AI83" t="s">
        <v>460</v>
      </c>
      <c r="AJ83" t="s">
        <v>461</v>
      </c>
      <c r="AK83" t="s">
        <v>460</v>
      </c>
      <c r="AL83" t="s">
        <v>473</v>
      </c>
      <c r="AM83" t="s">
        <v>480</v>
      </c>
      <c r="AN83" t="s">
        <v>460</v>
      </c>
      <c r="AO83" t="s">
        <v>461</v>
      </c>
      <c r="AP83" t="s">
        <v>460</v>
      </c>
      <c r="AQ83" t="s">
        <v>460</v>
      </c>
      <c r="AR83" t="s">
        <v>460</v>
      </c>
      <c r="AS83" t="s">
        <v>461</v>
      </c>
      <c r="AT83" t="s">
        <v>460</v>
      </c>
      <c r="AU83" t="s">
        <v>460</v>
      </c>
      <c r="AV83" t="s">
        <v>460</v>
      </c>
      <c r="AW83" t="s">
        <v>461</v>
      </c>
      <c r="AX83" t="s">
        <v>461</v>
      </c>
      <c r="AY83" t="s">
        <v>460</v>
      </c>
      <c r="AZ83" t="s">
        <v>460</v>
      </c>
      <c r="BA83" t="s">
        <v>461</v>
      </c>
      <c r="BB83" t="s">
        <v>480</v>
      </c>
      <c r="BC83" t="s">
        <v>461</v>
      </c>
      <c r="BD83" t="s">
        <v>461</v>
      </c>
      <c r="BE83" t="s">
        <v>480</v>
      </c>
      <c r="BF83" t="s">
        <v>460</v>
      </c>
      <c r="BG83" t="s">
        <v>460</v>
      </c>
      <c r="BH83" t="s">
        <v>460</v>
      </c>
      <c r="BI83" t="s">
        <v>460</v>
      </c>
      <c r="BJ83" t="s">
        <v>480</v>
      </c>
      <c r="BK83" t="s">
        <v>461</v>
      </c>
      <c r="BL83" t="s">
        <v>460</v>
      </c>
      <c r="BM83" t="s">
        <v>461</v>
      </c>
      <c r="BN83" t="s">
        <v>460</v>
      </c>
      <c r="BO83" t="s">
        <v>460</v>
      </c>
      <c r="BP83" t="s">
        <v>460</v>
      </c>
      <c r="BQ83" t="s">
        <v>460</v>
      </c>
      <c r="BR83" t="s">
        <v>461</v>
      </c>
      <c r="BS83" t="s">
        <v>460</v>
      </c>
      <c r="BT83" t="s">
        <v>461</v>
      </c>
      <c r="BU83" t="s">
        <v>461</v>
      </c>
      <c r="BV83" t="s">
        <v>460</v>
      </c>
      <c r="BW83" t="s">
        <v>461</v>
      </c>
      <c r="BX83" t="s">
        <v>461</v>
      </c>
      <c r="BY83" t="s">
        <v>460</v>
      </c>
      <c r="BZ83" t="s">
        <v>461</v>
      </c>
      <c r="CA83" t="s">
        <v>461</v>
      </c>
      <c r="CB83" t="s">
        <v>460</v>
      </c>
      <c r="CC83" t="s">
        <v>473</v>
      </c>
      <c r="CD83" t="s">
        <v>461</v>
      </c>
      <c r="CE83" t="s">
        <v>460</v>
      </c>
      <c r="CF83" t="s">
        <v>460</v>
      </c>
      <c r="CG83" t="s">
        <v>480</v>
      </c>
      <c r="CH83" t="s">
        <v>460</v>
      </c>
      <c r="CI83" t="s">
        <v>461</v>
      </c>
      <c r="CJ83" t="s">
        <v>460</v>
      </c>
      <c r="CK83" t="s">
        <v>460</v>
      </c>
      <c r="CL83" t="s">
        <v>461</v>
      </c>
      <c r="CM83" t="s">
        <v>463</v>
      </c>
      <c r="CN83" t="s">
        <v>460</v>
      </c>
      <c r="CO83" t="s">
        <v>461</v>
      </c>
      <c r="CP83" t="s">
        <v>461</v>
      </c>
      <c r="CQ83" t="s">
        <v>461</v>
      </c>
      <c r="CR83" t="s">
        <v>461</v>
      </c>
      <c r="CS83" t="s">
        <v>461</v>
      </c>
      <c r="CT83" t="s">
        <v>461</v>
      </c>
      <c r="CU83" t="s">
        <v>460</v>
      </c>
      <c r="CV83" t="s">
        <v>480</v>
      </c>
      <c r="CW83" t="s">
        <v>460</v>
      </c>
      <c r="CX83" t="s">
        <v>460</v>
      </c>
      <c r="CY83" t="s">
        <v>480</v>
      </c>
      <c r="CZ83" t="s">
        <v>461</v>
      </c>
      <c r="DA83" t="s">
        <v>460</v>
      </c>
      <c r="DB83" t="s">
        <v>474</v>
      </c>
      <c r="DC83" t="s">
        <v>480</v>
      </c>
      <c r="DD83" t="s">
        <v>461</v>
      </c>
      <c r="DE83" t="s">
        <v>461</v>
      </c>
      <c r="DF83" t="s">
        <v>480</v>
      </c>
      <c r="DG83" t="s">
        <v>460</v>
      </c>
      <c r="DH83" t="s">
        <v>460</v>
      </c>
      <c r="DI83" t="s">
        <v>460</v>
      </c>
      <c r="DJ83" t="s">
        <v>460</v>
      </c>
      <c r="DK83" t="s">
        <v>460</v>
      </c>
      <c r="DL83" t="s">
        <v>460</v>
      </c>
      <c r="DM83" t="s">
        <v>461</v>
      </c>
      <c r="DN83" t="s">
        <v>460</v>
      </c>
      <c r="DO83" t="s">
        <v>460</v>
      </c>
      <c r="DP83" t="s">
        <v>461</v>
      </c>
      <c r="DQ83" t="s">
        <v>460</v>
      </c>
      <c r="DR83" t="s">
        <v>460</v>
      </c>
      <c r="DS83" t="s">
        <v>460</v>
      </c>
      <c r="DT83" t="s">
        <v>460</v>
      </c>
      <c r="DU83" t="s">
        <v>461</v>
      </c>
      <c r="DV83" t="s">
        <v>460</v>
      </c>
      <c r="DW83" t="s">
        <v>460</v>
      </c>
      <c r="DX83" t="s">
        <v>461</v>
      </c>
      <c r="DY83" t="s">
        <v>460</v>
      </c>
      <c r="DZ83" t="s">
        <v>460</v>
      </c>
      <c r="EA83" t="s">
        <v>461</v>
      </c>
      <c r="EB83" t="s">
        <v>460</v>
      </c>
      <c r="EC83" t="s">
        <v>460</v>
      </c>
      <c r="ED83" t="s">
        <v>460</v>
      </c>
      <c r="EE83" t="s">
        <v>460</v>
      </c>
      <c r="EF83" t="s">
        <v>463</v>
      </c>
      <c r="EG83" t="s">
        <v>460</v>
      </c>
      <c r="EH83" t="s">
        <v>460</v>
      </c>
      <c r="EI83" t="s">
        <v>480</v>
      </c>
      <c r="EJ83" t="s">
        <v>461</v>
      </c>
      <c r="EK83" t="s">
        <v>460</v>
      </c>
      <c r="EL83" t="s">
        <v>460</v>
      </c>
      <c r="EM83" t="s">
        <v>460</v>
      </c>
      <c r="EN83" t="s">
        <v>480</v>
      </c>
      <c r="EO83" t="s">
        <v>461</v>
      </c>
      <c r="EP83" t="s">
        <v>460</v>
      </c>
      <c r="EQ83" t="s">
        <v>460</v>
      </c>
      <c r="ER83" t="s">
        <v>460</v>
      </c>
      <c r="ES83" t="s">
        <v>461</v>
      </c>
      <c r="ET83" t="s">
        <v>460</v>
      </c>
      <c r="EU83" t="s">
        <v>461</v>
      </c>
      <c r="EV83" t="s">
        <v>461</v>
      </c>
      <c r="EW83" t="s">
        <v>460</v>
      </c>
      <c r="EX83" t="s">
        <v>461</v>
      </c>
      <c r="EY83" t="s">
        <v>473</v>
      </c>
      <c r="EZ83" t="s">
        <v>460</v>
      </c>
      <c r="FA83" t="s">
        <v>480</v>
      </c>
      <c r="FB83" t="s">
        <v>461</v>
      </c>
      <c r="FC83" t="s">
        <v>460</v>
      </c>
      <c r="FD83" t="s">
        <v>460</v>
      </c>
      <c r="FE83" t="s">
        <v>460</v>
      </c>
      <c r="FF83" t="s">
        <v>460</v>
      </c>
      <c r="FG83" t="s">
        <v>480</v>
      </c>
      <c r="FH83" t="s">
        <v>480</v>
      </c>
      <c r="FI83" t="s">
        <v>460</v>
      </c>
      <c r="FJ83" t="s">
        <v>480</v>
      </c>
      <c r="FK83" t="s">
        <v>461</v>
      </c>
      <c r="FL83" t="s">
        <v>461</v>
      </c>
      <c r="FM83" t="s">
        <v>461</v>
      </c>
      <c r="FN83" t="s">
        <v>460</v>
      </c>
      <c r="FO83" t="s">
        <v>460</v>
      </c>
      <c r="FP83" t="s">
        <v>460</v>
      </c>
      <c r="FQ83" t="s">
        <v>461</v>
      </c>
      <c r="FR83" t="s">
        <v>461</v>
      </c>
      <c r="FS83" t="s">
        <v>480</v>
      </c>
      <c r="FT83" t="s">
        <v>461</v>
      </c>
      <c r="FU83" t="s">
        <v>460</v>
      </c>
      <c r="FV83" t="s">
        <v>460</v>
      </c>
      <c r="FW83" t="s">
        <v>461</v>
      </c>
      <c r="FX83" t="s">
        <v>460</v>
      </c>
      <c r="FY83" t="s">
        <v>460</v>
      </c>
      <c r="FZ83" t="s">
        <v>460</v>
      </c>
      <c r="GA83" t="s">
        <v>461</v>
      </c>
      <c r="GB83" t="s">
        <v>460</v>
      </c>
      <c r="GC83" t="s">
        <v>461</v>
      </c>
      <c r="GD83" t="s">
        <v>460</v>
      </c>
      <c r="GE83" t="s">
        <v>460</v>
      </c>
      <c r="GF83" t="s">
        <v>480</v>
      </c>
      <c r="GG83" t="s">
        <v>460</v>
      </c>
      <c r="GH83" t="s">
        <v>460</v>
      </c>
      <c r="GI83" t="s">
        <v>461</v>
      </c>
      <c r="GJ83" t="s">
        <v>461</v>
      </c>
      <c r="GK83" t="s">
        <v>461</v>
      </c>
      <c r="GL83" t="s">
        <v>461</v>
      </c>
      <c r="GM83" t="s">
        <v>460</v>
      </c>
      <c r="GN83" t="s">
        <v>460</v>
      </c>
      <c r="GO83" t="s">
        <v>480</v>
      </c>
      <c r="GP83" t="s">
        <v>461</v>
      </c>
      <c r="GQ83" t="s">
        <v>461</v>
      </c>
      <c r="GR83" t="s">
        <v>460</v>
      </c>
      <c r="GS83" t="s">
        <v>461</v>
      </c>
      <c r="GT83" t="s">
        <v>460</v>
      </c>
      <c r="GU83" t="s">
        <v>460</v>
      </c>
      <c r="GV83" t="s">
        <v>460</v>
      </c>
      <c r="GW83" t="s">
        <v>461</v>
      </c>
      <c r="GX83" t="s">
        <v>460</v>
      </c>
      <c r="GY83" t="s">
        <v>461</v>
      </c>
      <c r="GZ83" t="s">
        <v>460</v>
      </c>
      <c r="HA83" t="s">
        <v>460</v>
      </c>
      <c r="HB83" t="s">
        <v>461</v>
      </c>
      <c r="HC83" t="s">
        <v>460</v>
      </c>
      <c r="HD83" t="s">
        <v>461</v>
      </c>
      <c r="HE83" t="s">
        <v>481</v>
      </c>
      <c r="HF83">
        <v>104</v>
      </c>
      <c r="HG83">
        <v>67</v>
      </c>
      <c r="HH83">
        <v>21</v>
      </c>
      <c r="HI83">
        <v>4</v>
      </c>
      <c r="HJ83">
        <v>3</v>
      </c>
      <c r="HK83" t="s">
        <v>476</v>
      </c>
      <c r="HM83" s="3">
        <f t="shared" si="66"/>
        <v>0</v>
      </c>
      <c r="HN83" s="3">
        <f t="shared" si="67"/>
        <v>37</v>
      </c>
      <c r="HO83" s="3">
        <f t="shared" si="83"/>
        <v>15</v>
      </c>
      <c r="HP83" s="3">
        <f t="shared" si="42"/>
        <v>37</v>
      </c>
      <c r="HQ83" s="7" t="str" cm="1">
        <f t="array" ref="HQ83">_xlfn.SWITCH(HP83,HM83,"Oui",HN83,"Non",HO83,"Abstention")</f>
        <v>Non</v>
      </c>
      <c r="HR83" s="7" t="str" cm="1">
        <f t="array" ref="HR83">_xlfn.SWITCH(HQ83,"Oui","Non","Non","Oui","Abstention","Oui")</f>
        <v>Oui</v>
      </c>
      <c r="HS83" s="7" t="str" cm="1">
        <f t="array" ref="HS83">_xlfn.SWITCH(HQ83,"Oui","Abstention","Non","Abstention","Abstention","Non")</f>
        <v>Abstention</v>
      </c>
      <c r="HT83" s="3">
        <f t="shared" si="43"/>
        <v>52</v>
      </c>
      <c r="HU83" s="3">
        <f t="shared" si="44"/>
        <v>0.71153846153846156</v>
      </c>
      <c r="HV83" t="str">
        <f t="shared" si="45"/>
        <v>consigne</v>
      </c>
      <c r="HW83" s="3">
        <f t="shared" si="68"/>
        <v>37</v>
      </c>
      <c r="HX83" s="3">
        <f t="shared" si="69"/>
        <v>0</v>
      </c>
      <c r="HY83" s="3">
        <f t="shared" si="70"/>
        <v>1</v>
      </c>
      <c r="HZ83" s="3">
        <f t="shared" si="46"/>
        <v>37</v>
      </c>
      <c r="IA83" s="7" t="str" cm="1">
        <f t="array" ref="IA83">_xlfn.SWITCH(HZ83,HW83,"Oui",HX83,"Non",HY83,"Abstention")</f>
        <v>Oui</v>
      </c>
      <c r="IB83" s="7" t="str" cm="1">
        <f t="array" ref="IB83">_xlfn.SWITCH(IA83,"Oui","Non","Non","Oui","Abstention","Oui")</f>
        <v>Non</v>
      </c>
      <c r="IC83" s="7" t="str" cm="1">
        <f t="array" ref="IC83">_xlfn.SWITCH(IA83,"Oui","Abstention","Non","Abstention","Abstention","Non")</f>
        <v>Abstention</v>
      </c>
      <c r="ID83" s="3">
        <f t="shared" si="47"/>
        <v>38</v>
      </c>
      <c r="IE83" s="3">
        <f t="shared" si="48"/>
        <v>0.97368421052631582</v>
      </c>
      <c r="IF83" t="str">
        <f t="shared" si="49"/>
        <v>consigne</v>
      </c>
      <c r="IG83">
        <f t="shared" si="71"/>
        <v>28</v>
      </c>
      <c r="IH83">
        <f t="shared" si="72"/>
        <v>0</v>
      </c>
      <c r="II83">
        <f t="shared" si="73"/>
        <v>2</v>
      </c>
      <c r="IJ83" s="3">
        <f t="shared" si="50"/>
        <v>28</v>
      </c>
      <c r="IK83" s="7" t="str" cm="1">
        <f t="array" ref="IK83">_xlfn.SWITCH(IJ83,IG83,"Oui",IH83,"Non",II83,"Abstention")</f>
        <v>Oui</v>
      </c>
      <c r="IL83" s="7" t="str" cm="1">
        <f t="array" ref="IL83">_xlfn.SWITCH(IK83,"Oui","Non","Non","Oui","Abstention","Oui")</f>
        <v>Non</v>
      </c>
      <c r="IM83" s="7" t="str" cm="1">
        <f t="array" ref="IM83">_xlfn.SWITCH(IK83,"Oui","Abstention","Non","Abstention","Abstention","Non")</f>
        <v>Abstention</v>
      </c>
      <c r="IN83" s="3">
        <f t="shared" si="51"/>
        <v>30</v>
      </c>
      <c r="IO83" s="3">
        <f t="shared" si="52"/>
        <v>0.93333333333333335</v>
      </c>
      <c r="IP83" t="str">
        <f t="shared" ref="IP83:IP146" si="84">IF(IO83&gt;0.66,"consigne","pas de consigne")</f>
        <v>consigne</v>
      </c>
      <c r="IQ83">
        <f t="shared" si="74"/>
        <v>24</v>
      </c>
      <c r="IR83">
        <f t="shared" si="75"/>
        <v>1</v>
      </c>
      <c r="IS83">
        <f t="shared" si="76"/>
        <v>3</v>
      </c>
      <c r="IT83" s="3">
        <f t="shared" si="54"/>
        <v>24</v>
      </c>
      <c r="IU83" s="7" t="str" cm="1">
        <f t="array" ref="IU83">_xlfn.SWITCH(IT83,IQ83,"Oui",IR83,"Non",IS83,"Abstention")</f>
        <v>Oui</v>
      </c>
      <c r="IV83" s="7" t="str" cm="1">
        <f t="array" ref="IV83">_xlfn.SWITCH(IU83,"Oui","Non","Non","Oui","Abstention","Oui")</f>
        <v>Non</v>
      </c>
      <c r="IW83" s="7" t="str" cm="1">
        <f t="array" ref="IW83">_xlfn.SWITCH(IU83,"Oui","Abstention","Non","Abstention","Abstention","Non")</f>
        <v>Abstention</v>
      </c>
      <c r="IX83" s="3">
        <f t="shared" si="55"/>
        <v>28</v>
      </c>
      <c r="IY83" s="3">
        <f t="shared" si="56"/>
        <v>0.8571428571428571</v>
      </c>
      <c r="IZ83" t="str">
        <f t="shared" ref="IZ83:IZ146" si="85">IF(IY83&gt;0.66,"consigne","pas de consigne")</f>
        <v>consigne</v>
      </c>
      <c r="JA83">
        <f t="shared" si="77"/>
        <v>0</v>
      </c>
      <c r="JB83">
        <f t="shared" si="78"/>
        <v>29</v>
      </c>
      <c r="JC83">
        <f t="shared" si="79"/>
        <v>0</v>
      </c>
      <c r="JD83" s="3">
        <f t="shared" si="58"/>
        <v>29</v>
      </c>
      <c r="JE83" s="7" t="str" cm="1">
        <f t="array" ref="JE83">_xlfn.SWITCH(JD83,JA83,"Oui",JB83,"Non",JC83,"Abstention")</f>
        <v>Non</v>
      </c>
      <c r="JF83" s="7" t="str" cm="1">
        <f t="array" ref="JF83">_xlfn.SWITCH(JE83,"Oui","Non","Non","Oui","Abstention","Oui")</f>
        <v>Oui</v>
      </c>
      <c r="JG83" s="7" t="str" cm="1">
        <f t="array" ref="JG83">_xlfn.SWITCH(JE83,"Oui","Abstention","Non","Abstention","Abstention","Non")</f>
        <v>Abstention</v>
      </c>
      <c r="JH83" s="3">
        <f t="shared" si="59"/>
        <v>29</v>
      </c>
      <c r="JI83" s="3">
        <f t="shared" si="60"/>
        <v>1</v>
      </c>
      <c r="JJ83" t="str">
        <f t="shared" ref="JJ83:JJ146" si="86">IF(JI83&gt;0.66,"consigne","pas de consigne")</f>
        <v>consigne</v>
      </c>
      <c r="JK83">
        <f t="shared" si="80"/>
        <v>15</v>
      </c>
      <c r="JL83">
        <f t="shared" si="81"/>
        <v>0</v>
      </c>
      <c r="JM83">
        <f t="shared" si="82"/>
        <v>0</v>
      </c>
      <c r="JN83" s="3">
        <f t="shared" si="62"/>
        <v>15</v>
      </c>
      <c r="JO83" s="7" t="str" cm="1">
        <f t="array" ref="JO83">_xlfn.SWITCH(JN83,JK83,"Oui",JL83,"Non",JM83,"Abstention")</f>
        <v>Oui</v>
      </c>
      <c r="JP83" s="7" t="str" cm="1">
        <f t="array" ref="JP83">_xlfn.SWITCH(JO83,"Oui","Non","Non","Oui","Abstention","Oui")</f>
        <v>Non</v>
      </c>
      <c r="JQ83" s="7" t="str" cm="1">
        <f t="array" ref="JQ83">_xlfn.SWITCH(JO83,"Oui","Abstention","Non","Abstention","Abstention","Non")</f>
        <v>Abstention</v>
      </c>
      <c r="JR83" s="3">
        <f t="shared" si="63"/>
        <v>15</v>
      </c>
      <c r="JS83" s="3">
        <f t="shared" si="64"/>
        <v>1</v>
      </c>
      <c r="JT83" t="str">
        <f t="shared" ref="JT83:JT146" si="87">IF(JS83&gt;0.66,"consigne","pas de consigne")</f>
        <v>consigne</v>
      </c>
      <c r="JU83" s="3"/>
      <c r="JV83" t="str" cm="1">
        <f t="array" ref="JV83:KJ83">_xlfn._xlws.FILTER($M$3:$HD$3,((($M83:$HD83=$HR83)+($M83:$HD83=$HS83))*($M$5:$HD$5="V")*($HV83="consigne")),"")</f>
        <v>Aebi Andreas</v>
      </c>
      <c r="JW83" t="str">
        <v>Aeschi Thomas</v>
      </c>
      <c r="JX83" t="str">
        <v>Amaudruz Céline</v>
      </c>
      <c r="JY83" t="str">
        <v>Buffat Michaël</v>
      </c>
      <c r="JZ83" t="str">
        <v>Estermann Yvette</v>
      </c>
      <c r="KA83" t="str">
        <v>Grin Jean-Pierre</v>
      </c>
      <c r="KB83" t="str">
        <v>Huber Alois</v>
      </c>
      <c r="KC83" t="str">
        <v>Hurter Thomas</v>
      </c>
      <c r="KD83" t="str">
        <v>Köppel Roger</v>
      </c>
      <c r="KE83" t="str">
        <v>Nicolet Jacques</v>
      </c>
      <c r="KF83" t="str">
        <v>Page Pierre-André</v>
      </c>
      <c r="KG83" t="str">
        <v>Rösti Albert</v>
      </c>
      <c r="KH83" t="str">
        <v>Rüegger Monika</v>
      </c>
      <c r="KI83" t="str">
        <v>Strupler Manuel</v>
      </c>
      <c r="KJ83" t="str">
        <v>von Siebenthal Erich</v>
      </c>
      <c r="KP83" t="str" cm="1">
        <f t="array" ref="KP83">_xlfn._xlws.FILTER($M$3:$HD$3,((($M83:$HD83=$IB83)+($M83:$HD83=$IC83))*($M$5:$HD$5="S")*($IF83="consigne")),"")</f>
        <v>Roth Franziska</v>
      </c>
      <c r="LD83" t="str" cm="1">
        <f t="array" ref="LD83:LG83">_xlfn._xlws.FILTER($M$3:$HD$3,((($M83:$HD83=$IV83)+($M83:$HD83=$IW83))*($M$5:$HD$5="RL")*($IZ83="consigne")),"")</f>
        <v>Dobler Marcel</v>
      </c>
      <c r="LE83" t="str">
        <v>Fiala Doris</v>
      </c>
      <c r="LF83" t="str">
        <v>Schneeberger Daniela</v>
      </c>
      <c r="LG83" t="str">
        <v>Wasserfallen Christian</v>
      </c>
      <c r="LP83" t="str" cm="1">
        <f t="array" ref="LP83">_xlfn._xlws.FILTER($M$3:$HD$3,((($M83:$HD83=$JF83)+($M83:$HD83=$JG83))*($M$5:$HD$5="G")*($JJ83="consigne")),"")</f>
        <v/>
      </c>
      <c r="MA83" t="str" cm="1">
        <f t="array" ref="MA83">_xlfn._xlws.FILTER($M$3:$HD$3,((($M83:$HD83=$JP83)+($M83:$HD83=$JQ83))*($M$5:$HD$5="GL")*($JT83="consigne")),"")</f>
        <v/>
      </c>
      <c r="MG83" t="str" cm="1">
        <f t="array" ref="MG83:MH83">_xlfn._xlws.FILTER($M$3:$HD$3,((($M83:$HD83=$IL83)+($M83:$HD83=$IM83))*($M$5:$HD$5="M-E")*($IP83="consigne")),"")</f>
        <v>Kamerzin Sidney</v>
      </c>
      <c r="MH83" t="str">
        <v>Regazzi Fabio</v>
      </c>
    </row>
    <row r="84" spans="1:354" ht="22.2" customHeight="1" x14ac:dyDescent="0.25">
      <c r="A84" s="1" t="s">
        <v>747</v>
      </c>
      <c r="B84" t="s">
        <v>204</v>
      </c>
      <c r="C84" t="s">
        <v>717</v>
      </c>
      <c r="D84" t="s">
        <v>706</v>
      </c>
      <c r="E84" s="1" t="s">
        <v>718</v>
      </c>
      <c r="F84" t="s">
        <v>719</v>
      </c>
      <c r="G84">
        <v>24534</v>
      </c>
      <c r="H84" s="2" t="s">
        <v>748</v>
      </c>
      <c r="I84" s="2" t="s">
        <v>749</v>
      </c>
      <c r="J84" t="s">
        <v>750</v>
      </c>
      <c r="K84" t="s">
        <v>751</v>
      </c>
      <c r="M84" t="s">
        <v>460</v>
      </c>
      <c r="N84" t="s">
        <v>460</v>
      </c>
      <c r="O84" t="s">
        <v>461</v>
      </c>
      <c r="P84" t="s">
        <v>460</v>
      </c>
      <c r="Q84" t="s">
        <v>460</v>
      </c>
      <c r="R84" t="s">
        <v>461</v>
      </c>
      <c r="S84" t="s">
        <v>461</v>
      </c>
      <c r="T84" t="s">
        <v>461</v>
      </c>
      <c r="U84" t="s">
        <v>461</v>
      </c>
      <c r="V84" t="s">
        <v>461</v>
      </c>
      <c r="W84" t="s">
        <v>463</v>
      </c>
      <c r="X84" t="s">
        <v>461</v>
      </c>
      <c r="Y84" t="s">
        <v>461</v>
      </c>
      <c r="Z84" t="s">
        <v>461</v>
      </c>
      <c r="AA84" t="s">
        <v>461</v>
      </c>
      <c r="AB84" t="s">
        <v>461</v>
      </c>
      <c r="AC84" t="s">
        <v>463</v>
      </c>
      <c r="AD84" t="s">
        <v>460</v>
      </c>
      <c r="AE84" t="s">
        <v>460</v>
      </c>
      <c r="AF84" t="s">
        <v>461</v>
      </c>
      <c r="AG84" t="s">
        <v>460</v>
      </c>
      <c r="AH84" t="s">
        <v>460</v>
      </c>
      <c r="AI84" t="s">
        <v>460</v>
      </c>
      <c r="AJ84" t="s">
        <v>461</v>
      </c>
      <c r="AK84" t="s">
        <v>461</v>
      </c>
      <c r="AL84" t="s">
        <v>473</v>
      </c>
      <c r="AM84" t="s">
        <v>460</v>
      </c>
      <c r="AN84" t="s">
        <v>460</v>
      </c>
      <c r="AO84" t="s">
        <v>460</v>
      </c>
      <c r="AP84" t="s">
        <v>460</v>
      </c>
      <c r="AQ84" t="s">
        <v>460</v>
      </c>
      <c r="AR84" t="s">
        <v>461</v>
      </c>
      <c r="AS84" t="s">
        <v>461</v>
      </c>
      <c r="AT84" t="s">
        <v>460</v>
      </c>
      <c r="AU84" t="s">
        <v>461</v>
      </c>
      <c r="AV84" t="s">
        <v>461</v>
      </c>
      <c r="AW84" t="s">
        <v>460</v>
      </c>
      <c r="AX84" t="s">
        <v>461</v>
      </c>
      <c r="AY84" t="s">
        <v>460</v>
      </c>
      <c r="AZ84" t="s">
        <v>460</v>
      </c>
      <c r="BA84" t="s">
        <v>460</v>
      </c>
      <c r="BB84" t="s">
        <v>460</v>
      </c>
      <c r="BC84" t="s">
        <v>461</v>
      </c>
      <c r="BD84" t="s">
        <v>460</v>
      </c>
      <c r="BE84" t="s">
        <v>460</v>
      </c>
      <c r="BF84" t="s">
        <v>460</v>
      </c>
      <c r="BG84" t="s">
        <v>461</v>
      </c>
      <c r="BH84" t="s">
        <v>460</v>
      </c>
      <c r="BI84" t="s">
        <v>461</v>
      </c>
      <c r="BJ84" t="s">
        <v>480</v>
      </c>
      <c r="BK84" t="s">
        <v>460</v>
      </c>
      <c r="BL84" t="s">
        <v>461</v>
      </c>
      <c r="BM84" t="s">
        <v>461</v>
      </c>
      <c r="BN84" t="s">
        <v>461</v>
      </c>
      <c r="BO84" t="s">
        <v>460</v>
      </c>
      <c r="BP84" t="s">
        <v>461</v>
      </c>
      <c r="BQ84" t="s">
        <v>461</v>
      </c>
      <c r="BR84" t="s">
        <v>460</v>
      </c>
      <c r="BS84" t="s">
        <v>461</v>
      </c>
      <c r="BT84" t="s">
        <v>460</v>
      </c>
      <c r="BU84" t="s">
        <v>460</v>
      </c>
      <c r="BV84" t="s">
        <v>460</v>
      </c>
      <c r="BW84" t="s">
        <v>460</v>
      </c>
      <c r="BX84" t="s">
        <v>461</v>
      </c>
      <c r="BY84" t="s">
        <v>460</v>
      </c>
      <c r="BZ84" t="s">
        <v>460</v>
      </c>
      <c r="CA84" t="s">
        <v>461</v>
      </c>
      <c r="CB84" t="s">
        <v>460</v>
      </c>
      <c r="CC84" t="s">
        <v>473</v>
      </c>
      <c r="CD84" t="s">
        <v>460</v>
      </c>
      <c r="CE84" t="s">
        <v>461</v>
      </c>
      <c r="CF84" t="s">
        <v>461</v>
      </c>
      <c r="CG84" t="s">
        <v>460</v>
      </c>
      <c r="CH84" t="s">
        <v>461</v>
      </c>
      <c r="CI84" t="s">
        <v>460</v>
      </c>
      <c r="CJ84" t="s">
        <v>460</v>
      </c>
      <c r="CK84" t="s">
        <v>461</v>
      </c>
      <c r="CL84" t="s">
        <v>460</v>
      </c>
      <c r="CM84" t="s">
        <v>463</v>
      </c>
      <c r="CN84" t="s">
        <v>461</v>
      </c>
      <c r="CO84" t="s">
        <v>461</v>
      </c>
      <c r="CP84" t="s">
        <v>460</v>
      </c>
      <c r="CQ84" t="s">
        <v>460</v>
      </c>
      <c r="CR84" t="s">
        <v>460</v>
      </c>
      <c r="CS84" t="s">
        <v>460</v>
      </c>
      <c r="CT84" t="s">
        <v>460</v>
      </c>
      <c r="CU84" t="s">
        <v>461</v>
      </c>
      <c r="CV84" t="s">
        <v>460</v>
      </c>
      <c r="CW84" t="s">
        <v>460</v>
      </c>
      <c r="CX84" t="s">
        <v>461</v>
      </c>
      <c r="CY84" t="s">
        <v>460</v>
      </c>
      <c r="CZ84" t="s">
        <v>460</v>
      </c>
      <c r="DA84" t="s">
        <v>460</v>
      </c>
      <c r="DB84" t="s">
        <v>474</v>
      </c>
      <c r="DC84" t="s">
        <v>460</v>
      </c>
      <c r="DD84" t="s">
        <v>460</v>
      </c>
      <c r="DE84" t="s">
        <v>461</v>
      </c>
      <c r="DF84" t="s">
        <v>460</v>
      </c>
      <c r="DG84" t="s">
        <v>460</v>
      </c>
      <c r="DH84" t="s">
        <v>461</v>
      </c>
      <c r="DI84" t="s">
        <v>461</v>
      </c>
      <c r="DJ84" t="s">
        <v>460</v>
      </c>
      <c r="DK84" t="s">
        <v>460</v>
      </c>
      <c r="DL84" t="s">
        <v>461</v>
      </c>
      <c r="DM84" t="s">
        <v>461</v>
      </c>
      <c r="DN84" t="s">
        <v>461</v>
      </c>
      <c r="DO84" t="s">
        <v>460</v>
      </c>
      <c r="DP84" t="s">
        <v>460</v>
      </c>
      <c r="DQ84" t="s">
        <v>460</v>
      </c>
      <c r="DR84" t="s">
        <v>461</v>
      </c>
      <c r="DS84" t="s">
        <v>461</v>
      </c>
      <c r="DT84" t="s">
        <v>461</v>
      </c>
      <c r="DU84" t="s">
        <v>460</v>
      </c>
      <c r="DV84" t="s">
        <v>461</v>
      </c>
      <c r="DW84" t="s">
        <v>461</v>
      </c>
      <c r="DX84" t="s">
        <v>460</v>
      </c>
      <c r="DY84" t="s">
        <v>461</v>
      </c>
      <c r="DZ84" t="s">
        <v>461</v>
      </c>
      <c r="EA84" t="s">
        <v>461</v>
      </c>
      <c r="EB84" t="s">
        <v>461</v>
      </c>
      <c r="EC84" t="s">
        <v>480</v>
      </c>
      <c r="ED84" t="s">
        <v>461</v>
      </c>
      <c r="EE84" t="s">
        <v>460</v>
      </c>
      <c r="EF84" t="s">
        <v>463</v>
      </c>
      <c r="EG84" t="s">
        <v>461</v>
      </c>
      <c r="EH84" t="s">
        <v>460</v>
      </c>
      <c r="EI84" t="s">
        <v>460</v>
      </c>
      <c r="EJ84" t="s">
        <v>460</v>
      </c>
      <c r="EK84" t="s">
        <v>461</v>
      </c>
      <c r="EL84" t="s">
        <v>461</v>
      </c>
      <c r="EM84" t="s">
        <v>460</v>
      </c>
      <c r="EN84" t="s">
        <v>460</v>
      </c>
      <c r="EO84" t="s">
        <v>461</v>
      </c>
      <c r="EP84" t="s">
        <v>460</v>
      </c>
      <c r="EQ84" t="s">
        <v>461</v>
      </c>
      <c r="ER84" t="s">
        <v>461</v>
      </c>
      <c r="ES84" t="s">
        <v>461</v>
      </c>
      <c r="ET84" t="s">
        <v>460</v>
      </c>
      <c r="EU84" t="s">
        <v>461</v>
      </c>
      <c r="EV84" t="s">
        <v>461</v>
      </c>
      <c r="EW84" t="s">
        <v>461</v>
      </c>
      <c r="EX84" t="s">
        <v>461</v>
      </c>
      <c r="EY84" t="s">
        <v>473</v>
      </c>
      <c r="EZ84" t="s">
        <v>460</v>
      </c>
      <c r="FA84" t="s">
        <v>460</v>
      </c>
      <c r="FB84" t="s">
        <v>460</v>
      </c>
      <c r="FC84" t="s">
        <v>460</v>
      </c>
      <c r="FD84" t="s">
        <v>460</v>
      </c>
      <c r="FE84" t="s">
        <v>460</v>
      </c>
      <c r="FF84" t="s">
        <v>460</v>
      </c>
      <c r="FG84" t="s">
        <v>460</v>
      </c>
      <c r="FH84" t="s">
        <v>461</v>
      </c>
      <c r="FI84" t="s">
        <v>480</v>
      </c>
      <c r="FJ84" t="s">
        <v>460</v>
      </c>
      <c r="FK84" t="s">
        <v>460</v>
      </c>
      <c r="FL84" t="s">
        <v>461</v>
      </c>
      <c r="FM84" t="s">
        <v>461</v>
      </c>
      <c r="FN84" t="s">
        <v>460</v>
      </c>
      <c r="FO84" t="s">
        <v>461</v>
      </c>
      <c r="FP84" t="s">
        <v>460</v>
      </c>
      <c r="FQ84" t="s">
        <v>460</v>
      </c>
      <c r="FR84" t="s">
        <v>461</v>
      </c>
      <c r="FS84" t="s">
        <v>460</v>
      </c>
      <c r="FT84" t="s">
        <v>461</v>
      </c>
      <c r="FU84" t="s">
        <v>461</v>
      </c>
      <c r="FV84" t="s">
        <v>460</v>
      </c>
      <c r="FW84" t="s">
        <v>460</v>
      </c>
      <c r="FX84" t="s">
        <v>461</v>
      </c>
      <c r="FY84" t="s">
        <v>461</v>
      </c>
      <c r="FZ84" t="s">
        <v>460</v>
      </c>
      <c r="GA84" t="s">
        <v>460</v>
      </c>
      <c r="GB84" t="s">
        <v>461</v>
      </c>
      <c r="GC84" t="s">
        <v>460</v>
      </c>
      <c r="GD84" t="s">
        <v>461</v>
      </c>
      <c r="GE84" t="s">
        <v>461</v>
      </c>
      <c r="GF84" t="s">
        <v>460</v>
      </c>
      <c r="GG84" t="s">
        <v>461</v>
      </c>
      <c r="GH84" t="s">
        <v>461</v>
      </c>
      <c r="GI84" t="s">
        <v>461</v>
      </c>
      <c r="GJ84" t="s">
        <v>461</v>
      </c>
      <c r="GK84" t="s">
        <v>460</v>
      </c>
      <c r="GL84" t="s">
        <v>460</v>
      </c>
      <c r="GM84" t="s">
        <v>460</v>
      </c>
      <c r="GN84" t="s">
        <v>460</v>
      </c>
      <c r="GO84" t="s">
        <v>460</v>
      </c>
      <c r="GP84" t="s">
        <v>461</v>
      </c>
      <c r="GQ84" t="s">
        <v>460</v>
      </c>
      <c r="GR84" t="s">
        <v>460</v>
      </c>
      <c r="GS84" t="s">
        <v>460</v>
      </c>
      <c r="GT84" t="s">
        <v>461</v>
      </c>
      <c r="GU84" t="s">
        <v>461</v>
      </c>
      <c r="GV84" t="s">
        <v>460</v>
      </c>
      <c r="GW84" t="s">
        <v>461</v>
      </c>
      <c r="GX84" t="s">
        <v>461</v>
      </c>
      <c r="GY84" t="s">
        <v>461</v>
      </c>
      <c r="GZ84" t="s">
        <v>461</v>
      </c>
      <c r="HA84" t="s">
        <v>480</v>
      </c>
      <c r="HB84" t="s">
        <v>460</v>
      </c>
      <c r="HC84" t="s">
        <v>461</v>
      </c>
      <c r="HD84" t="s">
        <v>460</v>
      </c>
      <c r="HE84" t="s">
        <v>481</v>
      </c>
      <c r="HF84">
        <v>99</v>
      </c>
      <c r="HG84">
        <v>89</v>
      </c>
      <c r="HH84">
        <v>4</v>
      </c>
      <c r="HI84">
        <v>4</v>
      </c>
      <c r="HJ84">
        <v>3</v>
      </c>
      <c r="HK84" t="s">
        <v>476</v>
      </c>
      <c r="HM84" s="3">
        <f t="shared" si="66"/>
        <v>52</v>
      </c>
      <c r="HN84" s="3">
        <f t="shared" si="67"/>
        <v>0</v>
      </c>
      <c r="HO84" s="3">
        <f t="shared" si="83"/>
        <v>0</v>
      </c>
      <c r="HP84" s="3">
        <f t="shared" si="42"/>
        <v>52</v>
      </c>
      <c r="HQ84" s="7" t="str" cm="1">
        <f t="array" ref="HQ84">_xlfn.SWITCH(HP84,HM84,"Oui",HN84,"Non",HO84,"Abstention")</f>
        <v>Oui</v>
      </c>
      <c r="HR84" s="7" t="str" cm="1">
        <f t="array" ref="HR84">_xlfn.SWITCH(HQ84,"Oui","Non","Non","Oui","Abstention","Oui")</f>
        <v>Non</v>
      </c>
      <c r="HS84" s="7" t="str" cm="1">
        <f t="array" ref="HS84">_xlfn.SWITCH(HQ84,"Oui","Abstention","Non","Abstention","Abstention","Non")</f>
        <v>Abstention</v>
      </c>
      <c r="HT84" s="3">
        <f t="shared" si="43"/>
        <v>52</v>
      </c>
      <c r="HU84" s="3">
        <f t="shared" si="44"/>
        <v>1</v>
      </c>
      <c r="HV84" t="str">
        <f t="shared" si="45"/>
        <v>consigne</v>
      </c>
      <c r="HW84" s="3">
        <f t="shared" si="68"/>
        <v>0</v>
      </c>
      <c r="HX84" s="3">
        <f t="shared" si="69"/>
        <v>38</v>
      </c>
      <c r="HY84" s="3">
        <f t="shared" si="70"/>
        <v>0</v>
      </c>
      <c r="HZ84" s="3">
        <f t="shared" si="46"/>
        <v>38</v>
      </c>
      <c r="IA84" s="7" t="str" cm="1">
        <f t="array" ref="IA84">_xlfn.SWITCH(HZ84,HW84,"Oui",HX84,"Non",HY84,"Abstention")</f>
        <v>Non</v>
      </c>
      <c r="IB84" s="7" t="str" cm="1">
        <f t="array" ref="IB84">_xlfn.SWITCH(IA84,"Oui","Non","Non","Oui","Abstention","Oui")</f>
        <v>Oui</v>
      </c>
      <c r="IC84" s="7" t="str" cm="1">
        <f t="array" ref="IC84">_xlfn.SWITCH(IA84,"Oui","Abstention","Non","Abstention","Abstention","Non")</f>
        <v>Abstention</v>
      </c>
      <c r="ID84" s="3">
        <f t="shared" si="47"/>
        <v>38</v>
      </c>
      <c r="IE84" s="3">
        <f t="shared" si="48"/>
        <v>1</v>
      </c>
      <c r="IF84" t="str">
        <f t="shared" si="49"/>
        <v>consigne</v>
      </c>
      <c r="IG84">
        <f t="shared" si="71"/>
        <v>21</v>
      </c>
      <c r="IH84">
        <f t="shared" si="72"/>
        <v>7</v>
      </c>
      <c r="II84">
        <f t="shared" si="73"/>
        <v>2</v>
      </c>
      <c r="IJ84" s="3">
        <f t="shared" si="50"/>
        <v>21</v>
      </c>
      <c r="IK84" s="7" t="str" cm="1">
        <f t="array" ref="IK84">_xlfn.SWITCH(IJ84,IG84,"Oui",IH84,"Non",II84,"Abstention")</f>
        <v>Oui</v>
      </c>
      <c r="IL84" s="7" t="str" cm="1">
        <f t="array" ref="IL84">_xlfn.SWITCH(IK84,"Oui","Non","Non","Oui","Abstention","Oui")</f>
        <v>Non</v>
      </c>
      <c r="IM84" s="7" t="str" cm="1">
        <f t="array" ref="IM84">_xlfn.SWITCH(IK84,"Oui","Abstention","Non","Abstention","Abstention","Non")</f>
        <v>Abstention</v>
      </c>
      <c r="IN84" s="3">
        <f t="shared" si="51"/>
        <v>30</v>
      </c>
      <c r="IO84" s="3">
        <f t="shared" si="52"/>
        <v>0.7</v>
      </c>
      <c r="IP84" t="str">
        <f t="shared" si="84"/>
        <v>consigne</v>
      </c>
      <c r="IQ84">
        <f t="shared" si="74"/>
        <v>26</v>
      </c>
      <c r="IR84">
        <f t="shared" si="75"/>
        <v>0</v>
      </c>
      <c r="IS84">
        <f t="shared" si="76"/>
        <v>2</v>
      </c>
      <c r="IT84" s="3">
        <f t="shared" si="54"/>
        <v>26</v>
      </c>
      <c r="IU84" s="7" t="str" cm="1">
        <f t="array" ref="IU84">_xlfn.SWITCH(IT84,IQ84,"Oui",IR84,"Non",IS84,"Abstention")</f>
        <v>Oui</v>
      </c>
      <c r="IV84" s="7" t="str" cm="1">
        <f t="array" ref="IV84">_xlfn.SWITCH(IU84,"Oui","Non","Non","Oui","Abstention","Oui")</f>
        <v>Non</v>
      </c>
      <c r="IW84" s="7" t="str" cm="1">
        <f t="array" ref="IW84">_xlfn.SWITCH(IU84,"Oui","Abstention","Non","Abstention","Abstention","Non")</f>
        <v>Abstention</v>
      </c>
      <c r="IX84" s="3">
        <f t="shared" si="55"/>
        <v>28</v>
      </c>
      <c r="IY84" s="3">
        <f t="shared" si="56"/>
        <v>0.9285714285714286</v>
      </c>
      <c r="IZ84" t="str">
        <f t="shared" si="85"/>
        <v>consigne</v>
      </c>
      <c r="JA84">
        <f t="shared" si="77"/>
        <v>0</v>
      </c>
      <c r="JB84">
        <f t="shared" si="78"/>
        <v>29</v>
      </c>
      <c r="JC84">
        <f t="shared" si="79"/>
        <v>0</v>
      </c>
      <c r="JD84" s="3">
        <f t="shared" si="58"/>
        <v>29</v>
      </c>
      <c r="JE84" s="7" t="str" cm="1">
        <f t="array" ref="JE84">_xlfn.SWITCH(JD84,JA84,"Oui",JB84,"Non",JC84,"Abstention")</f>
        <v>Non</v>
      </c>
      <c r="JF84" s="7" t="str" cm="1">
        <f t="array" ref="JF84">_xlfn.SWITCH(JE84,"Oui","Non","Non","Oui","Abstention","Oui")</f>
        <v>Oui</v>
      </c>
      <c r="JG84" s="7" t="str" cm="1">
        <f t="array" ref="JG84">_xlfn.SWITCH(JE84,"Oui","Abstention","Non","Abstention","Abstention","Non")</f>
        <v>Abstention</v>
      </c>
      <c r="JH84" s="3">
        <f t="shared" si="59"/>
        <v>29</v>
      </c>
      <c r="JI84" s="3">
        <f t="shared" si="60"/>
        <v>1</v>
      </c>
      <c r="JJ84" t="str">
        <f t="shared" si="86"/>
        <v>consigne</v>
      </c>
      <c r="JK84">
        <f t="shared" si="80"/>
        <v>0</v>
      </c>
      <c r="JL84">
        <f t="shared" si="81"/>
        <v>15</v>
      </c>
      <c r="JM84">
        <f t="shared" si="82"/>
        <v>0</v>
      </c>
      <c r="JN84" s="3">
        <f t="shared" si="62"/>
        <v>15</v>
      </c>
      <c r="JO84" s="7" t="str" cm="1">
        <f t="array" ref="JO84">_xlfn.SWITCH(JN84,JK84,"Oui",JL84,"Non",JM84,"Abstention")</f>
        <v>Non</v>
      </c>
      <c r="JP84" s="7" t="str" cm="1">
        <f t="array" ref="JP84">_xlfn.SWITCH(JO84,"Oui","Non","Non","Oui","Abstention","Oui")</f>
        <v>Oui</v>
      </c>
      <c r="JQ84" s="7" t="str" cm="1">
        <f t="array" ref="JQ84">_xlfn.SWITCH(JO84,"Oui","Abstention","Non","Abstention","Abstention","Non")</f>
        <v>Abstention</v>
      </c>
      <c r="JR84" s="3">
        <f t="shared" si="63"/>
        <v>15</v>
      </c>
      <c r="JS84" s="3">
        <f t="shared" si="64"/>
        <v>1</v>
      </c>
      <c r="JT84" t="str">
        <f t="shared" si="87"/>
        <v>consigne</v>
      </c>
      <c r="JU84" s="3"/>
      <c r="JV84" t="str" cm="1">
        <f t="array" ref="JV84">_xlfn._xlws.FILTER($M$3:$HD$3,((($M84:$HD84=$HR84)+($M84:$HD84=$HS84))*($M$5:$HD$5="V")*($HV84="consigne")),"")</f>
        <v/>
      </c>
      <c r="KP84" t="str" cm="1">
        <f t="array" ref="KP84">_xlfn._xlws.FILTER($M$3:$HD$3,((($M84:$HD84=$IB84)+($M84:$HD84=$IC84))*($M$5:$HD$5="S")*($IF84="consigne")),"")</f>
        <v/>
      </c>
      <c r="LD84" t="str" cm="1">
        <f t="array" ref="LD84:LE84">_xlfn._xlws.FILTER($M$3:$HD$3,((($M84:$HD84=$IV84)+($M84:$HD84=$IW84))*($M$5:$HD$5="RL")*($IZ84="consigne")),"")</f>
        <v>Fiala Doris</v>
      </c>
      <c r="LE84" t="str">
        <v>Moret Isabelle</v>
      </c>
      <c r="LP84" t="str" cm="1">
        <f t="array" ref="LP84">_xlfn._xlws.FILTER($M$3:$HD$3,((($M84:$HD84=$JF84)+($M84:$HD84=$JG84))*($M$5:$HD$5="G")*($JJ84="consigne")),"")</f>
        <v/>
      </c>
      <c r="MA84" t="str" cm="1">
        <f t="array" ref="MA84">_xlfn._xlws.FILTER($M$3:$HD$3,((($M84:$HD84=$JP84)+($M84:$HD84=$JQ84))*($M$5:$HD$5="GL")*($JT84="consigne")),"")</f>
        <v/>
      </c>
      <c r="MG84" t="str" cm="1">
        <f t="array" ref="MG84:MO84">_xlfn._xlws.FILTER($M$3:$HD$3,((($M84:$HD84=$IL84)+($M84:$HD84=$IM84))*($M$5:$HD$5="M-E")*($IP84="consigne")),"")</f>
        <v>Gugger Niklaus-Samuel</v>
      </c>
      <c r="MH84" t="str">
        <v>Hess Lorenz</v>
      </c>
      <c r="MI84" t="str">
        <v>Landolt Martin</v>
      </c>
      <c r="MJ84" t="str">
        <v>Roth Pasquier Marie-France</v>
      </c>
      <c r="MK84" t="str">
        <v>Siegenthaler Heinz</v>
      </c>
      <c r="ML84" t="str">
        <v>Stadler Simon</v>
      </c>
      <c r="MM84" t="str">
        <v>Streiff-Feller Marianne</v>
      </c>
      <c r="MN84" t="str">
        <v>Studer Lilian</v>
      </c>
      <c r="MO84" t="str">
        <v>Wismer-Felder Priska</v>
      </c>
    </row>
    <row r="85" spans="1:354" x14ac:dyDescent="0.25">
      <c r="A85" s="1" t="s">
        <v>752</v>
      </c>
      <c r="B85" t="s">
        <v>204</v>
      </c>
      <c r="D85" t="s">
        <v>706</v>
      </c>
      <c r="E85" s="1" t="s">
        <v>753</v>
      </c>
      <c r="F85" t="s">
        <v>754</v>
      </c>
      <c r="G85">
        <v>24538</v>
      </c>
      <c r="H85" t="s">
        <v>536</v>
      </c>
      <c r="I85" t="s">
        <v>755</v>
      </c>
      <c r="M85" t="s">
        <v>461</v>
      </c>
      <c r="N85" t="s">
        <v>461</v>
      </c>
      <c r="O85" t="s">
        <v>460</v>
      </c>
      <c r="P85" t="s">
        <v>461</v>
      </c>
      <c r="Q85" t="s">
        <v>461</v>
      </c>
      <c r="R85" t="s">
        <v>460</v>
      </c>
      <c r="S85" t="s">
        <v>460</v>
      </c>
      <c r="T85" t="s">
        <v>460</v>
      </c>
      <c r="U85" t="s">
        <v>460</v>
      </c>
      <c r="V85" t="s">
        <v>460</v>
      </c>
      <c r="W85" t="s">
        <v>463</v>
      </c>
      <c r="X85" t="s">
        <v>460</v>
      </c>
      <c r="Y85" t="s">
        <v>460</v>
      </c>
      <c r="Z85" t="s">
        <v>460</v>
      </c>
      <c r="AA85" t="s">
        <v>460</v>
      </c>
      <c r="AB85" t="s">
        <v>460</v>
      </c>
      <c r="AC85" t="s">
        <v>463</v>
      </c>
      <c r="AD85" t="s">
        <v>460</v>
      </c>
      <c r="AE85" t="s">
        <v>461</v>
      </c>
      <c r="AF85" t="s">
        <v>460</v>
      </c>
      <c r="AG85" t="s">
        <v>460</v>
      </c>
      <c r="AH85" t="s">
        <v>460</v>
      </c>
      <c r="AI85" t="s">
        <v>460</v>
      </c>
      <c r="AJ85" t="s">
        <v>460</v>
      </c>
      <c r="AK85" t="s">
        <v>460</v>
      </c>
      <c r="AL85" t="s">
        <v>461</v>
      </c>
      <c r="AM85" t="s">
        <v>461</v>
      </c>
      <c r="AN85" t="s">
        <v>460</v>
      </c>
      <c r="AO85" t="s">
        <v>461</v>
      </c>
      <c r="AP85" t="s">
        <v>460</v>
      </c>
      <c r="AQ85" t="s">
        <v>460</v>
      </c>
      <c r="AR85" t="s">
        <v>460</v>
      </c>
      <c r="AS85" t="s">
        <v>460</v>
      </c>
      <c r="AT85" t="s">
        <v>460</v>
      </c>
      <c r="AU85" t="s">
        <v>460</v>
      </c>
      <c r="AV85" t="s">
        <v>460</v>
      </c>
      <c r="AW85" t="s">
        <v>461</v>
      </c>
      <c r="AX85" t="s">
        <v>460</v>
      </c>
      <c r="AY85" t="s">
        <v>460</v>
      </c>
      <c r="AZ85" t="s">
        <v>460</v>
      </c>
      <c r="BA85" t="s">
        <v>461</v>
      </c>
      <c r="BB85" t="s">
        <v>460</v>
      </c>
      <c r="BC85" t="s">
        <v>460</v>
      </c>
      <c r="BD85" t="s">
        <v>461</v>
      </c>
      <c r="BE85" t="s">
        <v>461</v>
      </c>
      <c r="BF85" t="s">
        <v>460</v>
      </c>
      <c r="BG85" t="s">
        <v>460</v>
      </c>
      <c r="BH85" t="s">
        <v>460</v>
      </c>
      <c r="BI85" t="s">
        <v>460</v>
      </c>
      <c r="BJ85" t="s">
        <v>460</v>
      </c>
      <c r="BK85" t="s">
        <v>461</v>
      </c>
      <c r="BL85" t="s">
        <v>473</v>
      </c>
      <c r="BM85" t="s">
        <v>460</v>
      </c>
      <c r="BN85" t="s">
        <v>460</v>
      </c>
      <c r="BO85" t="s">
        <v>460</v>
      </c>
      <c r="BP85" t="s">
        <v>460</v>
      </c>
      <c r="BQ85" t="s">
        <v>460</v>
      </c>
      <c r="BR85" t="s">
        <v>461</v>
      </c>
      <c r="BS85" t="s">
        <v>460</v>
      </c>
      <c r="BT85" t="s">
        <v>461</v>
      </c>
      <c r="BU85" t="s">
        <v>461</v>
      </c>
      <c r="BV85" t="s">
        <v>460</v>
      </c>
      <c r="BW85" t="s">
        <v>461</v>
      </c>
      <c r="BX85" t="s">
        <v>460</v>
      </c>
      <c r="BY85" t="s">
        <v>480</v>
      </c>
      <c r="BZ85" t="s">
        <v>461</v>
      </c>
      <c r="CA85" t="s">
        <v>460</v>
      </c>
      <c r="CB85" t="s">
        <v>460</v>
      </c>
      <c r="CC85" t="s">
        <v>473</v>
      </c>
      <c r="CD85" t="s">
        <v>473</v>
      </c>
      <c r="CE85" t="s">
        <v>460</v>
      </c>
      <c r="CF85" t="s">
        <v>460</v>
      </c>
      <c r="CG85" t="s">
        <v>461</v>
      </c>
      <c r="CH85" t="s">
        <v>473</v>
      </c>
      <c r="CI85" t="s">
        <v>461</v>
      </c>
      <c r="CJ85" t="s">
        <v>460</v>
      </c>
      <c r="CK85" t="s">
        <v>460</v>
      </c>
      <c r="CL85" t="s">
        <v>461</v>
      </c>
      <c r="CM85" t="s">
        <v>463</v>
      </c>
      <c r="CN85" t="s">
        <v>460</v>
      </c>
      <c r="CO85" t="s">
        <v>460</v>
      </c>
      <c r="CP85" t="s">
        <v>461</v>
      </c>
      <c r="CQ85" t="s">
        <v>461</v>
      </c>
      <c r="CR85" t="s">
        <v>461</v>
      </c>
      <c r="CS85" t="s">
        <v>461</v>
      </c>
      <c r="CT85" t="s">
        <v>461</v>
      </c>
      <c r="CU85" t="s">
        <v>473</v>
      </c>
      <c r="CV85" t="s">
        <v>461</v>
      </c>
      <c r="CW85" t="s">
        <v>460</v>
      </c>
      <c r="CX85" t="s">
        <v>460</v>
      </c>
      <c r="CY85" t="s">
        <v>461</v>
      </c>
      <c r="CZ85" t="s">
        <v>461</v>
      </c>
      <c r="DA85" t="s">
        <v>460</v>
      </c>
      <c r="DB85" t="s">
        <v>474</v>
      </c>
      <c r="DC85" t="s">
        <v>460</v>
      </c>
      <c r="DD85" t="s">
        <v>461</v>
      </c>
      <c r="DE85" t="s">
        <v>460</v>
      </c>
      <c r="DF85" t="s">
        <v>461</v>
      </c>
      <c r="DG85" t="s">
        <v>473</v>
      </c>
      <c r="DH85" t="s">
        <v>473</v>
      </c>
      <c r="DI85" t="s">
        <v>460</v>
      </c>
      <c r="DJ85" t="s">
        <v>460</v>
      </c>
      <c r="DK85" t="s">
        <v>460</v>
      </c>
      <c r="DL85" t="s">
        <v>460</v>
      </c>
      <c r="DM85" t="s">
        <v>460</v>
      </c>
      <c r="DN85" t="s">
        <v>473</v>
      </c>
      <c r="DO85" t="s">
        <v>480</v>
      </c>
      <c r="DP85" t="s">
        <v>461</v>
      </c>
      <c r="DQ85" t="s">
        <v>460</v>
      </c>
      <c r="DR85" t="s">
        <v>460</v>
      </c>
      <c r="DS85" t="s">
        <v>460</v>
      </c>
      <c r="DT85" t="s">
        <v>460</v>
      </c>
      <c r="DU85" t="s">
        <v>461</v>
      </c>
      <c r="DV85" t="s">
        <v>460</v>
      </c>
      <c r="DW85" t="s">
        <v>460</v>
      </c>
      <c r="DX85" t="s">
        <v>461</v>
      </c>
      <c r="DY85" t="s">
        <v>460</v>
      </c>
      <c r="DZ85" t="s">
        <v>460</v>
      </c>
      <c r="EA85" t="s">
        <v>460</v>
      </c>
      <c r="EB85" t="s">
        <v>460</v>
      </c>
      <c r="EC85" t="s">
        <v>460</v>
      </c>
      <c r="ED85" t="s">
        <v>460</v>
      </c>
      <c r="EE85" t="s">
        <v>461</v>
      </c>
      <c r="EF85" t="s">
        <v>463</v>
      </c>
      <c r="EG85" t="s">
        <v>460</v>
      </c>
      <c r="EH85" t="s">
        <v>460</v>
      </c>
      <c r="EI85" t="s">
        <v>461</v>
      </c>
      <c r="EJ85" t="s">
        <v>461</v>
      </c>
      <c r="EK85" t="s">
        <v>460</v>
      </c>
      <c r="EL85" t="s">
        <v>460</v>
      </c>
      <c r="EM85" t="s">
        <v>460</v>
      </c>
      <c r="EN85" t="s">
        <v>461</v>
      </c>
      <c r="EO85" t="s">
        <v>460</v>
      </c>
      <c r="EP85" t="s">
        <v>460</v>
      </c>
      <c r="EQ85" t="s">
        <v>460</v>
      </c>
      <c r="ER85" t="s">
        <v>460</v>
      </c>
      <c r="ES85" t="s">
        <v>460</v>
      </c>
      <c r="ET85" t="s">
        <v>460</v>
      </c>
      <c r="EU85" t="s">
        <v>460</v>
      </c>
      <c r="EV85" t="s">
        <v>460</v>
      </c>
      <c r="EW85" t="s">
        <v>460</v>
      </c>
      <c r="EX85" t="s">
        <v>460</v>
      </c>
      <c r="EY85" t="s">
        <v>473</v>
      </c>
      <c r="EZ85" t="s">
        <v>461</v>
      </c>
      <c r="FA85" t="s">
        <v>461</v>
      </c>
      <c r="FB85" t="s">
        <v>461</v>
      </c>
      <c r="FC85" t="s">
        <v>460</v>
      </c>
      <c r="FD85" t="s">
        <v>460</v>
      </c>
      <c r="FE85" t="s">
        <v>460</v>
      </c>
      <c r="FF85" t="s">
        <v>460</v>
      </c>
      <c r="FG85" t="s">
        <v>461</v>
      </c>
      <c r="FH85" t="s">
        <v>460</v>
      </c>
      <c r="FI85" t="s">
        <v>460</v>
      </c>
      <c r="FJ85" t="s">
        <v>461</v>
      </c>
      <c r="FK85" t="s">
        <v>461</v>
      </c>
      <c r="FL85" t="s">
        <v>460</v>
      </c>
      <c r="FM85" t="s">
        <v>460</v>
      </c>
      <c r="FN85" t="s">
        <v>460</v>
      </c>
      <c r="FO85" t="s">
        <v>460</v>
      </c>
      <c r="FP85" t="s">
        <v>460</v>
      </c>
      <c r="FQ85" t="s">
        <v>461</v>
      </c>
      <c r="FR85" t="s">
        <v>460</v>
      </c>
      <c r="FS85" t="s">
        <v>460</v>
      </c>
      <c r="FT85" t="s">
        <v>460</v>
      </c>
      <c r="FU85" t="s">
        <v>460</v>
      </c>
      <c r="FV85" t="s">
        <v>460</v>
      </c>
      <c r="FW85" t="s">
        <v>461</v>
      </c>
      <c r="FX85" t="s">
        <v>473</v>
      </c>
      <c r="FY85" t="s">
        <v>460</v>
      </c>
      <c r="FZ85" t="s">
        <v>460</v>
      </c>
      <c r="GA85" t="s">
        <v>461</v>
      </c>
      <c r="GB85" t="s">
        <v>460</v>
      </c>
      <c r="GC85" t="s">
        <v>461</v>
      </c>
      <c r="GD85" t="s">
        <v>460</v>
      </c>
      <c r="GE85" t="s">
        <v>460</v>
      </c>
      <c r="GF85" t="s">
        <v>461</v>
      </c>
      <c r="GG85" t="s">
        <v>460</v>
      </c>
      <c r="GH85" t="s">
        <v>460</v>
      </c>
      <c r="GI85" t="s">
        <v>460</v>
      </c>
      <c r="GJ85" t="s">
        <v>460</v>
      </c>
      <c r="GK85" t="s">
        <v>461</v>
      </c>
      <c r="GL85" t="s">
        <v>461</v>
      </c>
      <c r="GM85" t="s">
        <v>460</v>
      </c>
      <c r="GN85" t="s">
        <v>460</v>
      </c>
      <c r="GO85" t="s">
        <v>461</v>
      </c>
      <c r="GP85" t="s">
        <v>460</v>
      </c>
      <c r="GQ85" t="s">
        <v>461</v>
      </c>
      <c r="GR85" t="s">
        <v>460</v>
      </c>
      <c r="GS85" t="s">
        <v>460</v>
      </c>
      <c r="GT85" t="s">
        <v>460</v>
      </c>
      <c r="GU85" t="s">
        <v>460</v>
      </c>
      <c r="GV85" t="s">
        <v>460</v>
      </c>
      <c r="GW85" t="s">
        <v>460</v>
      </c>
      <c r="GX85" t="s">
        <v>460</v>
      </c>
      <c r="GY85" t="s">
        <v>460</v>
      </c>
      <c r="GZ85" t="s">
        <v>460</v>
      </c>
      <c r="HA85" t="s">
        <v>460</v>
      </c>
      <c r="HB85" t="s">
        <v>461</v>
      </c>
      <c r="HC85" t="s">
        <v>460</v>
      </c>
      <c r="HD85" t="s">
        <v>461</v>
      </c>
      <c r="HE85" t="s">
        <v>481</v>
      </c>
      <c r="HF85">
        <v>128</v>
      </c>
      <c r="HG85">
        <v>55</v>
      </c>
      <c r="HH85">
        <v>2</v>
      </c>
      <c r="HI85">
        <v>4</v>
      </c>
      <c r="HJ85">
        <v>10</v>
      </c>
      <c r="HK85" t="s">
        <v>476</v>
      </c>
      <c r="HM85" s="3">
        <f t="shared" si="66"/>
        <v>0</v>
      </c>
      <c r="HN85" s="3">
        <f t="shared" si="67"/>
        <v>52</v>
      </c>
      <c r="HO85" s="3">
        <f t="shared" si="83"/>
        <v>0</v>
      </c>
      <c r="HP85" s="3">
        <f t="shared" si="42"/>
        <v>52</v>
      </c>
      <c r="HQ85" s="7" t="str" cm="1">
        <f t="array" ref="HQ85">_xlfn.SWITCH(HP85,HM85,"Oui",HN85,"Non",HO85,"Abstention")</f>
        <v>Non</v>
      </c>
      <c r="HR85" s="7" t="str" cm="1">
        <f t="array" ref="HR85">_xlfn.SWITCH(HQ85,"Oui","Non","Non","Oui","Abstention","Oui")</f>
        <v>Oui</v>
      </c>
      <c r="HS85" s="7" t="str" cm="1">
        <f t="array" ref="HS85">_xlfn.SWITCH(HQ85,"Oui","Abstention","Non","Abstention","Abstention","Non")</f>
        <v>Abstention</v>
      </c>
      <c r="HT85" s="3">
        <f t="shared" si="43"/>
        <v>52</v>
      </c>
      <c r="HU85" s="3">
        <f t="shared" si="44"/>
        <v>1</v>
      </c>
      <c r="HV85" t="str">
        <f t="shared" si="45"/>
        <v>consigne</v>
      </c>
      <c r="HW85" s="3">
        <f t="shared" si="68"/>
        <v>36</v>
      </c>
      <c r="HX85" s="3">
        <f t="shared" si="69"/>
        <v>0</v>
      </c>
      <c r="HY85" s="3">
        <f t="shared" si="70"/>
        <v>0</v>
      </c>
      <c r="HZ85" s="3">
        <f t="shared" si="46"/>
        <v>36</v>
      </c>
      <c r="IA85" s="7" t="str" cm="1">
        <f t="array" ref="IA85">_xlfn.SWITCH(HZ85,HW85,"Oui",HX85,"Non",HY85,"Abstention")</f>
        <v>Oui</v>
      </c>
      <c r="IB85" s="7" t="str" cm="1">
        <f t="array" ref="IB85">_xlfn.SWITCH(IA85,"Oui","Non","Non","Oui","Abstention","Oui")</f>
        <v>Non</v>
      </c>
      <c r="IC85" s="7" t="str" cm="1">
        <f t="array" ref="IC85">_xlfn.SWITCH(IA85,"Oui","Abstention","Non","Abstention","Abstention","Non")</f>
        <v>Abstention</v>
      </c>
      <c r="ID85" s="3">
        <f t="shared" si="47"/>
        <v>36</v>
      </c>
      <c r="IE85" s="3">
        <f t="shared" si="48"/>
        <v>1</v>
      </c>
      <c r="IF85" t="str">
        <f t="shared" si="49"/>
        <v>consigne</v>
      </c>
      <c r="IG85">
        <f t="shared" si="71"/>
        <v>22</v>
      </c>
      <c r="IH85">
        <f t="shared" si="72"/>
        <v>3</v>
      </c>
      <c r="II85">
        <f t="shared" si="73"/>
        <v>2</v>
      </c>
      <c r="IJ85" s="3">
        <f t="shared" si="50"/>
        <v>22</v>
      </c>
      <c r="IK85" s="7" t="str" cm="1">
        <f t="array" ref="IK85">_xlfn.SWITCH(IJ85,IG85,"Oui",IH85,"Non",II85,"Abstention")</f>
        <v>Oui</v>
      </c>
      <c r="IL85" s="7" t="str" cm="1">
        <f t="array" ref="IL85">_xlfn.SWITCH(IK85,"Oui","Non","Non","Oui","Abstention","Oui")</f>
        <v>Non</v>
      </c>
      <c r="IM85" s="7" t="str" cm="1">
        <f t="array" ref="IM85">_xlfn.SWITCH(IK85,"Oui","Abstention","Non","Abstention","Abstention","Non")</f>
        <v>Abstention</v>
      </c>
      <c r="IN85" s="3">
        <f t="shared" si="51"/>
        <v>27</v>
      </c>
      <c r="IO85" s="3">
        <f t="shared" si="52"/>
        <v>0.81481481481481477</v>
      </c>
      <c r="IP85" t="str">
        <f t="shared" si="84"/>
        <v>consigne</v>
      </c>
      <c r="IQ85">
        <f t="shared" si="74"/>
        <v>28</v>
      </c>
      <c r="IR85">
        <f t="shared" si="75"/>
        <v>0</v>
      </c>
      <c r="IS85">
        <f t="shared" si="76"/>
        <v>0</v>
      </c>
      <c r="IT85" s="3">
        <f t="shared" si="54"/>
        <v>28</v>
      </c>
      <c r="IU85" s="7" t="str" cm="1">
        <f t="array" ref="IU85">_xlfn.SWITCH(IT85,IQ85,"Oui",IR85,"Non",IS85,"Abstention")</f>
        <v>Oui</v>
      </c>
      <c r="IV85" s="7" t="str" cm="1">
        <f t="array" ref="IV85">_xlfn.SWITCH(IU85,"Oui","Non","Non","Oui","Abstention","Oui")</f>
        <v>Non</v>
      </c>
      <c r="IW85" s="7" t="str" cm="1">
        <f t="array" ref="IW85">_xlfn.SWITCH(IU85,"Oui","Abstention","Non","Abstention","Abstention","Non")</f>
        <v>Abstention</v>
      </c>
      <c r="IX85" s="3">
        <f t="shared" si="55"/>
        <v>28</v>
      </c>
      <c r="IY85" s="3">
        <f t="shared" si="56"/>
        <v>1</v>
      </c>
      <c r="IZ85" t="str">
        <f t="shared" si="85"/>
        <v>consigne</v>
      </c>
      <c r="JA85">
        <f t="shared" si="77"/>
        <v>29</v>
      </c>
      <c r="JB85">
        <f t="shared" si="78"/>
        <v>0</v>
      </c>
      <c r="JC85">
        <f t="shared" si="79"/>
        <v>0</v>
      </c>
      <c r="JD85" s="3">
        <f t="shared" si="58"/>
        <v>29</v>
      </c>
      <c r="JE85" s="7" t="str" cm="1">
        <f t="array" ref="JE85">_xlfn.SWITCH(JD85,JA85,"Oui",JB85,"Non",JC85,"Abstention")</f>
        <v>Oui</v>
      </c>
      <c r="JF85" s="7" t="str" cm="1">
        <f t="array" ref="JF85">_xlfn.SWITCH(JE85,"Oui","Non","Non","Oui","Abstention","Oui")</f>
        <v>Non</v>
      </c>
      <c r="JG85" s="7" t="str" cm="1">
        <f t="array" ref="JG85">_xlfn.SWITCH(JE85,"Oui","Abstention","Non","Abstention","Abstention","Non")</f>
        <v>Abstention</v>
      </c>
      <c r="JH85" s="3">
        <f t="shared" si="59"/>
        <v>29</v>
      </c>
      <c r="JI85" s="3">
        <f t="shared" si="60"/>
        <v>1</v>
      </c>
      <c r="JJ85" t="str">
        <f t="shared" si="86"/>
        <v>consigne</v>
      </c>
      <c r="JK85">
        <f t="shared" si="80"/>
        <v>13</v>
      </c>
      <c r="JL85">
        <f t="shared" si="81"/>
        <v>0</v>
      </c>
      <c r="JM85">
        <f t="shared" si="82"/>
        <v>0</v>
      </c>
      <c r="JN85" s="3">
        <f t="shared" si="62"/>
        <v>13</v>
      </c>
      <c r="JO85" s="7" t="str" cm="1">
        <f t="array" ref="JO85">_xlfn.SWITCH(JN85,JK85,"Oui",JL85,"Non",JM85,"Abstention")</f>
        <v>Oui</v>
      </c>
      <c r="JP85" s="7" t="str" cm="1">
        <f t="array" ref="JP85">_xlfn.SWITCH(JO85,"Oui","Non","Non","Oui","Abstention","Oui")</f>
        <v>Non</v>
      </c>
      <c r="JQ85" s="7" t="str" cm="1">
        <f t="array" ref="JQ85">_xlfn.SWITCH(JO85,"Oui","Abstention","Non","Abstention","Abstention","Non")</f>
        <v>Abstention</v>
      </c>
      <c r="JR85" s="3">
        <f t="shared" si="63"/>
        <v>13</v>
      </c>
      <c r="JS85" s="3">
        <f t="shared" si="64"/>
        <v>1</v>
      </c>
      <c r="JT85" t="str">
        <f t="shared" si="87"/>
        <v>consigne</v>
      </c>
      <c r="JU85" s="3"/>
      <c r="JV85" t="str" cm="1">
        <f t="array" ref="JV85">_xlfn._xlws.FILTER($M$3:$HD$3,((($M85:$HD85=$HR85)+($M85:$HD85=$HS85))*($M$5:$HD$5="V")*($HV85="consigne")),"")</f>
        <v/>
      </c>
      <c r="KP85" t="str" cm="1">
        <f t="array" ref="KP85">_xlfn._xlws.FILTER($M$3:$HD$3,((($M85:$HD85=$IB85)+($M85:$HD85=$IC85))*($M$5:$HD$5="S")*($IF85="consigne")),"")</f>
        <v/>
      </c>
      <c r="LD85" t="str" cm="1">
        <f t="array" ref="LD85">_xlfn._xlws.FILTER($M$3:$HD$3,((($M85:$HD85=$IV85)+($M85:$HD85=$IW85))*($M$5:$HD$5="RL")*($IZ85="consigne")),"")</f>
        <v/>
      </c>
      <c r="LP85" t="str" cm="1">
        <f t="array" ref="LP85">_xlfn._xlws.FILTER($M$3:$HD$3,((($M85:$HD85=$JF85)+($M85:$HD85=$JG85))*($M$5:$HD$5="G")*($JJ85="consigne")),"")</f>
        <v/>
      </c>
      <c r="MA85" t="str" cm="1">
        <f t="array" ref="MA85">_xlfn._xlws.FILTER($M$3:$HD$3,((($M85:$HD85=$JP85)+($M85:$HD85=$JQ85))*($M$5:$HD$5="GL")*($JT85="consigne")),"")</f>
        <v/>
      </c>
      <c r="MG85" t="str" cm="1">
        <f t="array" ref="MG85:MK85">_xlfn._xlws.FILTER($M$3:$HD$3,((($M85:$HD85=$IL85)+($M85:$HD85=$IM85))*($M$5:$HD$5="M-E")*($IP85="consigne")),"")</f>
        <v>Glanzmann-Hunkeler Ida</v>
      </c>
      <c r="MH85" t="str">
        <v>Maitre Vincent</v>
      </c>
      <c r="MI85" t="str">
        <v>Müller Leo</v>
      </c>
      <c r="MJ85" t="str">
        <v>Rechsteiner Thomas</v>
      </c>
      <c r="MK85" t="str">
        <v>Regazzi Fabio</v>
      </c>
    </row>
    <row r="86" spans="1:354" x14ac:dyDescent="0.25">
      <c r="A86" s="1" t="s">
        <v>756</v>
      </c>
      <c r="B86" t="s">
        <v>204</v>
      </c>
      <c r="D86" t="s">
        <v>706</v>
      </c>
      <c r="E86" s="1" t="s">
        <v>757</v>
      </c>
      <c r="F86" t="s">
        <v>758</v>
      </c>
      <c r="G86">
        <v>24539</v>
      </c>
      <c r="H86" t="s">
        <v>536</v>
      </c>
      <c r="I86" t="s">
        <v>755</v>
      </c>
      <c r="M86" t="s">
        <v>461</v>
      </c>
      <c r="N86" t="s">
        <v>461</v>
      </c>
      <c r="O86" t="s">
        <v>460</v>
      </c>
      <c r="P86" t="s">
        <v>461</v>
      </c>
      <c r="Q86" t="s">
        <v>461</v>
      </c>
      <c r="R86" t="s">
        <v>460</v>
      </c>
      <c r="S86" t="s">
        <v>460</v>
      </c>
      <c r="T86" t="s">
        <v>460</v>
      </c>
      <c r="U86" t="s">
        <v>460</v>
      </c>
      <c r="V86" t="s">
        <v>460</v>
      </c>
      <c r="W86" t="s">
        <v>463</v>
      </c>
      <c r="X86" t="s">
        <v>460</v>
      </c>
      <c r="Y86" t="s">
        <v>460</v>
      </c>
      <c r="Z86" t="s">
        <v>460</v>
      </c>
      <c r="AA86" t="s">
        <v>460</v>
      </c>
      <c r="AB86" t="s">
        <v>460</v>
      </c>
      <c r="AC86" t="s">
        <v>463</v>
      </c>
      <c r="AD86" t="s">
        <v>461</v>
      </c>
      <c r="AE86" t="s">
        <v>461</v>
      </c>
      <c r="AF86" t="s">
        <v>460</v>
      </c>
      <c r="AG86" t="s">
        <v>461</v>
      </c>
      <c r="AH86" t="s">
        <v>461</v>
      </c>
      <c r="AI86" t="s">
        <v>461</v>
      </c>
      <c r="AJ86" t="s">
        <v>460</v>
      </c>
      <c r="AK86" t="s">
        <v>460</v>
      </c>
      <c r="AL86" t="s">
        <v>461</v>
      </c>
      <c r="AM86" t="s">
        <v>461</v>
      </c>
      <c r="AN86" t="s">
        <v>461</v>
      </c>
      <c r="AO86" t="s">
        <v>461</v>
      </c>
      <c r="AP86" t="s">
        <v>461</v>
      </c>
      <c r="AQ86" t="s">
        <v>461</v>
      </c>
      <c r="AR86" t="s">
        <v>460</v>
      </c>
      <c r="AS86" t="s">
        <v>460</v>
      </c>
      <c r="AT86" t="s">
        <v>461</v>
      </c>
      <c r="AU86" t="s">
        <v>460</v>
      </c>
      <c r="AV86" t="s">
        <v>460</v>
      </c>
      <c r="AW86" t="s">
        <v>461</v>
      </c>
      <c r="AX86" t="s">
        <v>460</v>
      </c>
      <c r="AY86" t="s">
        <v>461</v>
      </c>
      <c r="AZ86" t="s">
        <v>461</v>
      </c>
      <c r="BA86" t="s">
        <v>461</v>
      </c>
      <c r="BB86" t="s">
        <v>461</v>
      </c>
      <c r="BC86" t="s">
        <v>460</v>
      </c>
      <c r="BD86" t="s">
        <v>461</v>
      </c>
      <c r="BE86" t="s">
        <v>461</v>
      </c>
      <c r="BF86" t="s">
        <v>461</v>
      </c>
      <c r="BG86" t="s">
        <v>460</v>
      </c>
      <c r="BH86" t="s">
        <v>461</v>
      </c>
      <c r="BI86" t="s">
        <v>460</v>
      </c>
      <c r="BJ86" t="s">
        <v>461</v>
      </c>
      <c r="BK86" t="s">
        <v>461</v>
      </c>
      <c r="BL86" t="s">
        <v>460</v>
      </c>
      <c r="BM86" t="s">
        <v>460</v>
      </c>
      <c r="BN86" t="s">
        <v>460</v>
      </c>
      <c r="BO86" t="s">
        <v>461</v>
      </c>
      <c r="BP86" t="s">
        <v>460</v>
      </c>
      <c r="BQ86" t="s">
        <v>460</v>
      </c>
      <c r="BR86" t="s">
        <v>461</v>
      </c>
      <c r="BS86" t="s">
        <v>460</v>
      </c>
      <c r="BT86" t="s">
        <v>461</v>
      </c>
      <c r="BU86" t="s">
        <v>461</v>
      </c>
      <c r="BV86" t="s">
        <v>460</v>
      </c>
      <c r="BW86" t="s">
        <v>461</v>
      </c>
      <c r="BX86" t="s">
        <v>460</v>
      </c>
      <c r="BY86" t="s">
        <v>461</v>
      </c>
      <c r="BZ86" t="s">
        <v>461</v>
      </c>
      <c r="CA86" t="s">
        <v>460</v>
      </c>
      <c r="CB86" t="s">
        <v>461</v>
      </c>
      <c r="CC86" t="s">
        <v>473</v>
      </c>
      <c r="CD86" t="s">
        <v>473</v>
      </c>
      <c r="CE86" t="s">
        <v>460</v>
      </c>
      <c r="CF86" t="s">
        <v>460</v>
      </c>
      <c r="CG86" t="s">
        <v>461</v>
      </c>
      <c r="CH86" t="s">
        <v>460</v>
      </c>
      <c r="CI86" t="s">
        <v>461</v>
      </c>
      <c r="CJ86" t="s">
        <v>461</v>
      </c>
      <c r="CK86" t="s">
        <v>460</v>
      </c>
      <c r="CL86" t="s">
        <v>461</v>
      </c>
      <c r="CM86" t="s">
        <v>463</v>
      </c>
      <c r="CN86" t="s">
        <v>460</v>
      </c>
      <c r="CO86" t="s">
        <v>460</v>
      </c>
      <c r="CP86" t="s">
        <v>461</v>
      </c>
      <c r="CQ86" t="s">
        <v>461</v>
      </c>
      <c r="CR86" t="s">
        <v>461</v>
      </c>
      <c r="CS86" t="s">
        <v>461</v>
      </c>
      <c r="CT86" t="s">
        <v>461</v>
      </c>
      <c r="CU86" t="s">
        <v>473</v>
      </c>
      <c r="CV86" t="s">
        <v>461</v>
      </c>
      <c r="CW86" t="s">
        <v>461</v>
      </c>
      <c r="CX86" t="s">
        <v>460</v>
      </c>
      <c r="CY86" t="s">
        <v>461</v>
      </c>
      <c r="CZ86" t="s">
        <v>461</v>
      </c>
      <c r="DA86" t="s">
        <v>461</v>
      </c>
      <c r="DB86" t="s">
        <v>474</v>
      </c>
      <c r="DC86" t="s">
        <v>461</v>
      </c>
      <c r="DD86" t="s">
        <v>461</v>
      </c>
      <c r="DE86" t="s">
        <v>460</v>
      </c>
      <c r="DF86" t="s">
        <v>461</v>
      </c>
      <c r="DG86" t="s">
        <v>473</v>
      </c>
      <c r="DH86" t="s">
        <v>473</v>
      </c>
      <c r="DI86" t="s">
        <v>460</v>
      </c>
      <c r="DJ86" t="s">
        <v>461</v>
      </c>
      <c r="DK86" t="s">
        <v>461</v>
      </c>
      <c r="DL86" t="s">
        <v>460</v>
      </c>
      <c r="DM86" t="s">
        <v>460</v>
      </c>
      <c r="DN86" t="s">
        <v>460</v>
      </c>
      <c r="DO86" t="s">
        <v>461</v>
      </c>
      <c r="DP86" t="s">
        <v>461</v>
      </c>
      <c r="DQ86" t="s">
        <v>461</v>
      </c>
      <c r="DR86" t="s">
        <v>460</v>
      </c>
      <c r="DS86" t="s">
        <v>460</v>
      </c>
      <c r="DT86" t="s">
        <v>460</v>
      </c>
      <c r="DU86" t="s">
        <v>461</v>
      </c>
      <c r="DV86" t="s">
        <v>460</v>
      </c>
      <c r="DW86" t="s">
        <v>460</v>
      </c>
      <c r="DX86" t="s">
        <v>461</v>
      </c>
      <c r="DY86" t="s">
        <v>460</v>
      </c>
      <c r="DZ86" t="s">
        <v>460</v>
      </c>
      <c r="EA86" t="s">
        <v>460</v>
      </c>
      <c r="EB86" t="s">
        <v>460</v>
      </c>
      <c r="EC86" t="s">
        <v>473</v>
      </c>
      <c r="ED86" t="s">
        <v>460</v>
      </c>
      <c r="EE86" t="s">
        <v>461</v>
      </c>
      <c r="EF86" t="s">
        <v>463</v>
      </c>
      <c r="EG86" t="s">
        <v>460</v>
      </c>
      <c r="EH86" t="s">
        <v>461</v>
      </c>
      <c r="EI86" t="s">
        <v>461</v>
      </c>
      <c r="EJ86" t="s">
        <v>461</v>
      </c>
      <c r="EK86" t="s">
        <v>460</v>
      </c>
      <c r="EL86" t="s">
        <v>460</v>
      </c>
      <c r="EM86" t="s">
        <v>461</v>
      </c>
      <c r="EN86" t="s">
        <v>461</v>
      </c>
      <c r="EO86" t="s">
        <v>473</v>
      </c>
      <c r="EP86" t="s">
        <v>461</v>
      </c>
      <c r="EQ86" t="s">
        <v>460</v>
      </c>
      <c r="ER86" t="s">
        <v>460</v>
      </c>
      <c r="ES86" t="s">
        <v>460</v>
      </c>
      <c r="ET86" t="s">
        <v>461</v>
      </c>
      <c r="EU86" t="s">
        <v>460</v>
      </c>
      <c r="EV86" t="s">
        <v>460</v>
      </c>
      <c r="EW86" t="s">
        <v>460</v>
      </c>
      <c r="EX86" t="s">
        <v>460</v>
      </c>
      <c r="EY86" t="s">
        <v>473</v>
      </c>
      <c r="EZ86" t="s">
        <v>461</v>
      </c>
      <c r="FA86" t="s">
        <v>461</v>
      </c>
      <c r="FB86" t="s">
        <v>461</v>
      </c>
      <c r="FC86" t="s">
        <v>461</v>
      </c>
      <c r="FD86" t="s">
        <v>461</v>
      </c>
      <c r="FE86" t="s">
        <v>461</v>
      </c>
      <c r="FF86" t="s">
        <v>461</v>
      </c>
      <c r="FG86" t="s">
        <v>461</v>
      </c>
      <c r="FH86" t="s">
        <v>460</v>
      </c>
      <c r="FI86" t="s">
        <v>461</v>
      </c>
      <c r="FJ86" t="s">
        <v>461</v>
      </c>
      <c r="FK86" t="s">
        <v>461</v>
      </c>
      <c r="FL86" t="s">
        <v>460</v>
      </c>
      <c r="FM86" t="s">
        <v>460</v>
      </c>
      <c r="FN86" t="s">
        <v>461</v>
      </c>
      <c r="FO86" t="s">
        <v>460</v>
      </c>
      <c r="FP86" t="s">
        <v>461</v>
      </c>
      <c r="FQ86" t="s">
        <v>461</v>
      </c>
      <c r="FR86" t="s">
        <v>460</v>
      </c>
      <c r="FS86" t="s">
        <v>461</v>
      </c>
      <c r="FT86" t="s">
        <v>460</v>
      </c>
      <c r="FU86" t="s">
        <v>460</v>
      </c>
      <c r="FV86" t="s">
        <v>461</v>
      </c>
      <c r="FW86" t="s">
        <v>461</v>
      </c>
      <c r="FX86" t="s">
        <v>473</v>
      </c>
      <c r="FY86" t="s">
        <v>461</v>
      </c>
      <c r="FZ86" t="s">
        <v>461</v>
      </c>
      <c r="GA86" t="s">
        <v>461</v>
      </c>
      <c r="GB86" t="s">
        <v>461</v>
      </c>
      <c r="GC86" t="s">
        <v>461</v>
      </c>
      <c r="GD86" t="s">
        <v>460</v>
      </c>
      <c r="GE86" t="s">
        <v>460</v>
      </c>
      <c r="GF86" t="s">
        <v>461</v>
      </c>
      <c r="GG86" t="s">
        <v>460</v>
      </c>
      <c r="GH86" t="s">
        <v>460</v>
      </c>
      <c r="GI86" t="s">
        <v>460</v>
      </c>
      <c r="GJ86" t="s">
        <v>460</v>
      </c>
      <c r="GK86" t="s">
        <v>461</v>
      </c>
      <c r="GL86" t="s">
        <v>461</v>
      </c>
      <c r="GM86" t="s">
        <v>461</v>
      </c>
      <c r="GN86" t="s">
        <v>461</v>
      </c>
      <c r="GO86" t="s">
        <v>461</v>
      </c>
      <c r="GP86" t="s">
        <v>460</v>
      </c>
      <c r="GQ86" t="s">
        <v>461</v>
      </c>
      <c r="GR86" t="s">
        <v>461</v>
      </c>
      <c r="GS86" t="s">
        <v>461</v>
      </c>
      <c r="GT86" t="s">
        <v>460</v>
      </c>
      <c r="GU86" t="s">
        <v>473</v>
      </c>
      <c r="GV86" t="s">
        <v>461</v>
      </c>
      <c r="GW86" t="s">
        <v>460</v>
      </c>
      <c r="GX86" t="s">
        <v>460</v>
      </c>
      <c r="GY86" t="s">
        <v>460</v>
      </c>
      <c r="GZ86" t="s">
        <v>460</v>
      </c>
      <c r="HA86" t="s">
        <v>461</v>
      </c>
      <c r="HB86" t="s">
        <v>461</v>
      </c>
      <c r="HC86" t="s">
        <v>460</v>
      </c>
      <c r="HD86" t="s">
        <v>461</v>
      </c>
      <c r="HE86" t="s">
        <v>475</v>
      </c>
      <c r="HF86">
        <v>83</v>
      </c>
      <c r="HG86">
        <v>102</v>
      </c>
      <c r="HH86">
        <v>0</v>
      </c>
      <c r="HI86">
        <v>4</v>
      </c>
      <c r="HJ86">
        <v>10</v>
      </c>
      <c r="HK86" t="s">
        <v>476</v>
      </c>
      <c r="HM86" s="3">
        <f t="shared" si="66"/>
        <v>0</v>
      </c>
      <c r="HN86" s="3">
        <f t="shared" si="67"/>
        <v>52</v>
      </c>
      <c r="HO86" s="3">
        <f t="shared" si="83"/>
        <v>0</v>
      </c>
      <c r="HP86" s="3">
        <f t="shared" si="42"/>
        <v>52</v>
      </c>
      <c r="HQ86" s="7" t="str" cm="1">
        <f t="array" ref="HQ86">_xlfn.SWITCH(HP86,HM86,"Oui",HN86,"Non",HO86,"Abstention")</f>
        <v>Non</v>
      </c>
      <c r="HR86" s="7" t="str" cm="1">
        <f t="array" ref="HR86">_xlfn.SWITCH(HQ86,"Oui","Non","Non","Oui","Abstention","Oui")</f>
        <v>Oui</v>
      </c>
      <c r="HS86" s="7" t="str" cm="1">
        <f t="array" ref="HS86">_xlfn.SWITCH(HQ86,"Oui","Abstention","Non","Abstention","Abstention","Non")</f>
        <v>Abstention</v>
      </c>
      <c r="HT86" s="3">
        <f t="shared" si="43"/>
        <v>52</v>
      </c>
      <c r="HU86" s="3">
        <f t="shared" si="44"/>
        <v>1</v>
      </c>
      <c r="HV86" t="str">
        <f t="shared" si="45"/>
        <v>consigne</v>
      </c>
      <c r="HW86" s="3">
        <f t="shared" si="68"/>
        <v>37</v>
      </c>
      <c r="HX86" s="3">
        <f t="shared" si="69"/>
        <v>0</v>
      </c>
      <c r="HY86" s="3">
        <f t="shared" si="70"/>
        <v>0</v>
      </c>
      <c r="HZ86" s="3">
        <f t="shared" si="46"/>
        <v>37</v>
      </c>
      <c r="IA86" s="7" t="str" cm="1">
        <f t="array" ref="IA86">_xlfn.SWITCH(HZ86,HW86,"Oui",HX86,"Non",HY86,"Abstention")</f>
        <v>Oui</v>
      </c>
      <c r="IB86" s="7" t="str" cm="1">
        <f t="array" ref="IB86">_xlfn.SWITCH(IA86,"Oui","Non","Non","Oui","Abstention","Oui")</f>
        <v>Non</v>
      </c>
      <c r="IC86" s="7" t="str" cm="1">
        <f t="array" ref="IC86">_xlfn.SWITCH(IA86,"Oui","Abstention","Non","Abstention","Abstention","Non")</f>
        <v>Abstention</v>
      </c>
      <c r="ID86" s="3">
        <f t="shared" si="47"/>
        <v>37</v>
      </c>
      <c r="IE86" s="3">
        <f t="shared" si="48"/>
        <v>1</v>
      </c>
      <c r="IF86" t="str">
        <f t="shared" si="49"/>
        <v>consigne</v>
      </c>
      <c r="IG86">
        <f t="shared" si="71"/>
        <v>3</v>
      </c>
      <c r="IH86">
        <f t="shared" si="72"/>
        <v>24</v>
      </c>
      <c r="II86">
        <f t="shared" si="73"/>
        <v>0</v>
      </c>
      <c r="IJ86" s="3">
        <f t="shared" si="50"/>
        <v>24</v>
      </c>
      <c r="IK86" s="7" t="str" cm="1">
        <f t="array" ref="IK86">_xlfn.SWITCH(IJ86,IG86,"Oui",IH86,"Non",II86,"Abstention")</f>
        <v>Non</v>
      </c>
      <c r="IL86" s="7" t="str" cm="1">
        <f t="array" ref="IL86">_xlfn.SWITCH(IK86,"Oui","Non","Non","Oui","Abstention","Oui")</f>
        <v>Oui</v>
      </c>
      <c r="IM86" s="7" t="str" cm="1">
        <f t="array" ref="IM86">_xlfn.SWITCH(IK86,"Oui","Abstention","Non","Abstention","Abstention","Non")</f>
        <v>Abstention</v>
      </c>
      <c r="IN86" s="3">
        <f t="shared" si="51"/>
        <v>27</v>
      </c>
      <c r="IO86" s="3">
        <f t="shared" si="52"/>
        <v>0.88888888888888884</v>
      </c>
      <c r="IP86" t="str">
        <f t="shared" si="84"/>
        <v>consigne</v>
      </c>
      <c r="IQ86">
        <f t="shared" si="74"/>
        <v>1</v>
      </c>
      <c r="IR86">
        <f t="shared" si="75"/>
        <v>26</v>
      </c>
      <c r="IS86">
        <f t="shared" si="76"/>
        <v>0</v>
      </c>
      <c r="IT86" s="3">
        <f t="shared" si="54"/>
        <v>26</v>
      </c>
      <c r="IU86" s="7" t="str" cm="1">
        <f t="array" ref="IU86">_xlfn.SWITCH(IT86,IQ86,"Oui",IR86,"Non",IS86,"Abstention")</f>
        <v>Non</v>
      </c>
      <c r="IV86" s="7" t="str" cm="1">
        <f t="array" ref="IV86">_xlfn.SWITCH(IU86,"Oui","Non","Non","Oui","Abstention","Oui")</f>
        <v>Oui</v>
      </c>
      <c r="IW86" s="7" t="str" cm="1">
        <f t="array" ref="IW86">_xlfn.SWITCH(IU86,"Oui","Abstention","Non","Abstention","Abstention","Non")</f>
        <v>Abstention</v>
      </c>
      <c r="IX86" s="3">
        <f t="shared" si="55"/>
        <v>27</v>
      </c>
      <c r="IY86" s="3">
        <f t="shared" si="56"/>
        <v>0.96296296296296291</v>
      </c>
      <c r="IZ86" t="str">
        <f t="shared" si="85"/>
        <v>consigne</v>
      </c>
      <c r="JA86">
        <f t="shared" si="77"/>
        <v>28</v>
      </c>
      <c r="JB86">
        <f t="shared" si="78"/>
        <v>0</v>
      </c>
      <c r="JC86">
        <f t="shared" si="79"/>
        <v>0</v>
      </c>
      <c r="JD86" s="3">
        <f t="shared" si="58"/>
        <v>28</v>
      </c>
      <c r="JE86" s="7" t="str" cm="1">
        <f t="array" ref="JE86">_xlfn.SWITCH(JD86,JA86,"Oui",JB86,"Non",JC86,"Abstention")</f>
        <v>Oui</v>
      </c>
      <c r="JF86" s="7" t="str" cm="1">
        <f t="array" ref="JF86">_xlfn.SWITCH(JE86,"Oui","Non","Non","Oui","Abstention","Oui")</f>
        <v>Non</v>
      </c>
      <c r="JG86" s="7" t="str" cm="1">
        <f t="array" ref="JG86">_xlfn.SWITCH(JE86,"Oui","Abstention","Non","Abstention","Abstention","Non")</f>
        <v>Abstention</v>
      </c>
      <c r="JH86" s="3">
        <f t="shared" si="59"/>
        <v>28</v>
      </c>
      <c r="JI86" s="3">
        <f t="shared" si="60"/>
        <v>1</v>
      </c>
      <c r="JJ86" t="str">
        <f t="shared" si="86"/>
        <v>consigne</v>
      </c>
      <c r="JK86">
        <f t="shared" si="80"/>
        <v>14</v>
      </c>
      <c r="JL86">
        <f t="shared" si="81"/>
        <v>0</v>
      </c>
      <c r="JM86">
        <f t="shared" si="82"/>
        <v>0</v>
      </c>
      <c r="JN86" s="3">
        <f t="shared" si="62"/>
        <v>14</v>
      </c>
      <c r="JO86" s="7" t="str" cm="1">
        <f t="array" ref="JO86">_xlfn.SWITCH(JN86,JK86,"Oui",JL86,"Non",JM86,"Abstention")</f>
        <v>Oui</v>
      </c>
      <c r="JP86" s="7" t="str" cm="1">
        <f t="array" ref="JP86">_xlfn.SWITCH(JO86,"Oui","Non","Non","Oui","Abstention","Oui")</f>
        <v>Non</v>
      </c>
      <c r="JQ86" s="7" t="str" cm="1">
        <f t="array" ref="JQ86">_xlfn.SWITCH(JO86,"Oui","Abstention","Non","Abstention","Abstention","Non")</f>
        <v>Abstention</v>
      </c>
      <c r="JR86" s="3">
        <f t="shared" si="63"/>
        <v>14</v>
      </c>
      <c r="JS86" s="3">
        <f t="shared" si="64"/>
        <v>1</v>
      </c>
      <c r="JT86" t="str">
        <f t="shared" si="87"/>
        <v>consigne</v>
      </c>
      <c r="JU86" s="3"/>
      <c r="JV86" t="str" cm="1">
        <f t="array" ref="JV86">_xlfn._xlws.FILTER($M$3:$HD$3,((($M86:$HD86=$HR86)+($M86:$HD86=$HS86))*($M$5:$HD$5="V")*($HV86="consigne")),"")</f>
        <v/>
      </c>
      <c r="KP86" t="str" cm="1">
        <f t="array" ref="KP86">_xlfn._xlws.FILTER($M$3:$HD$3,((($M86:$HD86=$IB86)+($M86:$HD86=$IC86))*($M$5:$HD$5="S")*($IF86="consigne")),"")</f>
        <v/>
      </c>
      <c r="LD86" t="str" cm="1">
        <f t="array" ref="LD86">_xlfn._xlws.FILTER($M$3:$HD$3,((($M86:$HD86=$IV86)+($M86:$HD86=$IW86))*($M$5:$HD$5="RL")*($IZ86="consigne")),"")</f>
        <v>Giacometti Anna</v>
      </c>
      <c r="LP86" t="str" cm="1">
        <f t="array" ref="LP86">_xlfn._xlws.FILTER($M$3:$HD$3,((($M86:$HD86=$JF86)+($M86:$HD86=$JG86))*($M$5:$HD$5="G")*($JJ86="consigne")),"")</f>
        <v/>
      </c>
      <c r="MA86" t="str" cm="1">
        <f t="array" ref="MA86">_xlfn._xlws.FILTER($M$3:$HD$3,((($M86:$HD86=$JP86)+($M86:$HD86=$JQ86))*($M$5:$HD$5="GL")*($JT86="consigne")),"")</f>
        <v/>
      </c>
      <c r="MG86" t="str" cm="1">
        <f t="array" ref="MG86:MI86">_xlfn._xlws.FILTER($M$3:$HD$3,((($M86:$HD86=$IL86)+($M86:$HD86=$IM86))*($M$5:$HD$5="M-E")*($IP86="consigne")),"")</f>
        <v>Gugger Niklaus-Samuel</v>
      </c>
      <c r="MH86" t="str">
        <v>Streiff-Feller Marianne</v>
      </c>
      <c r="MI86" t="str">
        <v>Studer Lilian</v>
      </c>
    </row>
    <row r="87" spans="1:354" x14ac:dyDescent="0.25">
      <c r="A87" s="1" t="s">
        <v>759</v>
      </c>
      <c r="B87" t="s">
        <v>204</v>
      </c>
      <c r="D87" t="s">
        <v>706</v>
      </c>
      <c r="E87" s="1" t="s">
        <v>760</v>
      </c>
      <c r="F87" t="s">
        <v>761</v>
      </c>
      <c r="G87">
        <v>24540</v>
      </c>
      <c r="H87" t="s">
        <v>536</v>
      </c>
      <c r="I87" t="s">
        <v>755</v>
      </c>
      <c r="M87" t="s">
        <v>461</v>
      </c>
      <c r="N87" t="s">
        <v>461</v>
      </c>
      <c r="O87" t="s">
        <v>460</v>
      </c>
      <c r="P87" t="s">
        <v>461</v>
      </c>
      <c r="Q87" t="s">
        <v>461</v>
      </c>
      <c r="R87" t="s">
        <v>460</v>
      </c>
      <c r="S87" t="s">
        <v>460</v>
      </c>
      <c r="T87" t="s">
        <v>460</v>
      </c>
      <c r="U87" t="s">
        <v>460</v>
      </c>
      <c r="V87" t="s">
        <v>460</v>
      </c>
      <c r="W87" t="s">
        <v>463</v>
      </c>
      <c r="X87" t="s">
        <v>460</v>
      </c>
      <c r="Y87" t="s">
        <v>460</v>
      </c>
      <c r="Z87" t="s">
        <v>460</v>
      </c>
      <c r="AA87" t="s">
        <v>460</v>
      </c>
      <c r="AB87" t="s">
        <v>460</v>
      </c>
      <c r="AC87" t="s">
        <v>463</v>
      </c>
      <c r="AD87" t="s">
        <v>461</v>
      </c>
      <c r="AE87" t="s">
        <v>461</v>
      </c>
      <c r="AF87" t="s">
        <v>460</v>
      </c>
      <c r="AG87" t="s">
        <v>461</v>
      </c>
      <c r="AH87" t="s">
        <v>461</v>
      </c>
      <c r="AI87" t="s">
        <v>461</v>
      </c>
      <c r="AJ87" t="s">
        <v>460</v>
      </c>
      <c r="AK87" t="s">
        <v>460</v>
      </c>
      <c r="AL87" t="s">
        <v>461</v>
      </c>
      <c r="AM87" t="s">
        <v>461</v>
      </c>
      <c r="AN87" t="s">
        <v>461</v>
      </c>
      <c r="AO87" t="s">
        <v>461</v>
      </c>
      <c r="AP87" t="s">
        <v>461</v>
      </c>
      <c r="AQ87" t="s">
        <v>461</v>
      </c>
      <c r="AR87" t="s">
        <v>460</v>
      </c>
      <c r="AS87" t="s">
        <v>460</v>
      </c>
      <c r="AT87" t="s">
        <v>461</v>
      </c>
      <c r="AU87" t="s">
        <v>460</v>
      </c>
      <c r="AV87" t="s">
        <v>460</v>
      </c>
      <c r="AW87" t="s">
        <v>461</v>
      </c>
      <c r="AX87" t="s">
        <v>460</v>
      </c>
      <c r="AY87" t="s">
        <v>461</v>
      </c>
      <c r="AZ87" t="s">
        <v>461</v>
      </c>
      <c r="BA87" t="s">
        <v>461</v>
      </c>
      <c r="BB87" t="s">
        <v>461</v>
      </c>
      <c r="BC87" t="s">
        <v>460</v>
      </c>
      <c r="BD87" t="s">
        <v>461</v>
      </c>
      <c r="BE87" t="s">
        <v>461</v>
      </c>
      <c r="BF87" t="s">
        <v>461</v>
      </c>
      <c r="BG87" t="s">
        <v>460</v>
      </c>
      <c r="BH87" t="s">
        <v>461</v>
      </c>
      <c r="BI87" t="s">
        <v>460</v>
      </c>
      <c r="BJ87" t="s">
        <v>461</v>
      </c>
      <c r="BK87" t="s">
        <v>461</v>
      </c>
      <c r="BL87" t="s">
        <v>460</v>
      </c>
      <c r="BM87" t="s">
        <v>460</v>
      </c>
      <c r="BN87" t="s">
        <v>460</v>
      </c>
      <c r="BO87" t="s">
        <v>461</v>
      </c>
      <c r="BP87" t="s">
        <v>460</v>
      </c>
      <c r="BQ87" t="s">
        <v>460</v>
      </c>
      <c r="BR87" t="s">
        <v>461</v>
      </c>
      <c r="BS87" t="s">
        <v>460</v>
      </c>
      <c r="BT87" t="s">
        <v>461</v>
      </c>
      <c r="BU87" t="s">
        <v>461</v>
      </c>
      <c r="BV87" t="s">
        <v>461</v>
      </c>
      <c r="BW87" t="s">
        <v>461</v>
      </c>
      <c r="BX87" t="s">
        <v>460</v>
      </c>
      <c r="BY87" t="s">
        <v>461</v>
      </c>
      <c r="BZ87" t="s">
        <v>461</v>
      </c>
      <c r="CA87" t="s">
        <v>460</v>
      </c>
      <c r="CB87" t="s">
        <v>461</v>
      </c>
      <c r="CC87" t="s">
        <v>473</v>
      </c>
      <c r="CD87" t="s">
        <v>473</v>
      </c>
      <c r="CE87" t="s">
        <v>460</v>
      </c>
      <c r="CF87" t="s">
        <v>460</v>
      </c>
      <c r="CG87" t="s">
        <v>461</v>
      </c>
      <c r="CH87" t="s">
        <v>460</v>
      </c>
      <c r="CI87" t="s">
        <v>461</v>
      </c>
      <c r="CJ87" t="s">
        <v>461</v>
      </c>
      <c r="CK87" t="s">
        <v>460</v>
      </c>
      <c r="CL87" t="s">
        <v>461</v>
      </c>
      <c r="CM87" t="s">
        <v>463</v>
      </c>
      <c r="CN87" t="s">
        <v>460</v>
      </c>
      <c r="CO87" t="s">
        <v>460</v>
      </c>
      <c r="CP87" t="s">
        <v>461</v>
      </c>
      <c r="CQ87" t="s">
        <v>461</v>
      </c>
      <c r="CR87" t="s">
        <v>461</v>
      </c>
      <c r="CS87" t="s">
        <v>461</v>
      </c>
      <c r="CT87" t="s">
        <v>461</v>
      </c>
      <c r="CU87" t="s">
        <v>473</v>
      </c>
      <c r="CV87" t="s">
        <v>461</v>
      </c>
      <c r="CW87" t="s">
        <v>461</v>
      </c>
      <c r="CX87" t="s">
        <v>460</v>
      </c>
      <c r="CY87" t="s">
        <v>461</v>
      </c>
      <c r="CZ87" t="s">
        <v>461</v>
      </c>
      <c r="DA87" t="s">
        <v>461</v>
      </c>
      <c r="DB87" t="s">
        <v>474</v>
      </c>
      <c r="DC87" t="s">
        <v>461</v>
      </c>
      <c r="DD87" t="s">
        <v>461</v>
      </c>
      <c r="DE87" t="s">
        <v>460</v>
      </c>
      <c r="DF87" t="s">
        <v>461</v>
      </c>
      <c r="DG87" t="s">
        <v>461</v>
      </c>
      <c r="DH87" t="s">
        <v>473</v>
      </c>
      <c r="DI87" t="s">
        <v>460</v>
      </c>
      <c r="DJ87" t="s">
        <v>461</v>
      </c>
      <c r="DK87" t="s">
        <v>461</v>
      </c>
      <c r="DL87" t="s">
        <v>460</v>
      </c>
      <c r="DM87" t="s">
        <v>460</v>
      </c>
      <c r="DN87" t="s">
        <v>460</v>
      </c>
      <c r="DO87" t="s">
        <v>461</v>
      </c>
      <c r="DP87" t="s">
        <v>461</v>
      </c>
      <c r="DQ87" t="s">
        <v>461</v>
      </c>
      <c r="DR87" t="s">
        <v>460</v>
      </c>
      <c r="DS87" t="s">
        <v>460</v>
      </c>
      <c r="DT87" t="s">
        <v>460</v>
      </c>
      <c r="DU87" t="s">
        <v>461</v>
      </c>
      <c r="DV87" t="s">
        <v>460</v>
      </c>
      <c r="DW87" t="s">
        <v>460</v>
      </c>
      <c r="DX87" t="s">
        <v>461</v>
      </c>
      <c r="DY87" t="s">
        <v>460</v>
      </c>
      <c r="DZ87" t="s">
        <v>460</v>
      </c>
      <c r="EA87" t="s">
        <v>460</v>
      </c>
      <c r="EB87" t="s">
        <v>460</v>
      </c>
      <c r="EC87" t="s">
        <v>461</v>
      </c>
      <c r="ED87" t="s">
        <v>460</v>
      </c>
      <c r="EE87" t="s">
        <v>461</v>
      </c>
      <c r="EF87" t="s">
        <v>463</v>
      </c>
      <c r="EG87" t="s">
        <v>473</v>
      </c>
      <c r="EH87" t="s">
        <v>461</v>
      </c>
      <c r="EI87" t="s">
        <v>461</v>
      </c>
      <c r="EJ87" t="s">
        <v>461</v>
      </c>
      <c r="EK87" t="s">
        <v>460</v>
      </c>
      <c r="EL87" t="s">
        <v>460</v>
      </c>
      <c r="EM87" t="s">
        <v>461</v>
      </c>
      <c r="EN87" t="s">
        <v>461</v>
      </c>
      <c r="EO87" t="s">
        <v>460</v>
      </c>
      <c r="EP87" t="s">
        <v>461</v>
      </c>
      <c r="EQ87" t="s">
        <v>460</v>
      </c>
      <c r="ER87" t="s">
        <v>460</v>
      </c>
      <c r="ES87" t="s">
        <v>460</v>
      </c>
      <c r="ET87" t="s">
        <v>461</v>
      </c>
      <c r="EU87" t="s">
        <v>460</v>
      </c>
      <c r="EV87" t="s">
        <v>460</v>
      </c>
      <c r="EW87" t="s">
        <v>460</v>
      </c>
      <c r="EX87" t="s">
        <v>460</v>
      </c>
      <c r="EY87" t="s">
        <v>473</v>
      </c>
      <c r="EZ87" t="s">
        <v>461</v>
      </c>
      <c r="FA87" t="s">
        <v>461</v>
      </c>
      <c r="FB87" t="s">
        <v>461</v>
      </c>
      <c r="FC87" t="s">
        <v>461</v>
      </c>
      <c r="FD87" t="s">
        <v>461</v>
      </c>
      <c r="FE87" t="s">
        <v>461</v>
      </c>
      <c r="FF87" t="s">
        <v>461</v>
      </c>
      <c r="FG87" t="s">
        <v>461</v>
      </c>
      <c r="FH87" t="s">
        <v>460</v>
      </c>
      <c r="FI87" t="s">
        <v>461</v>
      </c>
      <c r="FJ87" t="s">
        <v>461</v>
      </c>
      <c r="FK87" t="s">
        <v>461</v>
      </c>
      <c r="FL87" t="s">
        <v>460</v>
      </c>
      <c r="FM87" t="s">
        <v>460</v>
      </c>
      <c r="FN87" t="s">
        <v>461</v>
      </c>
      <c r="FO87" t="s">
        <v>460</v>
      </c>
      <c r="FP87" t="s">
        <v>461</v>
      </c>
      <c r="FQ87" t="s">
        <v>461</v>
      </c>
      <c r="FR87" t="s">
        <v>460</v>
      </c>
      <c r="FS87" t="s">
        <v>461</v>
      </c>
      <c r="FT87" t="s">
        <v>460</v>
      </c>
      <c r="FU87" t="s">
        <v>460</v>
      </c>
      <c r="FV87" t="s">
        <v>461</v>
      </c>
      <c r="FW87" t="s">
        <v>461</v>
      </c>
      <c r="FX87" t="s">
        <v>473</v>
      </c>
      <c r="FY87" t="s">
        <v>461</v>
      </c>
      <c r="FZ87" t="s">
        <v>461</v>
      </c>
      <c r="GA87" t="s">
        <v>461</v>
      </c>
      <c r="GB87" t="s">
        <v>461</v>
      </c>
      <c r="GC87" t="s">
        <v>461</v>
      </c>
      <c r="GD87" t="s">
        <v>460</v>
      </c>
      <c r="GE87" t="s">
        <v>460</v>
      </c>
      <c r="GF87" t="s">
        <v>461</v>
      </c>
      <c r="GG87" t="s">
        <v>460</v>
      </c>
      <c r="GH87" t="s">
        <v>460</v>
      </c>
      <c r="GI87" t="s">
        <v>460</v>
      </c>
      <c r="GJ87" t="s">
        <v>460</v>
      </c>
      <c r="GK87" t="s">
        <v>461</v>
      </c>
      <c r="GL87" t="s">
        <v>461</v>
      </c>
      <c r="GM87" t="s">
        <v>461</v>
      </c>
      <c r="GN87" t="s">
        <v>461</v>
      </c>
      <c r="GO87" t="s">
        <v>461</v>
      </c>
      <c r="GP87" t="s">
        <v>460</v>
      </c>
      <c r="GQ87" t="s">
        <v>461</v>
      </c>
      <c r="GR87" t="s">
        <v>461</v>
      </c>
      <c r="GS87" t="s">
        <v>461</v>
      </c>
      <c r="GT87" t="s">
        <v>460</v>
      </c>
      <c r="GU87" t="s">
        <v>460</v>
      </c>
      <c r="GV87" t="s">
        <v>461</v>
      </c>
      <c r="GW87" t="s">
        <v>460</v>
      </c>
      <c r="GX87" t="s">
        <v>460</v>
      </c>
      <c r="GY87" t="s">
        <v>460</v>
      </c>
      <c r="GZ87" t="s">
        <v>460</v>
      </c>
      <c r="HA87" t="s">
        <v>461</v>
      </c>
      <c r="HB87" t="s">
        <v>461</v>
      </c>
      <c r="HC87" t="s">
        <v>460</v>
      </c>
      <c r="HD87" t="s">
        <v>461</v>
      </c>
      <c r="HE87" t="s">
        <v>475</v>
      </c>
      <c r="HF87">
        <v>83</v>
      </c>
      <c r="HG87">
        <v>105</v>
      </c>
      <c r="HH87">
        <v>0</v>
      </c>
      <c r="HI87">
        <v>4</v>
      </c>
      <c r="HJ87">
        <v>7</v>
      </c>
      <c r="HK87" t="s">
        <v>476</v>
      </c>
      <c r="HM87" s="3">
        <f t="shared" si="66"/>
        <v>0</v>
      </c>
      <c r="HN87" s="3">
        <f t="shared" si="67"/>
        <v>52</v>
      </c>
      <c r="HO87" s="3">
        <f t="shared" si="83"/>
        <v>0</v>
      </c>
      <c r="HP87" s="3">
        <f t="shared" si="42"/>
        <v>52</v>
      </c>
      <c r="HQ87" s="7" t="str" cm="1">
        <f t="array" ref="HQ87">_xlfn.SWITCH(HP87,HM87,"Oui",HN87,"Non",HO87,"Abstention")</f>
        <v>Non</v>
      </c>
      <c r="HR87" s="7" t="str" cm="1">
        <f t="array" ref="HR87">_xlfn.SWITCH(HQ87,"Oui","Non","Non","Oui","Abstention","Oui")</f>
        <v>Oui</v>
      </c>
      <c r="HS87" s="7" t="str" cm="1">
        <f t="array" ref="HS87">_xlfn.SWITCH(HQ87,"Oui","Abstention","Non","Abstention","Abstention","Non")</f>
        <v>Abstention</v>
      </c>
      <c r="HT87" s="3">
        <f t="shared" si="43"/>
        <v>52</v>
      </c>
      <c r="HU87" s="3">
        <f t="shared" si="44"/>
        <v>1</v>
      </c>
      <c r="HV87" t="str">
        <f t="shared" si="45"/>
        <v>consigne</v>
      </c>
      <c r="HW87" s="3">
        <f t="shared" si="68"/>
        <v>36</v>
      </c>
      <c r="HX87" s="3">
        <f t="shared" si="69"/>
        <v>0</v>
      </c>
      <c r="HY87" s="3">
        <f t="shared" si="70"/>
        <v>0</v>
      </c>
      <c r="HZ87" s="3">
        <f t="shared" si="46"/>
        <v>36</v>
      </c>
      <c r="IA87" s="7" t="str" cm="1">
        <f t="array" ref="IA87">_xlfn.SWITCH(HZ87,HW87,"Oui",HX87,"Non",HY87,"Abstention")</f>
        <v>Oui</v>
      </c>
      <c r="IB87" s="7" t="str" cm="1">
        <f t="array" ref="IB87">_xlfn.SWITCH(IA87,"Oui","Non","Non","Oui","Abstention","Oui")</f>
        <v>Non</v>
      </c>
      <c r="IC87" s="7" t="str" cm="1">
        <f t="array" ref="IC87">_xlfn.SWITCH(IA87,"Oui","Abstention","Non","Abstention","Abstention","Non")</f>
        <v>Abstention</v>
      </c>
      <c r="ID87" s="3">
        <f t="shared" si="47"/>
        <v>36</v>
      </c>
      <c r="IE87" s="3">
        <f t="shared" si="48"/>
        <v>1</v>
      </c>
      <c r="IF87" t="str">
        <f t="shared" si="49"/>
        <v>consigne</v>
      </c>
      <c r="IG87">
        <f t="shared" si="71"/>
        <v>3</v>
      </c>
      <c r="IH87">
        <f t="shared" si="72"/>
        <v>25</v>
      </c>
      <c r="II87">
        <f t="shared" si="73"/>
        <v>0</v>
      </c>
      <c r="IJ87" s="3">
        <f t="shared" si="50"/>
        <v>25</v>
      </c>
      <c r="IK87" s="7" t="str" cm="1">
        <f t="array" ref="IK87">_xlfn.SWITCH(IJ87,IG87,"Oui",IH87,"Non",II87,"Abstention")</f>
        <v>Non</v>
      </c>
      <c r="IL87" s="7" t="str" cm="1">
        <f t="array" ref="IL87">_xlfn.SWITCH(IK87,"Oui","Non","Non","Oui","Abstention","Oui")</f>
        <v>Oui</v>
      </c>
      <c r="IM87" s="7" t="str" cm="1">
        <f t="array" ref="IM87">_xlfn.SWITCH(IK87,"Oui","Abstention","Non","Abstention","Abstention","Non")</f>
        <v>Abstention</v>
      </c>
      <c r="IN87" s="3">
        <f t="shared" si="51"/>
        <v>28</v>
      </c>
      <c r="IO87" s="3">
        <f t="shared" si="52"/>
        <v>0.8928571428571429</v>
      </c>
      <c r="IP87" t="str">
        <f t="shared" si="84"/>
        <v>consigne</v>
      </c>
      <c r="IQ87">
        <f t="shared" si="74"/>
        <v>0</v>
      </c>
      <c r="IR87">
        <f t="shared" si="75"/>
        <v>28</v>
      </c>
      <c r="IS87">
        <f t="shared" si="76"/>
        <v>0</v>
      </c>
      <c r="IT87" s="3">
        <f t="shared" si="54"/>
        <v>28</v>
      </c>
      <c r="IU87" s="7" t="str" cm="1">
        <f t="array" ref="IU87">_xlfn.SWITCH(IT87,IQ87,"Oui",IR87,"Non",IS87,"Abstention")</f>
        <v>Non</v>
      </c>
      <c r="IV87" s="7" t="str" cm="1">
        <f t="array" ref="IV87">_xlfn.SWITCH(IU87,"Oui","Non","Non","Oui","Abstention","Oui")</f>
        <v>Oui</v>
      </c>
      <c r="IW87" s="7" t="str" cm="1">
        <f t="array" ref="IW87">_xlfn.SWITCH(IU87,"Oui","Abstention","Non","Abstention","Abstention","Non")</f>
        <v>Abstention</v>
      </c>
      <c r="IX87" s="3">
        <f t="shared" si="55"/>
        <v>28</v>
      </c>
      <c r="IY87" s="3">
        <f t="shared" si="56"/>
        <v>1</v>
      </c>
      <c r="IZ87" t="str">
        <f t="shared" si="85"/>
        <v>consigne</v>
      </c>
      <c r="JA87">
        <f t="shared" si="77"/>
        <v>29</v>
      </c>
      <c r="JB87">
        <f t="shared" si="78"/>
        <v>0</v>
      </c>
      <c r="JC87">
        <f t="shared" si="79"/>
        <v>0</v>
      </c>
      <c r="JD87" s="3">
        <f t="shared" si="58"/>
        <v>29</v>
      </c>
      <c r="JE87" s="7" t="str" cm="1">
        <f t="array" ref="JE87">_xlfn.SWITCH(JD87,JA87,"Oui",JB87,"Non",JC87,"Abstention")</f>
        <v>Oui</v>
      </c>
      <c r="JF87" s="7" t="str" cm="1">
        <f t="array" ref="JF87">_xlfn.SWITCH(JE87,"Oui","Non","Non","Oui","Abstention","Oui")</f>
        <v>Non</v>
      </c>
      <c r="JG87" s="7" t="str" cm="1">
        <f t="array" ref="JG87">_xlfn.SWITCH(JE87,"Oui","Abstention","Non","Abstention","Abstention","Non")</f>
        <v>Abstention</v>
      </c>
      <c r="JH87" s="3">
        <f t="shared" si="59"/>
        <v>29</v>
      </c>
      <c r="JI87" s="3">
        <f t="shared" si="60"/>
        <v>1</v>
      </c>
      <c r="JJ87" t="str">
        <f t="shared" si="86"/>
        <v>consigne</v>
      </c>
      <c r="JK87">
        <f t="shared" si="80"/>
        <v>15</v>
      </c>
      <c r="JL87">
        <f t="shared" si="81"/>
        <v>0</v>
      </c>
      <c r="JM87">
        <f t="shared" si="82"/>
        <v>0</v>
      </c>
      <c r="JN87" s="3">
        <f t="shared" si="62"/>
        <v>15</v>
      </c>
      <c r="JO87" s="7" t="str" cm="1">
        <f t="array" ref="JO87">_xlfn.SWITCH(JN87,JK87,"Oui",JL87,"Non",JM87,"Abstention")</f>
        <v>Oui</v>
      </c>
      <c r="JP87" s="7" t="str" cm="1">
        <f t="array" ref="JP87">_xlfn.SWITCH(JO87,"Oui","Non","Non","Oui","Abstention","Oui")</f>
        <v>Non</v>
      </c>
      <c r="JQ87" s="7" t="str" cm="1">
        <f t="array" ref="JQ87">_xlfn.SWITCH(JO87,"Oui","Abstention","Non","Abstention","Abstention","Non")</f>
        <v>Abstention</v>
      </c>
      <c r="JR87" s="3">
        <f t="shared" si="63"/>
        <v>15</v>
      </c>
      <c r="JS87" s="3">
        <f t="shared" si="64"/>
        <v>1</v>
      </c>
      <c r="JT87" t="str">
        <f t="shared" si="87"/>
        <v>consigne</v>
      </c>
      <c r="JU87" s="3"/>
      <c r="JV87" t="str" cm="1">
        <f t="array" ref="JV87">_xlfn._xlws.FILTER($M$3:$HD$3,((($M87:$HD87=$HR87)+($M87:$HD87=$HS87))*($M$5:$HD$5="V")*($HV87="consigne")),"")</f>
        <v/>
      </c>
      <c r="KP87" t="str" cm="1">
        <f t="array" ref="KP87">_xlfn._xlws.FILTER($M$3:$HD$3,((($M87:$HD87=$IB87)+($M87:$HD87=$IC87))*($M$5:$HD$5="S")*($IF87="consigne")),"")</f>
        <v/>
      </c>
      <c r="LD87" t="str" cm="1">
        <f t="array" ref="LD87">_xlfn._xlws.FILTER($M$3:$HD$3,((($M87:$HD87=$IV87)+($M87:$HD87=$IW87))*($M$5:$HD$5="RL")*($IZ87="consigne")),"")</f>
        <v/>
      </c>
      <c r="LP87" t="str" cm="1">
        <f t="array" ref="LP87">_xlfn._xlws.FILTER($M$3:$HD$3,((($M87:$HD87=$JF87)+($M87:$HD87=$JG87))*($M$5:$HD$5="G")*($JJ87="consigne")),"")</f>
        <v/>
      </c>
      <c r="MA87" t="str" cm="1">
        <f t="array" ref="MA87">_xlfn._xlws.FILTER($M$3:$HD$3,((($M87:$HD87=$JP87)+($M87:$HD87=$JQ87))*($M$5:$HD$5="GL")*($JT87="consigne")),"")</f>
        <v/>
      </c>
      <c r="MG87" t="str" cm="1">
        <f t="array" ref="MG87:MI87">_xlfn._xlws.FILTER($M$3:$HD$3,((($M87:$HD87=$IL87)+($M87:$HD87=$IM87))*($M$5:$HD$5="M-E")*($IP87="consigne")),"")</f>
        <v>Gugger Niklaus-Samuel</v>
      </c>
      <c r="MH87" t="str">
        <v>Streiff-Feller Marianne</v>
      </c>
      <c r="MI87" t="str">
        <v>Studer Lilian</v>
      </c>
    </row>
    <row r="88" spans="1:354" x14ac:dyDescent="0.25">
      <c r="A88" s="1" t="s">
        <v>762</v>
      </c>
      <c r="B88" t="s">
        <v>204</v>
      </c>
      <c r="D88" t="s">
        <v>706</v>
      </c>
      <c r="E88" s="1" t="s">
        <v>763</v>
      </c>
      <c r="F88" t="s">
        <v>764</v>
      </c>
      <c r="G88">
        <v>24541</v>
      </c>
      <c r="H88" t="s">
        <v>536</v>
      </c>
      <c r="I88" t="s">
        <v>755</v>
      </c>
      <c r="M88" t="s">
        <v>461</v>
      </c>
      <c r="N88" t="s">
        <v>461</v>
      </c>
      <c r="O88" t="s">
        <v>460</v>
      </c>
      <c r="P88" t="s">
        <v>461</v>
      </c>
      <c r="Q88" t="s">
        <v>461</v>
      </c>
      <c r="R88" t="s">
        <v>460</v>
      </c>
      <c r="S88" t="s">
        <v>460</v>
      </c>
      <c r="T88" t="s">
        <v>460</v>
      </c>
      <c r="U88" t="s">
        <v>460</v>
      </c>
      <c r="V88" t="s">
        <v>460</v>
      </c>
      <c r="W88" t="s">
        <v>463</v>
      </c>
      <c r="X88" t="s">
        <v>460</v>
      </c>
      <c r="Y88" t="s">
        <v>460</v>
      </c>
      <c r="Z88" t="s">
        <v>460</v>
      </c>
      <c r="AA88" t="s">
        <v>460</v>
      </c>
      <c r="AB88" t="s">
        <v>460</v>
      </c>
      <c r="AC88" t="s">
        <v>463</v>
      </c>
      <c r="AD88" t="s">
        <v>461</v>
      </c>
      <c r="AE88" t="s">
        <v>461</v>
      </c>
      <c r="AF88" t="s">
        <v>460</v>
      </c>
      <c r="AG88" t="s">
        <v>461</v>
      </c>
      <c r="AH88" t="s">
        <v>461</v>
      </c>
      <c r="AI88" t="s">
        <v>461</v>
      </c>
      <c r="AJ88" t="s">
        <v>460</v>
      </c>
      <c r="AK88" t="s">
        <v>460</v>
      </c>
      <c r="AL88" t="s">
        <v>461</v>
      </c>
      <c r="AM88" t="s">
        <v>461</v>
      </c>
      <c r="AN88" t="s">
        <v>461</v>
      </c>
      <c r="AO88" t="s">
        <v>461</v>
      </c>
      <c r="AP88" t="s">
        <v>461</v>
      </c>
      <c r="AQ88" t="s">
        <v>460</v>
      </c>
      <c r="AR88" t="s">
        <v>460</v>
      </c>
      <c r="AS88" t="s">
        <v>460</v>
      </c>
      <c r="AT88" t="s">
        <v>460</v>
      </c>
      <c r="AU88" t="s">
        <v>460</v>
      </c>
      <c r="AV88" t="s">
        <v>460</v>
      </c>
      <c r="AW88" t="s">
        <v>461</v>
      </c>
      <c r="AX88" t="s">
        <v>460</v>
      </c>
      <c r="AY88" t="s">
        <v>460</v>
      </c>
      <c r="AZ88" t="s">
        <v>473</v>
      </c>
      <c r="BA88" t="s">
        <v>461</v>
      </c>
      <c r="BB88" t="s">
        <v>461</v>
      </c>
      <c r="BC88" t="s">
        <v>460</v>
      </c>
      <c r="BD88" t="s">
        <v>461</v>
      </c>
      <c r="BE88" t="s">
        <v>461</v>
      </c>
      <c r="BF88" t="s">
        <v>460</v>
      </c>
      <c r="BG88" t="s">
        <v>460</v>
      </c>
      <c r="BH88" t="s">
        <v>460</v>
      </c>
      <c r="BI88" t="s">
        <v>460</v>
      </c>
      <c r="BJ88" t="s">
        <v>460</v>
      </c>
      <c r="BK88" t="s">
        <v>461</v>
      </c>
      <c r="BL88" t="s">
        <v>460</v>
      </c>
      <c r="BM88" t="s">
        <v>460</v>
      </c>
      <c r="BN88" t="s">
        <v>460</v>
      </c>
      <c r="BO88" t="s">
        <v>473</v>
      </c>
      <c r="BP88" t="s">
        <v>460</v>
      </c>
      <c r="BQ88" t="s">
        <v>460</v>
      </c>
      <c r="BR88" t="s">
        <v>461</v>
      </c>
      <c r="BS88" t="s">
        <v>460</v>
      </c>
      <c r="BT88" t="s">
        <v>461</v>
      </c>
      <c r="BU88" t="s">
        <v>461</v>
      </c>
      <c r="BV88" t="s">
        <v>460</v>
      </c>
      <c r="BW88" t="s">
        <v>461</v>
      </c>
      <c r="BX88" t="s">
        <v>460</v>
      </c>
      <c r="BY88" t="s">
        <v>461</v>
      </c>
      <c r="BZ88" t="s">
        <v>461</v>
      </c>
      <c r="CA88" t="s">
        <v>460</v>
      </c>
      <c r="CB88" t="s">
        <v>461</v>
      </c>
      <c r="CC88" t="s">
        <v>473</v>
      </c>
      <c r="CD88" t="s">
        <v>473</v>
      </c>
      <c r="CE88" t="s">
        <v>460</v>
      </c>
      <c r="CF88" t="s">
        <v>460</v>
      </c>
      <c r="CG88" t="s">
        <v>461</v>
      </c>
      <c r="CH88" t="s">
        <v>460</v>
      </c>
      <c r="CI88" t="s">
        <v>461</v>
      </c>
      <c r="CJ88" t="s">
        <v>461</v>
      </c>
      <c r="CK88" t="s">
        <v>460</v>
      </c>
      <c r="CL88" t="s">
        <v>461</v>
      </c>
      <c r="CM88" t="s">
        <v>463</v>
      </c>
      <c r="CN88" t="s">
        <v>460</v>
      </c>
      <c r="CO88" t="s">
        <v>460</v>
      </c>
      <c r="CP88" t="s">
        <v>461</v>
      </c>
      <c r="CQ88" t="s">
        <v>461</v>
      </c>
      <c r="CR88" t="s">
        <v>461</v>
      </c>
      <c r="CS88" t="s">
        <v>461</v>
      </c>
      <c r="CT88" t="s">
        <v>461</v>
      </c>
      <c r="CU88" t="s">
        <v>473</v>
      </c>
      <c r="CV88" t="s">
        <v>461</v>
      </c>
      <c r="CW88" t="s">
        <v>461</v>
      </c>
      <c r="CX88" t="s">
        <v>460</v>
      </c>
      <c r="CY88" t="s">
        <v>461</v>
      </c>
      <c r="CZ88" t="s">
        <v>461</v>
      </c>
      <c r="DA88" t="s">
        <v>460</v>
      </c>
      <c r="DB88" t="s">
        <v>474</v>
      </c>
      <c r="DC88" t="s">
        <v>461</v>
      </c>
      <c r="DD88" t="s">
        <v>461</v>
      </c>
      <c r="DE88" t="s">
        <v>460</v>
      </c>
      <c r="DF88" t="s">
        <v>461</v>
      </c>
      <c r="DG88" t="s">
        <v>461</v>
      </c>
      <c r="DH88" t="s">
        <v>473</v>
      </c>
      <c r="DI88" t="s">
        <v>460</v>
      </c>
      <c r="DJ88" t="s">
        <v>461</v>
      </c>
      <c r="DK88" t="s">
        <v>460</v>
      </c>
      <c r="DL88" t="s">
        <v>460</v>
      </c>
      <c r="DM88" t="s">
        <v>460</v>
      </c>
      <c r="DN88" t="s">
        <v>460</v>
      </c>
      <c r="DO88" t="s">
        <v>461</v>
      </c>
      <c r="DP88" t="s">
        <v>461</v>
      </c>
      <c r="DQ88" t="s">
        <v>460</v>
      </c>
      <c r="DR88" t="s">
        <v>460</v>
      </c>
      <c r="DS88" t="s">
        <v>460</v>
      </c>
      <c r="DT88" t="s">
        <v>460</v>
      </c>
      <c r="DU88" t="s">
        <v>461</v>
      </c>
      <c r="DV88" t="s">
        <v>460</v>
      </c>
      <c r="DW88" t="s">
        <v>460</v>
      </c>
      <c r="DX88" t="s">
        <v>461</v>
      </c>
      <c r="DY88" t="s">
        <v>460</v>
      </c>
      <c r="DZ88" t="s">
        <v>460</v>
      </c>
      <c r="EA88" t="s">
        <v>473</v>
      </c>
      <c r="EB88" t="s">
        <v>460</v>
      </c>
      <c r="EC88" t="s">
        <v>460</v>
      </c>
      <c r="ED88" t="s">
        <v>460</v>
      </c>
      <c r="EE88" t="s">
        <v>461</v>
      </c>
      <c r="EF88" t="s">
        <v>463</v>
      </c>
      <c r="EG88" t="s">
        <v>460</v>
      </c>
      <c r="EH88" t="s">
        <v>460</v>
      </c>
      <c r="EI88" t="s">
        <v>461</v>
      </c>
      <c r="EJ88" t="s">
        <v>461</v>
      </c>
      <c r="EK88" t="s">
        <v>460</v>
      </c>
      <c r="EL88" t="s">
        <v>460</v>
      </c>
      <c r="EM88" t="s">
        <v>461</v>
      </c>
      <c r="EN88" t="s">
        <v>461</v>
      </c>
      <c r="EO88" t="s">
        <v>460</v>
      </c>
      <c r="EP88" t="s">
        <v>461</v>
      </c>
      <c r="EQ88" t="s">
        <v>460</v>
      </c>
      <c r="ER88" t="s">
        <v>460</v>
      </c>
      <c r="ES88" t="s">
        <v>460</v>
      </c>
      <c r="ET88" t="s">
        <v>461</v>
      </c>
      <c r="EU88" t="s">
        <v>460</v>
      </c>
      <c r="EV88" t="s">
        <v>460</v>
      </c>
      <c r="EW88" t="s">
        <v>460</v>
      </c>
      <c r="EX88" t="s">
        <v>460</v>
      </c>
      <c r="EY88" t="s">
        <v>473</v>
      </c>
      <c r="EZ88" t="s">
        <v>461</v>
      </c>
      <c r="FA88" t="s">
        <v>461</v>
      </c>
      <c r="FB88" t="s">
        <v>461</v>
      </c>
      <c r="FC88" t="s">
        <v>460</v>
      </c>
      <c r="FD88" t="s">
        <v>461</v>
      </c>
      <c r="FE88" t="s">
        <v>461</v>
      </c>
      <c r="FF88" t="s">
        <v>461</v>
      </c>
      <c r="FG88" t="s">
        <v>461</v>
      </c>
      <c r="FH88" t="s">
        <v>460</v>
      </c>
      <c r="FI88" t="s">
        <v>461</v>
      </c>
      <c r="FJ88" t="s">
        <v>461</v>
      </c>
      <c r="FK88" t="s">
        <v>461</v>
      </c>
      <c r="FL88" t="s">
        <v>460</v>
      </c>
      <c r="FM88" t="s">
        <v>460</v>
      </c>
      <c r="FN88" t="s">
        <v>461</v>
      </c>
      <c r="FO88" t="s">
        <v>460</v>
      </c>
      <c r="FP88" t="s">
        <v>461</v>
      </c>
      <c r="FQ88" t="s">
        <v>461</v>
      </c>
      <c r="FR88" t="s">
        <v>460</v>
      </c>
      <c r="FS88" t="s">
        <v>460</v>
      </c>
      <c r="FT88" t="s">
        <v>460</v>
      </c>
      <c r="FU88" t="s">
        <v>460</v>
      </c>
      <c r="FV88" t="s">
        <v>461</v>
      </c>
      <c r="FW88" t="s">
        <v>461</v>
      </c>
      <c r="FX88" t="s">
        <v>473</v>
      </c>
      <c r="FY88" t="s">
        <v>473</v>
      </c>
      <c r="FZ88" t="s">
        <v>461</v>
      </c>
      <c r="GA88" t="s">
        <v>461</v>
      </c>
      <c r="GB88" t="s">
        <v>460</v>
      </c>
      <c r="GC88" t="s">
        <v>461</v>
      </c>
      <c r="GD88" t="s">
        <v>460</v>
      </c>
      <c r="GE88" t="s">
        <v>460</v>
      </c>
      <c r="GF88" t="s">
        <v>461</v>
      </c>
      <c r="GG88" t="s">
        <v>460</v>
      </c>
      <c r="GH88" t="s">
        <v>460</v>
      </c>
      <c r="GI88" t="s">
        <v>460</v>
      </c>
      <c r="GJ88" t="s">
        <v>460</v>
      </c>
      <c r="GK88" t="s">
        <v>461</v>
      </c>
      <c r="GL88" t="s">
        <v>461</v>
      </c>
      <c r="GM88" t="s">
        <v>460</v>
      </c>
      <c r="GN88" t="s">
        <v>460</v>
      </c>
      <c r="GO88" t="s">
        <v>461</v>
      </c>
      <c r="GP88" t="s">
        <v>460</v>
      </c>
      <c r="GQ88" t="s">
        <v>461</v>
      </c>
      <c r="GR88" t="s">
        <v>480</v>
      </c>
      <c r="GS88" t="s">
        <v>461</v>
      </c>
      <c r="GT88" t="s">
        <v>460</v>
      </c>
      <c r="GU88" t="s">
        <v>460</v>
      </c>
      <c r="GV88" t="s">
        <v>460</v>
      </c>
      <c r="GW88" t="s">
        <v>460</v>
      </c>
      <c r="GX88" t="s">
        <v>460</v>
      </c>
      <c r="GY88" t="s">
        <v>460</v>
      </c>
      <c r="GZ88" t="s">
        <v>460</v>
      </c>
      <c r="HA88" t="s">
        <v>460</v>
      </c>
      <c r="HB88" t="s">
        <v>461</v>
      </c>
      <c r="HC88" t="s">
        <v>460</v>
      </c>
      <c r="HD88" t="s">
        <v>461</v>
      </c>
      <c r="HE88" t="s">
        <v>481</v>
      </c>
      <c r="HF88">
        <v>102</v>
      </c>
      <c r="HG88">
        <v>82</v>
      </c>
      <c r="HH88">
        <v>1</v>
      </c>
      <c r="HI88">
        <v>4</v>
      </c>
      <c r="HJ88">
        <v>10</v>
      </c>
      <c r="HK88" t="s">
        <v>476</v>
      </c>
      <c r="HM88" s="3">
        <f t="shared" si="66"/>
        <v>0</v>
      </c>
      <c r="HN88" s="3">
        <f t="shared" si="67"/>
        <v>52</v>
      </c>
      <c r="HO88" s="3">
        <f t="shared" si="83"/>
        <v>0</v>
      </c>
      <c r="HP88" s="3">
        <f t="shared" si="42"/>
        <v>52</v>
      </c>
      <c r="HQ88" s="7" t="str" cm="1">
        <f t="array" ref="HQ88">_xlfn.SWITCH(HP88,HM88,"Oui",HN88,"Non",HO88,"Abstention")</f>
        <v>Non</v>
      </c>
      <c r="HR88" s="7" t="str" cm="1">
        <f t="array" ref="HR88">_xlfn.SWITCH(HQ88,"Oui","Non","Non","Oui","Abstention","Oui")</f>
        <v>Oui</v>
      </c>
      <c r="HS88" s="7" t="str" cm="1">
        <f t="array" ref="HS88">_xlfn.SWITCH(HQ88,"Oui","Abstention","Non","Abstention","Abstention","Non")</f>
        <v>Abstention</v>
      </c>
      <c r="HT88" s="3">
        <f t="shared" si="43"/>
        <v>52</v>
      </c>
      <c r="HU88" s="3">
        <f t="shared" si="44"/>
        <v>1</v>
      </c>
      <c r="HV88" t="str">
        <f t="shared" si="45"/>
        <v>consigne</v>
      </c>
      <c r="HW88" s="3">
        <f t="shared" si="68"/>
        <v>37</v>
      </c>
      <c r="HX88" s="3">
        <f t="shared" si="69"/>
        <v>0</v>
      </c>
      <c r="HY88" s="3">
        <f t="shared" si="70"/>
        <v>0</v>
      </c>
      <c r="HZ88" s="3">
        <f t="shared" si="46"/>
        <v>37</v>
      </c>
      <c r="IA88" s="7" t="str" cm="1">
        <f t="array" ref="IA88">_xlfn.SWITCH(HZ88,HW88,"Oui",HX88,"Non",HY88,"Abstention")</f>
        <v>Oui</v>
      </c>
      <c r="IB88" s="7" t="str" cm="1">
        <f t="array" ref="IB88">_xlfn.SWITCH(IA88,"Oui","Non","Non","Oui","Abstention","Oui")</f>
        <v>Non</v>
      </c>
      <c r="IC88" s="7" t="str" cm="1">
        <f t="array" ref="IC88">_xlfn.SWITCH(IA88,"Oui","Abstention","Non","Abstention","Abstention","Non")</f>
        <v>Abstention</v>
      </c>
      <c r="ID88" s="3">
        <f t="shared" si="47"/>
        <v>37</v>
      </c>
      <c r="IE88" s="3">
        <f t="shared" si="48"/>
        <v>1</v>
      </c>
      <c r="IF88" t="str">
        <f t="shared" si="49"/>
        <v>consigne</v>
      </c>
      <c r="IG88">
        <f t="shared" si="71"/>
        <v>5</v>
      </c>
      <c r="IH88">
        <f t="shared" si="72"/>
        <v>22</v>
      </c>
      <c r="II88">
        <f t="shared" si="73"/>
        <v>0</v>
      </c>
      <c r="IJ88" s="3">
        <f t="shared" si="50"/>
        <v>22</v>
      </c>
      <c r="IK88" s="7" t="str" cm="1">
        <f t="array" ref="IK88">_xlfn.SWITCH(IJ88,IG88,"Oui",IH88,"Non",II88,"Abstention")</f>
        <v>Non</v>
      </c>
      <c r="IL88" s="7" t="str" cm="1">
        <f t="array" ref="IL88">_xlfn.SWITCH(IK88,"Oui","Non","Non","Oui","Abstention","Oui")</f>
        <v>Oui</v>
      </c>
      <c r="IM88" s="7" t="str" cm="1">
        <f t="array" ref="IM88">_xlfn.SWITCH(IK88,"Oui","Abstention","Non","Abstention","Abstention","Non")</f>
        <v>Abstention</v>
      </c>
      <c r="IN88" s="3">
        <f t="shared" si="51"/>
        <v>27</v>
      </c>
      <c r="IO88" s="3">
        <f t="shared" si="52"/>
        <v>0.81481481481481477</v>
      </c>
      <c r="IP88" t="str">
        <f t="shared" si="84"/>
        <v>consigne</v>
      </c>
      <c r="IQ88">
        <f t="shared" si="74"/>
        <v>17</v>
      </c>
      <c r="IR88">
        <f t="shared" si="75"/>
        <v>8</v>
      </c>
      <c r="IS88">
        <f t="shared" si="76"/>
        <v>1</v>
      </c>
      <c r="IT88" s="3">
        <f t="shared" si="54"/>
        <v>17</v>
      </c>
      <c r="IU88" s="7" t="str" cm="1">
        <f t="array" ref="IU88">_xlfn.SWITCH(IT88,IQ88,"Oui",IR88,"Non",IS88,"Abstention")</f>
        <v>Oui</v>
      </c>
      <c r="IV88" s="7" t="str" cm="1">
        <f t="array" ref="IV88">_xlfn.SWITCH(IU88,"Oui","Non","Non","Oui","Abstention","Oui")</f>
        <v>Non</v>
      </c>
      <c r="IW88" s="7" t="str" cm="1">
        <f t="array" ref="IW88">_xlfn.SWITCH(IU88,"Oui","Abstention","Non","Abstention","Abstention","Non")</f>
        <v>Abstention</v>
      </c>
      <c r="IX88" s="3">
        <f t="shared" si="55"/>
        <v>26</v>
      </c>
      <c r="IY88" s="3">
        <f t="shared" si="56"/>
        <v>0.65384615384615385</v>
      </c>
      <c r="IZ88" t="str">
        <f t="shared" si="85"/>
        <v>pas de consigne</v>
      </c>
      <c r="JA88">
        <f t="shared" si="77"/>
        <v>28</v>
      </c>
      <c r="JB88">
        <f t="shared" si="78"/>
        <v>0</v>
      </c>
      <c r="JC88">
        <f t="shared" si="79"/>
        <v>0</v>
      </c>
      <c r="JD88" s="3">
        <f t="shared" si="58"/>
        <v>28</v>
      </c>
      <c r="JE88" s="7" t="str" cm="1">
        <f t="array" ref="JE88">_xlfn.SWITCH(JD88,JA88,"Oui",JB88,"Non",JC88,"Abstention")</f>
        <v>Oui</v>
      </c>
      <c r="JF88" s="7" t="str" cm="1">
        <f t="array" ref="JF88">_xlfn.SWITCH(JE88,"Oui","Non","Non","Oui","Abstention","Oui")</f>
        <v>Non</v>
      </c>
      <c r="JG88" s="7" t="str" cm="1">
        <f t="array" ref="JG88">_xlfn.SWITCH(JE88,"Oui","Abstention","Non","Abstention","Abstention","Non")</f>
        <v>Abstention</v>
      </c>
      <c r="JH88" s="3">
        <f t="shared" si="59"/>
        <v>28</v>
      </c>
      <c r="JI88" s="3">
        <f t="shared" si="60"/>
        <v>1</v>
      </c>
      <c r="JJ88" t="str">
        <f t="shared" si="86"/>
        <v>consigne</v>
      </c>
      <c r="JK88">
        <f t="shared" si="80"/>
        <v>15</v>
      </c>
      <c r="JL88">
        <f t="shared" si="81"/>
        <v>0</v>
      </c>
      <c r="JM88">
        <f t="shared" si="82"/>
        <v>0</v>
      </c>
      <c r="JN88" s="3">
        <f t="shared" si="62"/>
        <v>15</v>
      </c>
      <c r="JO88" s="7" t="str" cm="1">
        <f t="array" ref="JO88">_xlfn.SWITCH(JN88,JK88,"Oui",JL88,"Non",JM88,"Abstention")</f>
        <v>Oui</v>
      </c>
      <c r="JP88" s="7" t="str" cm="1">
        <f t="array" ref="JP88">_xlfn.SWITCH(JO88,"Oui","Non","Non","Oui","Abstention","Oui")</f>
        <v>Non</v>
      </c>
      <c r="JQ88" s="7" t="str" cm="1">
        <f t="array" ref="JQ88">_xlfn.SWITCH(JO88,"Oui","Abstention","Non","Abstention","Abstention","Non")</f>
        <v>Abstention</v>
      </c>
      <c r="JR88" s="3">
        <f t="shared" si="63"/>
        <v>15</v>
      </c>
      <c r="JS88" s="3">
        <f t="shared" si="64"/>
        <v>1</v>
      </c>
      <c r="JT88" t="str">
        <f t="shared" si="87"/>
        <v>consigne</v>
      </c>
      <c r="JU88" s="3"/>
      <c r="JV88" t="str" cm="1">
        <f t="array" ref="JV88">_xlfn._xlws.FILTER($M$3:$HD$3,((($M88:$HD88=$HR88)+($M88:$HD88=$HS88))*($M$5:$HD$5="V")*($HV88="consigne")),"")</f>
        <v/>
      </c>
      <c r="KP88" t="str" cm="1">
        <f t="array" ref="KP88">_xlfn._xlws.FILTER($M$3:$HD$3,((($M88:$HD88=$IB88)+($M88:$HD88=$IC88))*($M$5:$HD$5="S")*($IF88="consigne")),"")</f>
        <v/>
      </c>
      <c r="LD88" t="str" cm="1">
        <f t="array" ref="LD88">_xlfn._xlws.FILTER($M$3:$HD$3,((($M88:$HD88=$IV88)+($M88:$HD88=$IW88))*($M$5:$HD$5="RL")*($IZ88="consigne")),"")</f>
        <v/>
      </c>
      <c r="LP88" t="str" cm="1">
        <f t="array" ref="LP88">_xlfn._xlws.FILTER($M$3:$HD$3,((($M88:$HD88=$JF88)+($M88:$HD88=$JG88))*($M$5:$HD$5="G")*($JJ88="consigne")),"")</f>
        <v/>
      </c>
      <c r="MA88" t="str" cm="1">
        <f t="array" ref="MA88">_xlfn._xlws.FILTER($M$3:$HD$3,((($M88:$HD88=$JP88)+($M88:$HD88=$JQ88))*($M$5:$HD$5="GL")*($JT88="consigne")),"")</f>
        <v/>
      </c>
      <c r="MG88" t="str" cm="1">
        <f t="array" ref="MG88:MK88">_xlfn._xlws.FILTER($M$3:$HD$3,((($M88:$HD88=$IL88)+($M88:$HD88=$IM88))*($M$5:$HD$5="M-E")*($IP88="consigne")),"")</f>
        <v>Gugger Niklaus-Samuel</v>
      </c>
      <c r="MH88" t="str">
        <v>Stadler Simon</v>
      </c>
      <c r="MI88" t="str">
        <v>Streiff-Feller Marianne</v>
      </c>
      <c r="MJ88" t="str">
        <v>Studer Lilian</v>
      </c>
      <c r="MK88" t="str">
        <v>Wismer-Felder Priska</v>
      </c>
    </row>
    <row r="89" spans="1:354" x14ac:dyDescent="0.25">
      <c r="A89" s="1" t="s">
        <v>765</v>
      </c>
      <c r="B89" t="s">
        <v>204</v>
      </c>
      <c r="C89" t="s">
        <v>483</v>
      </c>
      <c r="D89" t="s">
        <v>484</v>
      </c>
      <c r="E89" s="1" t="s">
        <v>766</v>
      </c>
      <c r="F89" t="s">
        <v>767</v>
      </c>
      <c r="G89">
        <v>24544</v>
      </c>
      <c r="H89" t="s">
        <v>506</v>
      </c>
      <c r="I89" t="s">
        <v>768</v>
      </c>
      <c r="J89" t="s">
        <v>769</v>
      </c>
      <c r="K89" t="s">
        <v>767</v>
      </c>
      <c r="M89" t="s">
        <v>460</v>
      </c>
      <c r="N89" t="s">
        <v>460</v>
      </c>
      <c r="O89" t="s">
        <v>461</v>
      </c>
      <c r="P89" t="s">
        <v>460</v>
      </c>
      <c r="Q89" t="s">
        <v>460</v>
      </c>
      <c r="R89" t="s">
        <v>461</v>
      </c>
      <c r="S89" t="s">
        <v>461</v>
      </c>
      <c r="T89" t="s">
        <v>461</v>
      </c>
      <c r="U89" t="s">
        <v>461</v>
      </c>
      <c r="V89" t="s">
        <v>461</v>
      </c>
      <c r="W89" t="s">
        <v>463</v>
      </c>
      <c r="X89" t="s">
        <v>461</v>
      </c>
      <c r="Y89" t="s">
        <v>461</v>
      </c>
      <c r="Z89" t="s">
        <v>460</v>
      </c>
      <c r="AA89" t="s">
        <v>460</v>
      </c>
      <c r="AB89" t="s">
        <v>461</v>
      </c>
      <c r="AC89" t="s">
        <v>460</v>
      </c>
      <c r="AD89" t="s">
        <v>460</v>
      </c>
      <c r="AE89" t="s">
        <v>460</v>
      </c>
      <c r="AF89" t="s">
        <v>461</v>
      </c>
      <c r="AG89" t="s">
        <v>460</v>
      </c>
      <c r="AH89" t="s">
        <v>460</v>
      </c>
      <c r="AI89" t="s">
        <v>460</v>
      </c>
      <c r="AJ89" t="s">
        <v>461</v>
      </c>
      <c r="AK89" t="s">
        <v>460</v>
      </c>
      <c r="AL89" t="s">
        <v>460</v>
      </c>
      <c r="AM89" t="s">
        <v>460</v>
      </c>
      <c r="AN89" t="s">
        <v>460</v>
      </c>
      <c r="AO89" t="s">
        <v>460</v>
      </c>
      <c r="AP89" t="s">
        <v>474</v>
      </c>
      <c r="AQ89" t="s">
        <v>460</v>
      </c>
      <c r="AR89" t="s">
        <v>460</v>
      </c>
      <c r="AS89" t="s">
        <v>461</v>
      </c>
      <c r="AT89" t="s">
        <v>460</v>
      </c>
      <c r="AU89" t="s">
        <v>461</v>
      </c>
      <c r="AV89" t="s">
        <v>461</v>
      </c>
      <c r="AW89" t="s">
        <v>460</v>
      </c>
      <c r="AX89" t="s">
        <v>461</v>
      </c>
      <c r="AY89" t="s">
        <v>460</v>
      </c>
      <c r="AZ89" t="s">
        <v>460</v>
      </c>
      <c r="BA89" t="s">
        <v>460</v>
      </c>
      <c r="BB89" t="s">
        <v>460</v>
      </c>
      <c r="BC89" t="s">
        <v>461</v>
      </c>
      <c r="BD89" t="s">
        <v>460</v>
      </c>
      <c r="BE89" t="s">
        <v>460</v>
      </c>
      <c r="BF89" t="s">
        <v>460</v>
      </c>
      <c r="BG89" t="s">
        <v>461</v>
      </c>
      <c r="BH89" t="s">
        <v>460</v>
      </c>
      <c r="BI89" t="s">
        <v>461</v>
      </c>
      <c r="BJ89" t="s">
        <v>460</v>
      </c>
      <c r="BK89" t="s">
        <v>460</v>
      </c>
      <c r="BL89" t="s">
        <v>460</v>
      </c>
      <c r="BM89" t="s">
        <v>461</v>
      </c>
      <c r="BN89" t="s">
        <v>460</v>
      </c>
      <c r="BO89" t="s">
        <v>460</v>
      </c>
      <c r="BP89" t="s">
        <v>461</v>
      </c>
      <c r="BQ89" t="s">
        <v>461</v>
      </c>
      <c r="BR89" t="s">
        <v>460</v>
      </c>
      <c r="BS89" t="s">
        <v>461</v>
      </c>
      <c r="BT89" t="s">
        <v>460</v>
      </c>
      <c r="BU89" t="s">
        <v>460</v>
      </c>
      <c r="BV89" t="s">
        <v>460</v>
      </c>
      <c r="BW89" t="s">
        <v>460</v>
      </c>
      <c r="BX89" t="s">
        <v>461</v>
      </c>
      <c r="BY89" t="s">
        <v>460</v>
      </c>
      <c r="BZ89" t="s">
        <v>460</v>
      </c>
      <c r="CA89" t="s">
        <v>473</v>
      </c>
      <c r="CB89" t="s">
        <v>460</v>
      </c>
      <c r="CC89" t="s">
        <v>460</v>
      </c>
      <c r="CD89" t="s">
        <v>460</v>
      </c>
      <c r="CE89" t="s">
        <v>461</v>
      </c>
      <c r="CF89" t="s">
        <v>460</v>
      </c>
      <c r="CG89" t="s">
        <v>460</v>
      </c>
      <c r="CH89" t="s">
        <v>460</v>
      </c>
      <c r="CI89" t="s">
        <v>460</v>
      </c>
      <c r="CJ89" t="s">
        <v>460</v>
      </c>
      <c r="CK89" t="s">
        <v>461</v>
      </c>
      <c r="CL89" t="s">
        <v>460</v>
      </c>
      <c r="CM89" t="s">
        <v>463</v>
      </c>
      <c r="CN89" t="s">
        <v>461</v>
      </c>
      <c r="CO89" t="s">
        <v>461</v>
      </c>
      <c r="CP89" t="s">
        <v>460</v>
      </c>
      <c r="CQ89" t="s">
        <v>460</v>
      </c>
      <c r="CR89" t="s">
        <v>460</v>
      </c>
      <c r="CS89" t="s">
        <v>460</v>
      </c>
      <c r="CT89" t="s">
        <v>460</v>
      </c>
      <c r="CU89" t="s">
        <v>460</v>
      </c>
      <c r="CV89" t="s">
        <v>460</v>
      </c>
      <c r="CW89" t="s">
        <v>460</v>
      </c>
      <c r="CX89" t="s">
        <v>461</v>
      </c>
      <c r="CY89" t="s">
        <v>460</v>
      </c>
      <c r="CZ89" t="s">
        <v>460</v>
      </c>
      <c r="DA89" t="s">
        <v>460</v>
      </c>
      <c r="DB89" t="s">
        <v>463</v>
      </c>
      <c r="DC89" t="s">
        <v>460</v>
      </c>
      <c r="DD89" t="s">
        <v>473</v>
      </c>
      <c r="DE89" t="s">
        <v>461</v>
      </c>
      <c r="DF89" t="s">
        <v>460</v>
      </c>
      <c r="DG89" t="s">
        <v>460</v>
      </c>
      <c r="DH89" t="s">
        <v>460</v>
      </c>
      <c r="DI89" t="s">
        <v>461</v>
      </c>
      <c r="DJ89" t="s">
        <v>460</v>
      </c>
      <c r="DK89" t="s">
        <v>460</v>
      </c>
      <c r="DL89" t="s">
        <v>460</v>
      </c>
      <c r="DM89" t="s">
        <v>461</v>
      </c>
      <c r="DN89" t="s">
        <v>461</v>
      </c>
      <c r="DO89" t="s">
        <v>460</v>
      </c>
      <c r="DP89" t="s">
        <v>460</v>
      </c>
      <c r="DQ89" t="s">
        <v>460</v>
      </c>
      <c r="DR89" t="s">
        <v>461</v>
      </c>
      <c r="DS89" t="s">
        <v>461</v>
      </c>
      <c r="DT89" t="s">
        <v>461</v>
      </c>
      <c r="DU89" t="s">
        <v>460</v>
      </c>
      <c r="DV89" t="s">
        <v>461</v>
      </c>
      <c r="DW89" t="s">
        <v>460</v>
      </c>
      <c r="DX89" t="s">
        <v>460</v>
      </c>
      <c r="DY89" t="s">
        <v>460</v>
      </c>
      <c r="DZ89" t="s">
        <v>461</v>
      </c>
      <c r="EA89" t="s">
        <v>461</v>
      </c>
      <c r="EB89" t="s">
        <v>461</v>
      </c>
      <c r="EC89" t="s">
        <v>460</v>
      </c>
      <c r="ED89" t="s">
        <v>460</v>
      </c>
      <c r="EE89" t="s">
        <v>460</v>
      </c>
      <c r="EF89" t="s">
        <v>460</v>
      </c>
      <c r="EG89" t="s">
        <v>461</v>
      </c>
      <c r="EH89" t="s">
        <v>460</v>
      </c>
      <c r="EI89" t="s">
        <v>460</v>
      </c>
      <c r="EJ89" t="s">
        <v>460</v>
      </c>
      <c r="EK89" t="s">
        <v>461</v>
      </c>
      <c r="EL89" t="s">
        <v>461</v>
      </c>
      <c r="EM89" t="s">
        <v>460</v>
      </c>
      <c r="EN89" t="s">
        <v>460</v>
      </c>
      <c r="EO89" t="s">
        <v>461</v>
      </c>
      <c r="EP89" t="s">
        <v>460</v>
      </c>
      <c r="EQ89" t="s">
        <v>461</v>
      </c>
      <c r="ER89" t="s">
        <v>460</v>
      </c>
      <c r="ES89" t="s">
        <v>461</v>
      </c>
      <c r="ET89" t="s">
        <v>460</v>
      </c>
      <c r="EU89" t="s">
        <v>461</v>
      </c>
      <c r="EV89" t="s">
        <v>461</v>
      </c>
      <c r="EW89" t="s">
        <v>461</v>
      </c>
      <c r="EX89" t="s">
        <v>461</v>
      </c>
      <c r="EY89" t="s">
        <v>460</v>
      </c>
      <c r="EZ89" t="s">
        <v>460</v>
      </c>
      <c r="FA89" t="s">
        <v>460</v>
      </c>
      <c r="FB89" t="s">
        <v>460</v>
      </c>
      <c r="FC89" t="s">
        <v>460</v>
      </c>
      <c r="FD89" t="s">
        <v>460</v>
      </c>
      <c r="FE89" t="s">
        <v>460</v>
      </c>
      <c r="FF89" t="s">
        <v>460</v>
      </c>
      <c r="FG89" t="s">
        <v>460</v>
      </c>
      <c r="FH89" t="s">
        <v>461</v>
      </c>
      <c r="FI89" t="s">
        <v>460</v>
      </c>
      <c r="FJ89" t="s">
        <v>460</v>
      </c>
      <c r="FK89" t="s">
        <v>460</v>
      </c>
      <c r="FL89" t="s">
        <v>461</v>
      </c>
      <c r="FM89" t="s">
        <v>461</v>
      </c>
      <c r="FN89" t="s">
        <v>460</v>
      </c>
      <c r="FO89" t="s">
        <v>460</v>
      </c>
      <c r="FP89" t="s">
        <v>460</v>
      </c>
      <c r="FQ89" t="s">
        <v>460</v>
      </c>
      <c r="FR89" t="s">
        <v>461</v>
      </c>
      <c r="FS89" t="s">
        <v>460</v>
      </c>
      <c r="FT89" t="s">
        <v>461</v>
      </c>
      <c r="FU89" t="s">
        <v>461</v>
      </c>
      <c r="FV89" t="s">
        <v>460</v>
      </c>
      <c r="FW89" t="s">
        <v>460</v>
      </c>
      <c r="FX89" t="s">
        <v>461</v>
      </c>
      <c r="FY89" t="s">
        <v>460</v>
      </c>
      <c r="FZ89" t="s">
        <v>460</v>
      </c>
      <c r="GA89" t="s">
        <v>460</v>
      </c>
      <c r="GB89" t="s">
        <v>460</v>
      </c>
      <c r="GC89" t="s">
        <v>460</v>
      </c>
      <c r="GD89" t="s">
        <v>461</v>
      </c>
      <c r="GE89" t="s">
        <v>461</v>
      </c>
      <c r="GF89" t="s">
        <v>460</v>
      </c>
      <c r="GG89" t="s">
        <v>461</v>
      </c>
      <c r="GH89" t="s">
        <v>461</v>
      </c>
      <c r="GI89" t="s">
        <v>461</v>
      </c>
      <c r="GJ89" t="s">
        <v>473</v>
      </c>
      <c r="GK89" t="s">
        <v>460</v>
      </c>
      <c r="GL89" t="s">
        <v>460</v>
      </c>
      <c r="GM89" t="s">
        <v>460</v>
      </c>
      <c r="GN89" t="s">
        <v>460</v>
      </c>
      <c r="GO89" t="s">
        <v>460</v>
      </c>
      <c r="GP89" t="s">
        <v>461</v>
      </c>
      <c r="GQ89" t="s">
        <v>460</v>
      </c>
      <c r="GR89" t="s">
        <v>460</v>
      </c>
      <c r="GS89" t="s">
        <v>460</v>
      </c>
      <c r="GT89" t="s">
        <v>461</v>
      </c>
      <c r="GU89" t="s">
        <v>460</v>
      </c>
      <c r="GV89" t="s">
        <v>460</v>
      </c>
      <c r="GW89" t="s">
        <v>461</v>
      </c>
      <c r="GX89" t="s">
        <v>461</v>
      </c>
      <c r="GY89" t="s">
        <v>461</v>
      </c>
      <c r="GZ89" t="s">
        <v>461</v>
      </c>
      <c r="HA89" t="s">
        <v>460</v>
      </c>
      <c r="HB89" t="s">
        <v>460</v>
      </c>
      <c r="HC89" t="s">
        <v>461</v>
      </c>
      <c r="HD89" t="s">
        <v>460</v>
      </c>
      <c r="HE89" t="s">
        <v>481</v>
      </c>
      <c r="HF89">
        <v>125</v>
      </c>
      <c r="HG89">
        <v>68</v>
      </c>
      <c r="HH89">
        <v>0</v>
      </c>
      <c r="HI89">
        <v>3</v>
      </c>
      <c r="HJ89">
        <v>3</v>
      </c>
      <c r="HK89" t="s">
        <v>476</v>
      </c>
      <c r="HM89" s="3">
        <f t="shared" si="66"/>
        <v>53</v>
      </c>
      <c r="HN89" s="3">
        <f t="shared" si="67"/>
        <v>0</v>
      </c>
      <c r="HO89" s="3">
        <f t="shared" si="83"/>
        <v>0</v>
      </c>
      <c r="HP89" s="3">
        <f t="shared" si="42"/>
        <v>53</v>
      </c>
      <c r="HQ89" s="7" t="str" cm="1">
        <f t="array" ref="HQ89">_xlfn.SWITCH(HP89,HM89,"Oui",HN89,"Non",HO89,"Abstention")</f>
        <v>Oui</v>
      </c>
      <c r="HR89" s="7" t="str" cm="1">
        <f t="array" ref="HR89">_xlfn.SWITCH(HQ89,"Oui","Non","Non","Oui","Abstention","Oui")</f>
        <v>Non</v>
      </c>
      <c r="HS89" s="7" t="str" cm="1">
        <f t="array" ref="HS89">_xlfn.SWITCH(HQ89,"Oui","Abstention","Non","Abstention","Abstention","Non")</f>
        <v>Abstention</v>
      </c>
      <c r="HT89" s="3">
        <f t="shared" si="43"/>
        <v>53</v>
      </c>
      <c r="HU89" s="3">
        <f t="shared" si="44"/>
        <v>1</v>
      </c>
      <c r="HV89" t="str">
        <f t="shared" si="45"/>
        <v>consigne</v>
      </c>
      <c r="HW89" s="3">
        <f t="shared" si="68"/>
        <v>0</v>
      </c>
      <c r="HX89" s="3">
        <f t="shared" si="69"/>
        <v>38</v>
      </c>
      <c r="HY89" s="3">
        <f t="shared" si="70"/>
        <v>0</v>
      </c>
      <c r="HZ89" s="3">
        <f t="shared" si="46"/>
        <v>38</v>
      </c>
      <c r="IA89" s="7" t="str" cm="1">
        <f t="array" ref="IA89">_xlfn.SWITCH(HZ89,HW89,"Oui",HX89,"Non",HY89,"Abstention")</f>
        <v>Non</v>
      </c>
      <c r="IB89" s="7" t="str" cm="1">
        <f t="array" ref="IB89">_xlfn.SWITCH(IA89,"Oui","Non","Non","Oui","Abstention","Oui")</f>
        <v>Oui</v>
      </c>
      <c r="IC89" s="7" t="str" cm="1">
        <f t="array" ref="IC89">_xlfn.SWITCH(IA89,"Oui","Abstention","Non","Abstention","Abstention","Non")</f>
        <v>Abstention</v>
      </c>
      <c r="ID89" s="3">
        <f t="shared" si="47"/>
        <v>38</v>
      </c>
      <c r="IE89" s="3">
        <f t="shared" si="48"/>
        <v>1</v>
      </c>
      <c r="IF89" t="str">
        <f t="shared" si="49"/>
        <v>consigne</v>
      </c>
      <c r="IG89">
        <f t="shared" si="71"/>
        <v>27</v>
      </c>
      <c r="IH89">
        <f t="shared" si="72"/>
        <v>3</v>
      </c>
      <c r="II89">
        <f t="shared" si="73"/>
        <v>0</v>
      </c>
      <c r="IJ89" s="3">
        <f t="shared" si="50"/>
        <v>27</v>
      </c>
      <c r="IK89" s="7" t="str" cm="1">
        <f t="array" ref="IK89">_xlfn.SWITCH(IJ89,IG89,"Oui",IH89,"Non",II89,"Abstention")</f>
        <v>Oui</v>
      </c>
      <c r="IL89" s="7" t="str" cm="1">
        <f t="array" ref="IL89">_xlfn.SWITCH(IK89,"Oui","Non","Non","Oui","Abstention","Oui")</f>
        <v>Non</v>
      </c>
      <c r="IM89" s="7" t="str" cm="1">
        <f t="array" ref="IM89">_xlfn.SWITCH(IK89,"Oui","Abstention","Non","Abstention","Abstention","Non")</f>
        <v>Abstention</v>
      </c>
      <c r="IN89" s="3">
        <f t="shared" si="51"/>
        <v>30</v>
      </c>
      <c r="IO89" s="3">
        <f t="shared" si="52"/>
        <v>0.9</v>
      </c>
      <c r="IP89" t="str">
        <f t="shared" si="84"/>
        <v>consigne</v>
      </c>
      <c r="IQ89">
        <f t="shared" si="74"/>
        <v>29</v>
      </c>
      <c r="IR89">
        <f t="shared" si="75"/>
        <v>0</v>
      </c>
      <c r="IS89">
        <f t="shared" si="76"/>
        <v>0</v>
      </c>
      <c r="IT89" s="3">
        <f t="shared" si="54"/>
        <v>29</v>
      </c>
      <c r="IU89" s="7" t="str" cm="1">
        <f t="array" ref="IU89">_xlfn.SWITCH(IT89,IQ89,"Oui",IR89,"Non",IS89,"Abstention")</f>
        <v>Oui</v>
      </c>
      <c r="IV89" s="7" t="str" cm="1">
        <f t="array" ref="IV89">_xlfn.SWITCH(IU89,"Oui","Non","Non","Oui","Abstention","Oui")</f>
        <v>Non</v>
      </c>
      <c r="IW89" s="7" t="str" cm="1">
        <f t="array" ref="IW89">_xlfn.SWITCH(IU89,"Oui","Abstention","Non","Abstention","Abstention","Non")</f>
        <v>Abstention</v>
      </c>
      <c r="IX89" s="3">
        <f t="shared" si="55"/>
        <v>29</v>
      </c>
      <c r="IY89" s="3">
        <f t="shared" si="56"/>
        <v>1</v>
      </c>
      <c r="IZ89" t="str">
        <f t="shared" si="85"/>
        <v>consigne</v>
      </c>
      <c r="JA89">
        <f t="shared" si="77"/>
        <v>0</v>
      </c>
      <c r="JB89">
        <f t="shared" si="78"/>
        <v>27</v>
      </c>
      <c r="JC89">
        <f t="shared" si="79"/>
        <v>0</v>
      </c>
      <c r="JD89" s="3">
        <f t="shared" si="58"/>
        <v>27</v>
      </c>
      <c r="JE89" s="7" t="str" cm="1">
        <f t="array" ref="JE89">_xlfn.SWITCH(JD89,JA89,"Oui",JB89,"Non",JC89,"Abstention")</f>
        <v>Non</v>
      </c>
      <c r="JF89" s="7" t="str" cm="1">
        <f t="array" ref="JF89">_xlfn.SWITCH(JE89,"Oui","Non","Non","Oui","Abstention","Oui")</f>
        <v>Oui</v>
      </c>
      <c r="JG89" s="7" t="str" cm="1">
        <f t="array" ref="JG89">_xlfn.SWITCH(JE89,"Oui","Abstention","Non","Abstention","Abstention","Non")</f>
        <v>Abstention</v>
      </c>
      <c r="JH89" s="3">
        <f t="shared" si="59"/>
        <v>27</v>
      </c>
      <c r="JI89" s="3">
        <f t="shared" si="60"/>
        <v>1</v>
      </c>
      <c r="JJ89" t="str">
        <f t="shared" si="86"/>
        <v>consigne</v>
      </c>
      <c r="JK89">
        <f t="shared" si="80"/>
        <v>16</v>
      </c>
      <c r="JL89">
        <f t="shared" si="81"/>
        <v>0</v>
      </c>
      <c r="JM89">
        <f t="shared" si="82"/>
        <v>0</v>
      </c>
      <c r="JN89" s="3">
        <f t="shared" si="62"/>
        <v>16</v>
      </c>
      <c r="JO89" s="7" t="str" cm="1">
        <f t="array" ref="JO89">_xlfn.SWITCH(JN89,JK89,"Oui",JL89,"Non",JM89,"Abstention")</f>
        <v>Oui</v>
      </c>
      <c r="JP89" s="7" t="str" cm="1">
        <f t="array" ref="JP89">_xlfn.SWITCH(JO89,"Oui","Non","Non","Oui","Abstention","Oui")</f>
        <v>Non</v>
      </c>
      <c r="JQ89" s="7" t="str" cm="1">
        <f t="array" ref="JQ89">_xlfn.SWITCH(JO89,"Oui","Abstention","Non","Abstention","Abstention","Non")</f>
        <v>Abstention</v>
      </c>
      <c r="JR89" s="3">
        <f t="shared" si="63"/>
        <v>16</v>
      </c>
      <c r="JS89" s="3">
        <f t="shared" si="64"/>
        <v>1</v>
      </c>
      <c r="JT89" t="str">
        <f t="shared" si="87"/>
        <v>consigne</v>
      </c>
      <c r="JU89" s="3"/>
      <c r="JV89" t="str" cm="1">
        <f t="array" ref="JV89">_xlfn._xlws.FILTER($M$3:$HD$3,((($M89:$HD89=$HR89)+($M89:$HD89=$HS89))*($M$5:$HD$5="V")*($HV89="consigne")),"")</f>
        <v/>
      </c>
      <c r="KP89" t="str" cm="1">
        <f t="array" ref="KP89">_xlfn._xlws.FILTER($M$3:$HD$3,((($M89:$HD89=$IB89)+($M89:$HD89=$IC89))*($M$5:$HD$5="S")*($IF89="consigne")),"")</f>
        <v/>
      </c>
      <c r="LD89" t="str" cm="1">
        <f t="array" ref="LD89">_xlfn._xlws.FILTER($M$3:$HD$3,((($M89:$HD89=$IV89)+($M89:$HD89=$IW89))*($M$5:$HD$5="RL")*($IZ89="consigne")),"")</f>
        <v/>
      </c>
      <c r="LP89" t="str" cm="1">
        <f t="array" ref="LP89">_xlfn._xlws.FILTER($M$3:$HD$3,((($M89:$HD89=$JF89)+($M89:$HD89=$JG89))*($M$5:$HD$5="G")*($JJ89="consigne")),"")</f>
        <v/>
      </c>
      <c r="MA89" t="str" cm="1">
        <f t="array" ref="MA89">_xlfn._xlws.FILTER($M$3:$HD$3,((($M89:$HD89=$JP89)+($M89:$HD89=$JQ89))*($M$5:$HD$5="GL")*($JT89="consigne")),"")</f>
        <v/>
      </c>
      <c r="MG89" t="str" cm="1">
        <f t="array" ref="MG89:MI89">_xlfn._xlws.FILTER($M$3:$HD$3,((($M89:$HD89=$IL89)+($M89:$HD89=$IM89))*($M$5:$HD$5="M-E")*($IP89="consigne")),"")</f>
        <v>Gugger Niklaus-Samuel</v>
      </c>
      <c r="MH89" t="str">
        <v>Streiff-Feller Marianne</v>
      </c>
      <c r="MI89" t="str">
        <v>Studer Lilian</v>
      </c>
    </row>
    <row r="90" spans="1:354" x14ac:dyDescent="0.25">
      <c r="A90" s="1" t="s">
        <v>770</v>
      </c>
      <c r="B90" t="s">
        <v>204</v>
      </c>
      <c r="C90" t="s">
        <v>483</v>
      </c>
      <c r="D90" t="s">
        <v>484</v>
      </c>
      <c r="E90" s="1" t="s">
        <v>766</v>
      </c>
      <c r="F90" t="s">
        <v>767</v>
      </c>
      <c r="G90">
        <v>24545</v>
      </c>
      <c r="H90" t="s">
        <v>506</v>
      </c>
      <c r="I90" t="s">
        <v>771</v>
      </c>
      <c r="J90" t="s">
        <v>772</v>
      </c>
      <c r="K90" t="s">
        <v>767</v>
      </c>
      <c r="M90" t="s">
        <v>460</v>
      </c>
      <c r="N90" t="s">
        <v>460</v>
      </c>
      <c r="O90" t="s">
        <v>461</v>
      </c>
      <c r="P90" t="s">
        <v>460</v>
      </c>
      <c r="Q90" t="s">
        <v>460</v>
      </c>
      <c r="R90" t="s">
        <v>461</v>
      </c>
      <c r="S90" t="s">
        <v>461</v>
      </c>
      <c r="T90" t="s">
        <v>461</v>
      </c>
      <c r="U90" t="s">
        <v>461</v>
      </c>
      <c r="V90" t="s">
        <v>461</v>
      </c>
      <c r="W90" t="s">
        <v>463</v>
      </c>
      <c r="X90" t="s">
        <v>461</v>
      </c>
      <c r="Y90" t="s">
        <v>461</v>
      </c>
      <c r="Z90" t="s">
        <v>460</v>
      </c>
      <c r="AA90" t="s">
        <v>460</v>
      </c>
      <c r="AB90" t="s">
        <v>461</v>
      </c>
      <c r="AC90" t="s">
        <v>460</v>
      </c>
      <c r="AD90" t="s">
        <v>460</v>
      </c>
      <c r="AE90" t="s">
        <v>460</v>
      </c>
      <c r="AF90" t="s">
        <v>461</v>
      </c>
      <c r="AG90" t="s">
        <v>460</v>
      </c>
      <c r="AH90" t="s">
        <v>460</v>
      </c>
      <c r="AI90" t="s">
        <v>460</v>
      </c>
      <c r="AJ90" t="s">
        <v>461</v>
      </c>
      <c r="AK90" t="s">
        <v>473</v>
      </c>
      <c r="AL90" t="s">
        <v>460</v>
      </c>
      <c r="AM90" t="s">
        <v>460</v>
      </c>
      <c r="AN90" t="s">
        <v>460</v>
      </c>
      <c r="AO90" t="s">
        <v>460</v>
      </c>
      <c r="AP90" t="s">
        <v>474</v>
      </c>
      <c r="AQ90" t="s">
        <v>460</v>
      </c>
      <c r="AR90" t="s">
        <v>460</v>
      </c>
      <c r="AS90" t="s">
        <v>461</v>
      </c>
      <c r="AT90" t="s">
        <v>460</v>
      </c>
      <c r="AU90" t="s">
        <v>461</v>
      </c>
      <c r="AV90" t="s">
        <v>461</v>
      </c>
      <c r="AW90" t="s">
        <v>460</v>
      </c>
      <c r="AX90" t="s">
        <v>461</v>
      </c>
      <c r="AY90" t="s">
        <v>460</v>
      </c>
      <c r="AZ90" t="s">
        <v>460</v>
      </c>
      <c r="BA90" t="s">
        <v>460</v>
      </c>
      <c r="BB90" t="s">
        <v>460</v>
      </c>
      <c r="BC90" t="s">
        <v>461</v>
      </c>
      <c r="BD90" t="s">
        <v>460</v>
      </c>
      <c r="BE90" t="s">
        <v>460</v>
      </c>
      <c r="BF90" t="s">
        <v>460</v>
      </c>
      <c r="BG90" t="s">
        <v>461</v>
      </c>
      <c r="BH90" t="s">
        <v>460</v>
      </c>
      <c r="BI90" t="s">
        <v>461</v>
      </c>
      <c r="BJ90" t="s">
        <v>460</v>
      </c>
      <c r="BK90" t="s">
        <v>460</v>
      </c>
      <c r="BL90" t="s">
        <v>460</v>
      </c>
      <c r="BM90" t="s">
        <v>461</v>
      </c>
      <c r="BN90" t="s">
        <v>460</v>
      </c>
      <c r="BO90" t="s">
        <v>460</v>
      </c>
      <c r="BP90" t="s">
        <v>461</v>
      </c>
      <c r="BQ90" t="s">
        <v>461</v>
      </c>
      <c r="BR90" t="s">
        <v>460</v>
      </c>
      <c r="BS90" t="s">
        <v>461</v>
      </c>
      <c r="BT90" t="s">
        <v>460</v>
      </c>
      <c r="BU90" t="s">
        <v>460</v>
      </c>
      <c r="BV90" t="s">
        <v>460</v>
      </c>
      <c r="BW90" t="s">
        <v>460</v>
      </c>
      <c r="BX90" t="s">
        <v>461</v>
      </c>
      <c r="BY90" t="s">
        <v>460</v>
      </c>
      <c r="BZ90" t="s">
        <v>460</v>
      </c>
      <c r="CA90" t="s">
        <v>473</v>
      </c>
      <c r="CB90" t="s">
        <v>460</v>
      </c>
      <c r="CC90" t="s">
        <v>460</v>
      </c>
      <c r="CD90" t="s">
        <v>460</v>
      </c>
      <c r="CE90" t="s">
        <v>461</v>
      </c>
      <c r="CF90" t="s">
        <v>460</v>
      </c>
      <c r="CG90" t="s">
        <v>460</v>
      </c>
      <c r="CH90" t="s">
        <v>460</v>
      </c>
      <c r="CI90" t="s">
        <v>460</v>
      </c>
      <c r="CJ90" t="s">
        <v>460</v>
      </c>
      <c r="CK90" t="s">
        <v>461</v>
      </c>
      <c r="CL90" t="s">
        <v>460</v>
      </c>
      <c r="CM90" t="s">
        <v>463</v>
      </c>
      <c r="CN90" t="s">
        <v>461</v>
      </c>
      <c r="CO90" t="s">
        <v>461</v>
      </c>
      <c r="CP90" t="s">
        <v>460</v>
      </c>
      <c r="CQ90" t="s">
        <v>460</v>
      </c>
      <c r="CR90" t="s">
        <v>460</v>
      </c>
      <c r="CS90" t="s">
        <v>460</v>
      </c>
      <c r="CT90" t="s">
        <v>460</v>
      </c>
      <c r="CU90" t="s">
        <v>460</v>
      </c>
      <c r="CV90" t="s">
        <v>460</v>
      </c>
      <c r="CW90" t="s">
        <v>460</v>
      </c>
      <c r="CX90" t="s">
        <v>461</v>
      </c>
      <c r="CY90" t="s">
        <v>460</v>
      </c>
      <c r="CZ90" t="s">
        <v>460</v>
      </c>
      <c r="DA90" t="s">
        <v>460</v>
      </c>
      <c r="DB90" t="s">
        <v>463</v>
      </c>
      <c r="DC90" t="s">
        <v>460</v>
      </c>
      <c r="DD90" t="s">
        <v>473</v>
      </c>
      <c r="DE90" t="s">
        <v>461</v>
      </c>
      <c r="DF90" t="s">
        <v>460</v>
      </c>
      <c r="DG90" t="s">
        <v>460</v>
      </c>
      <c r="DH90" t="s">
        <v>460</v>
      </c>
      <c r="DI90" t="s">
        <v>461</v>
      </c>
      <c r="DJ90" t="s">
        <v>460</v>
      </c>
      <c r="DK90" t="s">
        <v>460</v>
      </c>
      <c r="DL90" t="s">
        <v>460</v>
      </c>
      <c r="DM90" t="s">
        <v>461</v>
      </c>
      <c r="DN90" t="s">
        <v>461</v>
      </c>
      <c r="DO90" t="s">
        <v>460</v>
      </c>
      <c r="DP90" t="s">
        <v>460</v>
      </c>
      <c r="DQ90" t="s">
        <v>460</v>
      </c>
      <c r="DR90" t="s">
        <v>461</v>
      </c>
      <c r="DS90" t="s">
        <v>461</v>
      </c>
      <c r="DT90" t="s">
        <v>461</v>
      </c>
      <c r="DU90" t="s">
        <v>460</v>
      </c>
      <c r="DV90" t="s">
        <v>461</v>
      </c>
      <c r="DW90" t="s">
        <v>460</v>
      </c>
      <c r="DX90" t="s">
        <v>460</v>
      </c>
      <c r="DY90" t="s">
        <v>460</v>
      </c>
      <c r="DZ90" t="s">
        <v>461</v>
      </c>
      <c r="EA90" t="s">
        <v>461</v>
      </c>
      <c r="EB90" t="s">
        <v>461</v>
      </c>
      <c r="EC90" t="s">
        <v>460</v>
      </c>
      <c r="ED90" t="s">
        <v>460</v>
      </c>
      <c r="EE90" t="s">
        <v>460</v>
      </c>
      <c r="EF90" t="s">
        <v>460</v>
      </c>
      <c r="EG90" t="s">
        <v>461</v>
      </c>
      <c r="EH90" t="s">
        <v>460</v>
      </c>
      <c r="EI90" t="s">
        <v>460</v>
      </c>
      <c r="EJ90" t="s">
        <v>460</v>
      </c>
      <c r="EK90" t="s">
        <v>461</v>
      </c>
      <c r="EL90" t="s">
        <v>461</v>
      </c>
      <c r="EM90" t="s">
        <v>460</v>
      </c>
      <c r="EN90" t="s">
        <v>460</v>
      </c>
      <c r="EO90" t="s">
        <v>461</v>
      </c>
      <c r="EP90" t="s">
        <v>460</v>
      </c>
      <c r="EQ90" t="s">
        <v>461</v>
      </c>
      <c r="ER90" t="s">
        <v>460</v>
      </c>
      <c r="ES90" t="s">
        <v>461</v>
      </c>
      <c r="ET90" t="s">
        <v>460</v>
      </c>
      <c r="EU90" t="s">
        <v>461</v>
      </c>
      <c r="EV90" t="s">
        <v>461</v>
      </c>
      <c r="EW90" t="s">
        <v>461</v>
      </c>
      <c r="EX90" t="s">
        <v>461</v>
      </c>
      <c r="EY90" t="s">
        <v>460</v>
      </c>
      <c r="EZ90" t="s">
        <v>460</v>
      </c>
      <c r="FA90" t="s">
        <v>460</v>
      </c>
      <c r="FB90" t="s">
        <v>460</v>
      </c>
      <c r="FC90" t="s">
        <v>460</v>
      </c>
      <c r="FD90" t="s">
        <v>460</v>
      </c>
      <c r="FE90" t="s">
        <v>460</v>
      </c>
      <c r="FF90" t="s">
        <v>460</v>
      </c>
      <c r="FG90" t="s">
        <v>460</v>
      </c>
      <c r="FH90" t="s">
        <v>461</v>
      </c>
      <c r="FI90" t="s">
        <v>460</v>
      </c>
      <c r="FJ90" t="s">
        <v>460</v>
      </c>
      <c r="FK90" t="s">
        <v>460</v>
      </c>
      <c r="FL90" t="s">
        <v>461</v>
      </c>
      <c r="FM90" t="s">
        <v>461</v>
      </c>
      <c r="FN90" t="s">
        <v>460</v>
      </c>
      <c r="FO90" t="s">
        <v>460</v>
      </c>
      <c r="FP90" t="s">
        <v>460</v>
      </c>
      <c r="FQ90" t="s">
        <v>460</v>
      </c>
      <c r="FR90" t="s">
        <v>461</v>
      </c>
      <c r="FS90" t="s">
        <v>460</v>
      </c>
      <c r="FT90" t="s">
        <v>461</v>
      </c>
      <c r="FU90" t="s">
        <v>461</v>
      </c>
      <c r="FV90" t="s">
        <v>460</v>
      </c>
      <c r="FW90" t="s">
        <v>460</v>
      </c>
      <c r="FX90" t="s">
        <v>461</v>
      </c>
      <c r="FY90" t="s">
        <v>460</v>
      </c>
      <c r="FZ90" t="s">
        <v>460</v>
      </c>
      <c r="GA90" t="s">
        <v>460</v>
      </c>
      <c r="GB90" t="s">
        <v>460</v>
      </c>
      <c r="GC90" t="s">
        <v>460</v>
      </c>
      <c r="GD90" t="s">
        <v>461</v>
      </c>
      <c r="GE90" t="s">
        <v>461</v>
      </c>
      <c r="GF90" t="s">
        <v>460</v>
      </c>
      <c r="GG90" t="s">
        <v>461</v>
      </c>
      <c r="GH90" t="s">
        <v>461</v>
      </c>
      <c r="GI90" t="s">
        <v>461</v>
      </c>
      <c r="GJ90" t="s">
        <v>473</v>
      </c>
      <c r="GK90" t="s">
        <v>460</v>
      </c>
      <c r="GL90" t="s">
        <v>460</v>
      </c>
      <c r="GM90" t="s">
        <v>460</v>
      </c>
      <c r="GN90" t="s">
        <v>460</v>
      </c>
      <c r="GO90" t="s">
        <v>460</v>
      </c>
      <c r="GP90" t="s">
        <v>461</v>
      </c>
      <c r="GQ90" t="s">
        <v>460</v>
      </c>
      <c r="GR90" t="s">
        <v>460</v>
      </c>
      <c r="GS90" t="s">
        <v>460</v>
      </c>
      <c r="GT90" t="s">
        <v>461</v>
      </c>
      <c r="GU90" t="s">
        <v>460</v>
      </c>
      <c r="GV90" t="s">
        <v>460</v>
      </c>
      <c r="GW90" t="s">
        <v>461</v>
      </c>
      <c r="GX90" t="s">
        <v>461</v>
      </c>
      <c r="GY90" t="s">
        <v>461</v>
      </c>
      <c r="GZ90" t="s">
        <v>461</v>
      </c>
      <c r="HA90" t="s">
        <v>460</v>
      </c>
      <c r="HB90" t="s">
        <v>460</v>
      </c>
      <c r="HC90" t="s">
        <v>461</v>
      </c>
      <c r="HD90" t="s">
        <v>460</v>
      </c>
      <c r="HE90" t="s">
        <v>481</v>
      </c>
      <c r="HF90">
        <v>124</v>
      </c>
      <c r="HG90">
        <v>68</v>
      </c>
      <c r="HH90">
        <v>0</v>
      </c>
      <c r="HI90">
        <v>3</v>
      </c>
      <c r="HJ90">
        <v>4</v>
      </c>
      <c r="HK90" t="s">
        <v>476</v>
      </c>
      <c r="HM90" s="3">
        <f t="shared" si="66"/>
        <v>53</v>
      </c>
      <c r="HN90" s="3">
        <f t="shared" si="67"/>
        <v>0</v>
      </c>
      <c r="HO90" s="3">
        <f t="shared" si="83"/>
        <v>0</v>
      </c>
      <c r="HP90" s="3">
        <f t="shared" si="42"/>
        <v>53</v>
      </c>
      <c r="HQ90" s="7" t="str" cm="1">
        <f t="array" ref="HQ90">_xlfn.SWITCH(HP90,HM90,"Oui",HN90,"Non",HO90,"Abstention")</f>
        <v>Oui</v>
      </c>
      <c r="HR90" s="7" t="str" cm="1">
        <f t="array" ref="HR90">_xlfn.SWITCH(HQ90,"Oui","Non","Non","Oui","Abstention","Oui")</f>
        <v>Non</v>
      </c>
      <c r="HS90" s="7" t="str" cm="1">
        <f t="array" ref="HS90">_xlfn.SWITCH(HQ90,"Oui","Abstention","Non","Abstention","Abstention","Non")</f>
        <v>Abstention</v>
      </c>
      <c r="HT90" s="3">
        <f t="shared" si="43"/>
        <v>53</v>
      </c>
      <c r="HU90" s="3">
        <f t="shared" si="44"/>
        <v>1</v>
      </c>
      <c r="HV90" t="str">
        <f t="shared" si="45"/>
        <v>consigne</v>
      </c>
      <c r="HW90" s="3">
        <f t="shared" si="68"/>
        <v>0</v>
      </c>
      <c r="HX90" s="3">
        <f t="shared" si="69"/>
        <v>38</v>
      </c>
      <c r="HY90" s="3">
        <f t="shared" si="70"/>
        <v>0</v>
      </c>
      <c r="HZ90" s="3">
        <f t="shared" si="46"/>
        <v>38</v>
      </c>
      <c r="IA90" s="7" t="str" cm="1">
        <f t="array" ref="IA90">_xlfn.SWITCH(HZ90,HW90,"Oui",HX90,"Non",HY90,"Abstention")</f>
        <v>Non</v>
      </c>
      <c r="IB90" s="7" t="str" cm="1">
        <f t="array" ref="IB90">_xlfn.SWITCH(IA90,"Oui","Non","Non","Oui","Abstention","Oui")</f>
        <v>Oui</v>
      </c>
      <c r="IC90" s="7" t="str" cm="1">
        <f t="array" ref="IC90">_xlfn.SWITCH(IA90,"Oui","Abstention","Non","Abstention","Abstention","Non")</f>
        <v>Abstention</v>
      </c>
      <c r="ID90" s="3">
        <f t="shared" si="47"/>
        <v>38</v>
      </c>
      <c r="IE90" s="3">
        <f t="shared" si="48"/>
        <v>1</v>
      </c>
      <c r="IF90" t="str">
        <f t="shared" si="49"/>
        <v>consigne</v>
      </c>
      <c r="IG90">
        <f t="shared" si="71"/>
        <v>27</v>
      </c>
      <c r="IH90">
        <f t="shared" si="72"/>
        <v>3</v>
      </c>
      <c r="II90">
        <f t="shared" si="73"/>
        <v>0</v>
      </c>
      <c r="IJ90" s="3">
        <f t="shared" si="50"/>
        <v>27</v>
      </c>
      <c r="IK90" s="7" t="str" cm="1">
        <f t="array" ref="IK90">_xlfn.SWITCH(IJ90,IG90,"Oui",IH90,"Non",II90,"Abstention")</f>
        <v>Oui</v>
      </c>
      <c r="IL90" s="7" t="str" cm="1">
        <f t="array" ref="IL90">_xlfn.SWITCH(IK90,"Oui","Non","Non","Oui","Abstention","Oui")</f>
        <v>Non</v>
      </c>
      <c r="IM90" s="7" t="str" cm="1">
        <f t="array" ref="IM90">_xlfn.SWITCH(IK90,"Oui","Abstention","Non","Abstention","Abstention","Non")</f>
        <v>Abstention</v>
      </c>
      <c r="IN90" s="3">
        <f t="shared" si="51"/>
        <v>30</v>
      </c>
      <c r="IO90" s="3">
        <f t="shared" si="52"/>
        <v>0.9</v>
      </c>
      <c r="IP90" t="str">
        <f t="shared" si="84"/>
        <v>consigne</v>
      </c>
      <c r="IQ90">
        <f t="shared" si="74"/>
        <v>29</v>
      </c>
      <c r="IR90">
        <f t="shared" si="75"/>
        <v>0</v>
      </c>
      <c r="IS90">
        <f t="shared" si="76"/>
        <v>0</v>
      </c>
      <c r="IT90" s="3">
        <f t="shared" si="54"/>
        <v>29</v>
      </c>
      <c r="IU90" s="7" t="str" cm="1">
        <f t="array" ref="IU90">_xlfn.SWITCH(IT90,IQ90,"Oui",IR90,"Non",IS90,"Abstention")</f>
        <v>Oui</v>
      </c>
      <c r="IV90" s="7" t="str" cm="1">
        <f t="array" ref="IV90">_xlfn.SWITCH(IU90,"Oui","Non","Non","Oui","Abstention","Oui")</f>
        <v>Non</v>
      </c>
      <c r="IW90" s="7" t="str" cm="1">
        <f t="array" ref="IW90">_xlfn.SWITCH(IU90,"Oui","Abstention","Non","Abstention","Abstention","Non")</f>
        <v>Abstention</v>
      </c>
      <c r="IX90" s="3">
        <f t="shared" si="55"/>
        <v>29</v>
      </c>
      <c r="IY90" s="3">
        <f t="shared" si="56"/>
        <v>1</v>
      </c>
      <c r="IZ90" t="str">
        <f t="shared" si="85"/>
        <v>consigne</v>
      </c>
      <c r="JA90">
        <f t="shared" si="77"/>
        <v>0</v>
      </c>
      <c r="JB90">
        <f t="shared" si="78"/>
        <v>27</v>
      </c>
      <c r="JC90">
        <f t="shared" si="79"/>
        <v>0</v>
      </c>
      <c r="JD90" s="3">
        <f t="shared" si="58"/>
        <v>27</v>
      </c>
      <c r="JE90" s="7" t="str" cm="1">
        <f t="array" ref="JE90">_xlfn.SWITCH(JD90,JA90,"Oui",JB90,"Non",JC90,"Abstention")</f>
        <v>Non</v>
      </c>
      <c r="JF90" s="7" t="str" cm="1">
        <f t="array" ref="JF90">_xlfn.SWITCH(JE90,"Oui","Non","Non","Oui","Abstention","Oui")</f>
        <v>Oui</v>
      </c>
      <c r="JG90" s="7" t="str" cm="1">
        <f t="array" ref="JG90">_xlfn.SWITCH(JE90,"Oui","Abstention","Non","Abstention","Abstention","Non")</f>
        <v>Abstention</v>
      </c>
      <c r="JH90" s="3">
        <f t="shared" si="59"/>
        <v>27</v>
      </c>
      <c r="JI90" s="3">
        <f t="shared" si="60"/>
        <v>1</v>
      </c>
      <c r="JJ90" t="str">
        <f t="shared" si="86"/>
        <v>consigne</v>
      </c>
      <c r="JK90">
        <f t="shared" si="80"/>
        <v>15</v>
      </c>
      <c r="JL90">
        <f t="shared" si="81"/>
        <v>0</v>
      </c>
      <c r="JM90">
        <f t="shared" si="82"/>
        <v>0</v>
      </c>
      <c r="JN90" s="3">
        <f t="shared" si="62"/>
        <v>15</v>
      </c>
      <c r="JO90" s="7" t="str" cm="1">
        <f t="array" ref="JO90">_xlfn.SWITCH(JN90,JK90,"Oui",JL90,"Non",JM90,"Abstention")</f>
        <v>Oui</v>
      </c>
      <c r="JP90" s="7" t="str" cm="1">
        <f t="array" ref="JP90">_xlfn.SWITCH(JO90,"Oui","Non","Non","Oui","Abstention","Oui")</f>
        <v>Non</v>
      </c>
      <c r="JQ90" s="7" t="str" cm="1">
        <f t="array" ref="JQ90">_xlfn.SWITCH(JO90,"Oui","Abstention","Non","Abstention","Abstention","Non")</f>
        <v>Abstention</v>
      </c>
      <c r="JR90" s="3">
        <f t="shared" si="63"/>
        <v>15</v>
      </c>
      <c r="JS90" s="3">
        <f t="shared" si="64"/>
        <v>1</v>
      </c>
      <c r="JT90" t="str">
        <f t="shared" si="87"/>
        <v>consigne</v>
      </c>
      <c r="JU90" s="3"/>
      <c r="JV90" t="str" cm="1">
        <f t="array" ref="JV90">_xlfn._xlws.FILTER($M$3:$HD$3,((($M90:$HD90=$HR90)+($M90:$HD90=$HS90))*($M$5:$HD$5="V")*($HV90="consigne")),"")</f>
        <v/>
      </c>
      <c r="KP90" t="str" cm="1">
        <f t="array" ref="KP90">_xlfn._xlws.FILTER($M$3:$HD$3,((($M90:$HD90=$IB90)+($M90:$HD90=$IC90))*($M$5:$HD$5="S")*($IF90="consigne")),"")</f>
        <v/>
      </c>
      <c r="LD90" t="str" cm="1">
        <f t="array" ref="LD90">_xlfn._xlws.FILTER($M$3:$HD$3,((($M90:$HD90=$IV90)+($M90:$HD90=$IW90))*($M$5:$HD$5="RL")*($IZ90="consigne")),"")</f>
        <v/>
      </c>
      <c r="LP90" t="str" cm="1">
        <f t="array" ref="LP90">_xlfn._xlws.FILTER($M$3:$HD$3,((($M90:$HD90=$JF90)+($M90:$HD90=$JG90))*($M$5:$HD$5="G")*($JJ90="consigne")),"")</f>
        <v/>
      </c>
      <c r="MA90" t="str" cm="1">
        <f t="array" ref="MA90">_xlfn._xlws.FILTER($M$3:$HD$3,((($M90:$HD90=$JP90)+($M90:$HD90=$JQ90))*($M$5:$HD$5="GL")*($JT90="consigne")),"")</f>
        <v/>
      </c>
      <c r="MG90" t="str" cm="1">
        <f t="array" ref="MG90:MI90">_xlfn._xlws.FILTER($M$3:$HD$3,((($M90:$HD90=$IL90)+($M90:$HD90=$IM90))*($M$5:$HD$5="M-E")*($IP90="consigne")),"")</f>
        <v>Gugger Niklaus-Samuel</v>
      </c>
      <c r="MH90" t="str">
        <v>Streiff-Feller Marianne</v>
      </c>
      <c r="MI90" t="str">
        <v>Studer Lilian</v>
      </c>
    </row>
    <row r="91" spans="1:354" x14ac:dyDescent="0.25">
      <c r="A91" s="1" t="s">
        <v>773</v>
      </c>
      <c r="B91" t="s">
        <v>204</v>
      </c>
      <c r="C91" t="s">
        <v>483</v>
      </c>
      <c r="D91" t="s">
        <v>484</v>
      </c>
      <c r="E91" s="1" t="s">
        <v>766</v>
      </c>
      <c r="F91" t="s">
        <v>767</v>
      </c>
      <c r="G91">
        <v>24546</v>
      </c>
      <c r="H91" t="s">
        <v>506</v>
      </c>
      <c r="I91" t="s">
        <v>774</v>
      </c>
      <c r="J91" t="s">
        <v>775</v>
      </c>
      <c r="K91" t="s">
        <v>767</v>
      </c>
      <c r="M91" t="s">
        <v>460</v>
      </c>
      <c r="N91" t="s">
        <v>460</v>
      </c>
      <c r="O91" t="s">
        <v>461</v>
      </c>
      <c r="P91" t="s">
        <v>460</v>
      </c>
      <c r="Q91" t="s">
        <v>460</v>
      </c>
      <c r="R91" t="s">
        <v>461</v>
      </c>
      <c r="S91" t="s">
        <v>461</v>
      </c>
      <c r="T91" t="s">
        <v>461</v>
      </c>
      <c r="U91" t="s">
        <v>461</v>
      </c>
      <c r="V91" t="s">
        <v>461</v>
      </c>
      <c r="W91" t="s">
        <v>463</v>
      </c>
      <c r="X91" t="s">
        <v>461</v>
      </c>
      <c r="Y91" t="s">
        <v>461</v>
      </c>
      <c r="Z91" t="s">
        <v>461</v>
      </c>
      <c r="AA91" t="s">
        <v>461</v>
      </c>
      <c r="AB91" t="s">
        <v>461</v>
      </c>
      <c r="AC91" t="s">
        <v>461</v>
      </c>
      <c r="AD91" t="s">
        <v>460</v>
      </c>
      <c r="AE91" t="s">
        <v>460</v>
      </c>
      <c r="AF91" t="s">
        <v>461</v>
      </c>
      <c r="AG91" t="s">
        <v>460</v>
      </c>
      <c r="AH91" t="s">
        <v>460</v>
      </c>
      <c r="AI91" t="s">
        <v>460</v>
      </c>
      <c r="AJ91" t="s">
        <v>461</v>
      </c>
      <c r="AK91" t="s">
        <v>461</v>
      </c>
      <c r="AL91" t="s">
        <v>460</v>
      </c>
      <c r="AM91" t="s">
        <v>460</v>
      </c>
      <c r="AN91" t="s">
        <v>460</v>
      </c>
      <c r="AO91" t="s">
        <v>460</v>
      </c>
      <c r="AP91" t="s">
        <v>474</v>
      </c>
      <c r="AQ91" t="s">
        <v>460</v>
      </c>
      <c r="AR91" t="s">
        <v>461</v>
      </c>
      <c r="AS91" t="s">
        <v>461</v>
      </c>
      <c r="AT91" t="s">
        <v>460</v>
      </c>
      <c r="AU91" t="s">
        <v>461</v>
      </c>
      <c r="AV91" t="s">
        <v>461</v>
      </c>
      <c r="AW91" t="s">
        <v>460</v>
      </c>
      <c r="AX91" t="s">
        <v>461</v>
      </c>
      <c r="AY91" t="s">
        <v>460</v>
      </c>
      <c r="AZ91" t="s">
        <v>460</v>
      </c>
      <c r="BA91" t="s">
        <v>460</v>
      </c>
      <c r="BB91" t="s">
        <v>460</v>
      </c>
      <c r="BC91" t="s">
        <v>461</v>
      </c>
      <c r="BD91" t="s">
        <v>460</v>
      </c>
      <c r="BE91" t="s">
        <v>460</v>
      </c>
      <c r="BF91" t="s">
        <v>460</v>
      </c>
      <c r="BG91" t="s">
        <v>461</v>
      </c>
      <c r="BH91" t="s">
        <v>460</v>
      </c>
      <c r="BI91" t="s">
        <v>461</v>
      </c>
      <c r="BJ91" t="s">
        <v>460</v>
      </c>
      <c r="BK91" t="s">
        <v>460</v>
      </c>
      <c r="BL91" t="s">
        <v>461</v>
      </c>
      <c r="BM91" t="s">
        <v>461</v>
      </c>
      <c r="BN91" t="s">
        <v>461</v>
      </c>
      <c r="BO91" t="s">
        <v>460</v>
      </c>
      <c r="BP91" t="s">
        <v>461</v>
      </c>
      <c r="BQ91" t="s">
        <v>461</v>
      </c>
      <c r="BR91" t="s">
        <v>460</v>
      </c>
      <c r="BS91" t="s">
        <v>461</v>
      </c>
      <c r="BT91" t="s">
        <v>460</v>
      </c>
      <c r="BU91" t="s">
        <v>460</v>
      </c>
      <c r="BV91" t="s">
        <v>460</v>
      </c>
      <c r="BW91" t="s">
        <v>460</v>
      </c>
      <c r="BX91" t="s">
        <v>461</v>
      </c>
      <c r="BY91" t="s">
        <v>460</v>
      </c>
      <c r="BZ91" t="s">
        <v>460</v>
      </c>
      <c r="CA91" t="s">
        <v>473</v>
      </c>
      <c r="CB91" t="s">
        <v>460</v>
      </c>
      <c r="CC91" t="s">
        <v>460</v>
      </c>
      <c r="CD91" t="s">
        <v>460</v>
      </c>
      <c r="CE91" t="s">
        <v>461</v>
      </c>
      <c r="CF91" t="s">
        <v>461</v>
      </c>
      <c r="CG91" t="s">
        <v>460</v>
      </c>
      <c r="CH91" t="s">
        <v>461</v>
      </c>
      <c r="CI91" t="s">
        <v>460</v>
      </c>
      <c r="CJ91" t="s">
        <v>460</v>
      </c>
      <c r="CK91" t="s">
        <v>461</v>
      </c>
      <c r="CL91" t="s">
        <v>460</v>
      </c>
      <c r="CM91" t="s">
        <v>463</v>
      </c>
      <c r="CN91" t="s">
        <v>461</v>
      </c>
      <c r="CO91" t="s">
        <v>461</v>
      </c>
      <c r="CP91" t="s">
        <v>460</v>
      </c>
      <c r="CQ91" t="s">
        <v>460</v>
      </c>
      <c r="CR91" t="s">
        <v>460</v>
      </c>
      <c r="CS91" t="s">
        <v>460</v>
      </c>
      <c r="CT91" t="s">
        <v>460</v>
      </c>
      <c r="CU91" t="s">
        <v>460</v>
      </c>
      <c r="CV91" t="s">
        <v>460</v>
      </c>
      <c r="CW91" t="s">
        <v>460</v>
      </c>
      <c r="CX91" t="s">
        <v>461</v>
      </c>
      <c r="CY91" t="s">
        <v>460</v>
      </c>
      <c r="CZ91" t="s">
        <v>460</v>
      </c>
      <c r="DA91" t="s">
        <v>460</v>
      </c>
      <c r="DB91" t="s">
        <v>463</v>
      </c>
      <c r="DC91" t="s">
        <v>460</v>
      </c>
      <c r="DD91" t="s">
        <v>473</v>
      </c>
      <c r="DE91" t="s">
        <v>461</v>
      </c>
      <c r="DF91" t="s">
        <v>460</v>
      </c>
      <c r="DG91" t="s">
        <v>460</v>
      </c>
      <c r="DH91" t="s">
        <v>460</v>
      </c>
      <c r="DI91" t="s">
        <v>461</v>
      </c>
      <c r="DJ91" t="s">
        <v>460</v>
      </c>
      <c r="DK91" t="s">
        <v>460</v>
      </c>
      <c r="DL91" t="s">
        <v>461</v>
      </c>
      <c r="DM91" t="s">
        <v>461</v>
      </c>
      <c r="DN91" t="s">
        <v>461</v>
      </c>
      <c r="DO91" t="s">
        <v>460</v>
      </c>
      <c r="DP91" t="s">
        <v>460</v>
      </c>
      <c r="DQ91" t="s">
        <v>460</v>
      </c>
      <c r="DR91" t="s">
        <v>461</v>
      </c>
      <c r="DS91" t="s">
        <v>461</v>
      </c>
      <c r="DT91" t="s">
        <v>461</v>
      </c>
      <c r="DU91" t="s">
        <v>460</v>
      </c>
      <c r="DV91" t="s">
        <v>461</v>
      </c>
      <c r="DW91" t="s">
        <v>461</v>
      </c>
      <c r="DX91" t="s">
        <v>460</v>
      </c>
      <c r="DY91" t="s">
        <v>461</v>
      </c>
      <c r="DZ91" t="s">
        <v>461</v>
      </c>
      <c r="EA91" t="s">
        <v>461</v>
      </c>
      <c r="EB91" t="s">
        <v>461</v>
      </c>
      <c r="EC91" t="s">
        <v>460</v>
      </c>
      <c r="ED91" t="s">
        <v>461</v>
      </c>
      <c r="EE91" t="s">
        <v>460</v>
      </c>
      <c r="EF91" t="s">
        <v>460</v>
      </c>
      <c r="EG91" t="s">
        <v>461</v>
      </c>
      <c r="EH91" t="s">
        <v>460</v>
      </c>
      <c r="EI91" t="s">
        <v>460</v>
      </c>
      <c r="EJ91" t="s">
        <v>460</v>
      </c>
      <c r="EK91" t="s">
        <v>461</v>
      </c>
      <c r="EL91" t="s">
        <v>461</v>
      </c>
      <c r="EM91" t="s">
        <v>460</v>
      </c>
      <c r="EN91" t="s">
        <v>460</v>
      </c>
      <c r="EO91" t="s">
        <v>461</v>
      </c>
      <c r="EP91" t="s">
        <v>460</v>
      </c>
      <c r="EQ91" t="s">
        <v>461</v>
      </c>
      <c r="ER91" t="s">
        <v>461</v>
      </c>
      <c r="ES91" t="s">
        <v>461</v>
      </c>
      <c r="ET91" t="s">
        <v>460</v>
      </c>
      <c r="EU91" t="s">
        <v>461</v>
      </c>
      <c r="EV91" t="s">
        <v>461</v>
      </c>
      <c r="EW91" t="s">
        <v>461</v>
      </c>
      <c r="EX91" t="s">
        <v>461</v>
      </c>
      <c r="EY91" t="s">
        <v>460</v>
      </c>
      <c r="EZ91" t="s">
        <v>460</v>
      </c>
      <c r="FA91" t="s">
        <v>460</v>
      </c>
      <c r="FB91" t="s">
        <v>460</v>
      </c>
      <c r="FC91" t="s">
        <v>460</v>
      </c>
      <c r="FD91" t="s">
        <v>460</v>
      </c>
      <c r="FE91" t="s">
        <v>460</v>
      </c>
      <c r="FF91" t="s">
        <v>460</v>
      </c>
      <c r="FG91" t="s">
        <v>460</v>
      </c>
      <c r="FH91" t="s">
        <v>461</v>
      </c>
      <c r="FI91" t="s">
        <v>460</v>
      </c>
      <c r="FJ91" t="s">
        <v>460</v>
      </c>
      <c r="FK91" t="s">
        <v>460</v>
      </c>
      <c r="FL91" t="s">
        <v>461</v>
      </c>
      <c r="FM91" t="s">
        <v>461</v>
      </c>
      <c r="FN91" t="s">
        <v>460</v>
      </c>
      <c r="FO91" t="s">
        <v>461</v>
      </c>
      <c r="FP91" t="s">
        <v>460</v>
      </c>
      <c r="FQ91" t="s">
        <v>460</v>
      </c>
      <c r="FR91" t="s">
        <v>461</v>
      </c>
      <c r="FS91" t="s">
        <v>460</v>
      </c>
      <c r="FT91" t="s">
        <v>461</v>
      </c>
      <c r="FU91" t="s">
        <v>461</v>
      </c>
      <c r="FV91" t="s">
        <v>460</v>
      </c>
      <c r="FW91" t="s">
        <v>460</v>
      </c>
      <c r="FX91" t="s">
        <v>461</v>
      </c>
      <c r="FY91" t="s">
        <v>460</v>
      </c>
      <c r="FZ91" t="s">
        <v>460</v>
      </c>
      <c r="GA91" t="s">
        <v>460</v>
      </c>
      <c r="GB91" t="s">
        <v>460</v>
      </c>
      <c r="GC91" t="s">
        <v>460</v>
      </c>
      <c r="GD91" t="s">
        <v>461</v>
      </c>
      <c r="GE91" t="s">
        <v>461</v>
      </c>
      <c r="GF91" t="s">
        <v>460</v>
      </c>
      <c r="GG91" t="s">
        <v>461</v>
      </c>
      <c r="GH91" t="s">
        <v>461</v>
      </c>
      <c r="GI91" t="s">
        <v>461</v>
      </c>
      <c r="GJ91" t="s">
        <v>473</v>
      </c>
      <c r="GK91" t="s">
        <v>460</v>
      </c>
      <c r="GL91" t="s">
        <v>460</v>
      </c>
      <c r="GM91" t="s">
        <v>460</v>
      </c>
      <c r="GN91" t="s">
        <v>460</v>
      </c>
      <c r="GO91" t="s">
        <v>460</v>
      </c>
      <c r="GP91" t="s">
        <v>461</v>
      </c>
      <c r="GQ91" t="s">
        <v>460</v>
      </c>
      <c r="GR91" t="s">
        <v>460</v>
      </c>
      <c r="GS91" t="s">
        <v>460</v>
      </c>
      <c r="GT91" t="s">
        <v>461</v>
      </c>
      <c r="GU91" t="s">
        <v>461</v>
      </c>
      <c r="GV91" t="s">
        <v>460</v>
      </c>
      <c r="GW91" t="s">
        <v>461</v>
      </c>
      <c r="GX91" t="s">
        <v>461</v>
      </c>
      <c r="GY91" t="s">
        <v>461</v>
      </c>
      <c r="GZ91" t="s">
        <v>461</v>
      </c>
      <c r="HA91" t="s">
        <v>460</v>
      </c>
      <c r="HB91" t="s">
        <v>460</v>
      </c>
      <c r="HC91" t="s">
        <v>461</v>
      </c>
      <c r="HD91" t="s">
        <v>460</v>
      </c>
      <c r="HE91" t="s">
        <v>481</v>
      </c>
      <c r="HF91">
        <v>109</v>
      </c>
      <c r="HG91">
        <v>84</v>
      </c>
      <c r="HH91">
        <v>0</v>
      </c>
      <c r="HI91">
        <v>3</v>
      </c>
      <c r="HJ91">
        <v>3</v>
      </c>
      <c r="HK91" t="s">
        <v>476</v>
      </c>
      <c r="HM91" s="3">
        <f t="shared" si="66"/>
        <v>53</v>
      </c>
      <c r="HN91" s="3">
        <f t="shared" si="67"/>
        <v>0</v>
      </c>
      <c r="HO91" s="3">
        <f t="shared" si="83"/>
        <v>0</v>
      </c>
      <c r="HP91" s="3">
        <f t="shared" si="42"/>
        <v>53</v>
      </c>
      <c r="HQ91" s="7" t="str" cm="1">
        <f t="array" ref="HQ91">_xlfn.SWITCH(HP91,HM91,"Oui",HN91,"Non",HO91,"Abstention")</f>
        <v>Oui</v>
      </c>
      <c r="HR91" s="7" t="str" cm="1">
        <f t="array" ref="HR91">_xlfn.SWITCH(HQ91,"Oui","Non","Non","Oui","Abstention","Oui")</f>
        <v>Non</v>
      </c>
      <c r="HS91" s="7" t="str" cm="1">
        <f t="array" ref="HS91">_xlfn.SWITCH(HQ91,"Oui","Abstention","Non","Abstention","Abstention","Non")</f>
        <v>Abstention</v>
      </c>
      <c r="HT91" s="3">
        <f t="shared" si="43"/>
        <v>53</v>
      </c>
      <c r="HU91" s="3">
        <f t="shared" si="44"/>
        <v>1</v>
      </c>
      <c r="HV91" t="str">
        <f t="shared" si="45"/>
        <v>consigne</v>
      </c>
      <c r="HW91" s="3">
        <f t="shared" si="68"/>
        <v>0</v>
      </c>
      <c r="HX91" s="3">
        <f t="shared" si="69"/>
        <v>38</v>
      </c>
      <c r="HY91" s="3">
        <f t="shared" si="70"/>
        <v>0</v>
      </c>
      <c r="HZ91" s="3">
        <f t="shared" si="46"/>
        <v>38</v>
      </c>
      <c r="IA91" s="7" t="str" cm="1">
        <f t="array" ref="IA91">_xlfn.SWITCH(HZ91,HW91,"Oui",HX91,"Non",HY91,"Abstention")</f>
        <v>Non</v>
      </c>
      <c r="IB91" s="7" t="str" cm="1">
        <f t="array" ref="IB91">_xlfn.SWITCH(IA91,"Oui","Non","Non","Oui","Abstention","Oui")</f>
        <v>Oui</v>
      </c>
      <c r="IC91" s="7" t="str" cm="1">
        <f t="array" ref="IC91">_xlfn.SWITCH(IA91,"Oui","Abstention","Non","Abstention","Abstention","Non")</f>
        <v>Abstention</v>
      </c>
      <c r="ID91" s="3">
        <f t="shared" si="47"/>
        <v>38</v>
      </c>
      <c r="IE91" s="3">
        <f t="shared" si="48"/>
        <v>1</v>
      </c>
      <c r="IF91" t="str">
        <f t="shared" si="49"/>
        <v>consigne</v>
      </c>
      <c r="IG91">
        <f t="shared" si="71"/>
        <v>27</v>
      </c>
      <c r="IH91">
        <f t="shared" si="72"/>
        <v>3</v>
      </c>
      <c r="II91">
        <f t="shared" si="73"/>
        <v>0</v>
      </c>
      <c r="IJ91" s="3">
        <f t="shared" si="50"/>
        <v>27</v>
      </c>
      <c r="IK91" s="7" t="str" cm="1">
        <f t="array" ref="IK91">_xlfn.SWITCH(IJ91,IG91,"Oui",IH91,"Non",II91,"Abstention")</f>
        <v>Oui</v>
      </c>
      <c r="IL91" s="7" t="str" cm="1">
        <f t="array" ref="IL91">_xlfn.SWITCH(IK91,"Oui","Non","Non","Oui","Abstention","Oui")</f>
        <v>Non</v>
      </c>
      <c r="IM91" s="7" t="str" cm="1">
        <f t="array" ref="IM91">_xlfn.SWITCH(IK91,"Oui","Abstention","Non","Abstention","Abstention","Non")</f>
        <v>Abstention</v>
      </c>
      <c r="IN91" s="3">
        <f t="shared" si="51"/>
        <v>30</v>
      </c>
      <c r="IO91" s="3">
        <f t="shared" si="52"/>
        <v>0.9</v>
      </c>
      <c r="IP91" t="str">
        <f t="shared" si="84"/>
        <v>consigne</v>
      </c>
      <c r="IQ91">
        <f t="shared" si="74"/>
        <v>29</v>
      </c>
      <c r="IR91">
        <f t="shared" si="75"/>
        <v>0</v>
      </c>
      <c r="IS91">
        <f t="shared" si="76"/>
        <v>0</v>
      </c>
      <c r="IT91" s="3">
        <f t="shared" si="54"/>
        <v>29</v>
      </c>
      <c r="IU91" s="7" t="str" cm="1">
        <f t="array" ref="IU91">_xlfn.SWITCH(IT91,IQ91,"Oui",IR91,"Non",IS91,"Abstention")</f>
        <v>Oui</v>
      </c>
      <c r="IV91" s="7" t="str" cm="1">
        <f t="array" ref="IV91">_xlfn.SWITCH(IU91,"Oui","Non","Non","Oui","Abstention","Oui")</f>
        <v>Non</v>
      </c>
      <c r="IW91" s="7" t="str" cm="1">
        <f t="array" ref="IW91">_xlfn.SWITCH(IU91,"Oui","Abstention","Non","Abstention","Abstention","Non")</f>
        <v>Abstention</v>
      </c>
      <c r="IX91" s="3">
        <f t="shared" si="55"/>
        <v>29</v>
      </c>
      <c r="IY91" s="3">
        <f t="shared" si="56"/>
        <v>1</v>
      </c>
      <c r="IZ91" t="str">
        <f t="shared" si="85"/>
        <v>consigne</v>
      </c>
      <c r="JA91">
        <f t="shared" si="77"/>
        <v>0</v>
      </c>
      <c r="JB91">
        <f t="shared" si="78"/>
        <v>27</v>
      </c>
      <c r="JC91">
        <f t="shared" si="79"/>
        <v>0</v>
      </c>
      <c r="JD91" s="3">
        <f t="shared" si="58"/>
        <v>27</v>
      </c>
      <c r="JE91" s="7" t="str" cm="1">
        <f t="array" ref="JE91">_xlfn.SWITCH(JD91,JA91,"Oui",JB91,"Non",JC91,"Abstention")</f>
        <v>Non</v>
      </c>
      <c r="JF91" s="7" t="str" cm="1">
        <f t="array" ref="JF91">_xlfn.SWITCH(JE91,"Oui","Non","Non","Oui","Abstention","Oui")</f>
        <v>Oui</v>
      </c>
      <c r="JG91" s="7" t="str" cm="1">
        <f t="array" ref="JG91">_xlfn.SWITCH(JE91,"Oui","Abstention","Non","Abstention","Abstention","Non")</f>
        <v>Abstention</v>
      </c>
      <c r="JH91" s="3">
        <f t="shared" si="59"/>
        <v>27</v>
      </c>
      <c r="JI91" s="3">
        <f t="shared" si="60"/>
        <v>1</v>
      </c>
      <c r="JJ91" t="str">
        <f t="shared" si="86"/>
        <v>consigne</v>
      </c>
      <c r="JK91">
        <f t="shared" si="80"/>
        <v>0</v>
      </c>
      <c r="JL91">
        <f t="shared" si="81"/>
        <v>16</v>
      </c>
      <c r="JM91">
        <f t="shared" si="82"/>
        <v>0</v>
      </c>
      <c r="JN91" s="3">
        <f t="shared" si="62"/>
        <v>16</v>
      </c>
      <c r="JO91" s="7" t="str" cm="1">
        <f t="array" ref="JO91">_xlfn.SWITCH(JN91,JK91,"Oui",JL91,"Non",JM91,"Abstention")</f>
        <v>Non</v>
      </c>
      <c r="JP91" s="7" t="str" cm="1">
        <f t="array" ref="JP91">_xlfn.SWITCH(JO91,"Oui","Non","Non","Oui","Abstention","Oui")</f>
        <v>Oui</v>
      </c>
      <c r="JQ91" s="7" t="str" cm="1">
        <f t="array" ref="JQ91">_xlfn.SWITCH(JO91,"Oui","Abstention","Non","Abstention","Abstention","Non")</f>
        <v>Abstention</v>
      </c>
      <c r="JR91" s="3">
        <f t="shared" si="63"/>
        <v>16</v>
      </c>
      <c r="JS91" s="3">
        <f t="shared" si="64"/>
        <v>1</v>
      </c>
      <c r="JT91" t="str">
        <f t="shared" si="87"/>
        <v>consigne</v>
      </c>
      <c r="JU91" s="3"/>
      <c r="JV91" t="str" cm="1">
        <f t="array" ref="JV91">_xlfn._xlws.FILTER($M$3:$HD$3,((($M91:$HD91=$HR91)+($M91:$HD91=$HS91))*($M$5:$HD$5="V")*($HV91="consigne")),"")</f>
        <v/>
      </c>
      <c r="KP91" t="str" cm="1">
        <f t="array" ref="KP91">_xlfn._xlws.FILTER($M$3:$HD$3,((($M91:$HD91=$IB91)+($M91:$HD91=$IC91))*($M$5:$HD$5="S")*($IF91="consigne")),"")</f>
        <v/>
      </c>
      <c r="LD91" t="str" cm="1">
        <f t="array" ref="LD91">_xlfn._xlws.FILTER($M$3:$HD$3,((($M91:$HD91=$IV91)+($M91:$HD91=$IW91))*($M$5:$HD$5="RL")*($IZ91="consigne")),"")</f>
        <v/>
      </c>
      <c r="LP91" t="str" cm="1">
        <f t="array" ref="LP91">_xlfn._xlws.FILTER($M$3:$HD$3,((($M91:$HD91=$JF91)+($M91:$HD91=$JG91))*($M$5:$HD$5="G")*($JJ91="consigne")),"")</f>
        <v/>
      </c>
      <c r="MA91" t="str" cm="1">
        <f t="array" ref="MA91">_xlfn._xlws.FILTER($M$3:$HD$3,((($M91:$HD91=$JP91)+($M91:$HD91=$JQ91))*($M$5:$HD$5="GL")*($JT91="consigne")),"")</f>
        <v/>
      </c>
      <c r="MG91" t="str" cm="1">
        <f t="array" ref="MG91:MI91">_xlfn._xlws.FILTER($M$3:$HD$3,((($M91:$HD91=$IL91)+($M91:$HD91=$IM91))*($M$5:$HD$5="M-E")*($IP91="consigne")),"")</f>
        <v>Gugger Niklaus-Samuel</v>
      </c>
      <c r="MH91" t="str">
        <v>Streiff-Feller Marianne</v>
      </c>
      <c r="MI91" t="str">
        <v>Studer Lilian</v>
      </c>
    </row>
    <row r="92" spans="1:354" x14ac:dyDescent="0.25">
      <c r="A92" s="1" t="s">
        <v>776</v>
      </c>
      <c r="B92" t="s">
        <v>204</v>
      </c>
      <c r="C92" t="s">
        <v>483</v>
      </c>
      <c r="D92" t="s">
        <v>484</v>
      </c>
      <c r="E92" s="1" t="s">
        <v>766</v>
      </c>
      <c r="F92" t="s">
        <v>767</v>
      </c>
      <c r="G92">
        <v>24547</v>
      </c>
      <c r="H92" t="s">
        <v>777</v>
      </c>
      <c r="I92" t="s">
        <v>778</v>
      </c>
      <c r="J92" t="s">
        <v>779</v>
      </c>
      <c r="K92" t="s">
        <v>767</v>
      </c>
      <c r="M92" t="s">
        <v>461</v>
      </c>
      <c r="N92" t="s">
        <v>461</v>
      </c>
      <c r="O92" t="s">
        <v>460</v>
      </c>
      <c r="P92" t="s">
        <v>461</v>
      </c>
      <c r="Q92" t="s">
        <v>461</v>
      </c>
      <c r="R92" t="s">
        <v>460</v>
      </c>
      <c r="S92" t="s">
        <v>460</v>
      </c>
      <c r="T92" t="s">
        <v>460</v>
      </c>
      <c r="U92" t="s">
        <v>460</v>
      </c>
      <c r="V92" t="s">
        <v>460</v>
      </c>
      <c r="W92" t="s">
        <v>463</v>
      </c>
      <c r="X92" t="s">
        <v>460</v>
      </c>
      <c r="Y92" t="s">
        <v>460</v>
      </c>
      <c r="Z92" t="s">
        <v>460</v>
      </c>
      <c r="AA92" t="s">
        <v>460</v>
      </c>
      <c r="AB92" t="s">
        <v>460</v>
      </c>
      <c r="AC92" t="s">
        <v>460</v>
      </c>
      <c r="AD92" t="s">
        <v>461</v>
      </c>
      <c r="AE92" t="s">
        <v>461</v>
      </c>
      <c r="AF92" t="s">
        <v>460</v>
      </c>
      <c r="AG92" t="s">
        <v>461</v>
      </c>
      <c r="AH92" t="s">
        <v>461</v>
      </c>
      <c r="AI92" t="s">
        <v>461</v>
      </c>
      <c r="AJ92" t="s">
        <v>460</v>
      </c>
      <c r="AK92" t="s">
        <v>460</v>
      </c>
      <c r="AL92" t="s">
        <v>461</v>
      </c>
      <c r="AM92" t="s">
        <v>461</v>
      </c>
      <c r="AN92" t="s">
        <v>461</v>
      </c>
      <c r="AO92" t="s">
        <v>461</v>
      </c>
      <c r="AP92" t="s">
        <v>474</v>
      </c>
      <c r="AQ92" t="s">
        <v>461</v>
      </c>
      <c r="AR92" t="s">
        <v>460</v>
      </c>
      <c r="AS92" t="s">
        <v>460</v>
      </c>
      <c r="AT92" t="s">
        <v>461</v>
      </c>
      <c r="AU92" t="s">
        <v>460</v>
      </c>
      <c r="AV92" t="s">
        <v>460</v>
      </c>
      <c r="AW92" t="s">
        <v>461</v>
      </c>
      <c r="AX92" t="s">
        <v>460</v>
      </c>
      <c r="AY92" t="s">
        <v>461</v>
      </c>
      <c r="AZ92" t="s">
        <v>461</v>
      </c>
      <c r="BA92" t="s">
        <v>461</v>
      </c>
      <c r="BB92" t="s">
        <v>461</v>
      </c>
      <c r="BC92" t="s">
        <v>460</v>
      </c>
      <c r="BD92" t="s">
        <v>461</v>
      </c>
      <c r="BE92" t="s">
        <v>461</v>
      </c>
      <c r="BF92" t="s">
        <v>461</v>
      </c>
      <c r="BG92" t="s">
        <v>460</v>
      </c>
      <c r="BH92" t="s">
        <v>461</v>
      </c>
      <c r="BI92" t="s">
        <v>460</v>
      </c>
      <c r="BJ92" t="s">
        <v>461</v>
      </c>
      <c r="BK92" t="s">
        <v>461</v>
      </c>
      <c r="BL92" t="s">
        <v>460</v>
      </c>
      <c r="BM92" t="s">
        <v>460</v>
      </c>
      <c r="BN92" t="s">
        <v>460</v>
      </c>
      <c r="BO92" t="s">
        <v>461</v>
      </c>
      <c r="BP92" t="s">
        <v>460</v>
      </c>
      <c r="BQ92" t="s">
        <v>460</v>
      </c>
      <c r="BR92" t="s">
        <v>461</v>
      </c>
      <c r="BS92" t="s">
        <v>460</v>
      </c>
      <c r="BT92" t="s">
        <v>461</v>
      </c>
      <c r="BU92" t="s">
        <v>461</v>
      </c>
      <c r="BV92" t="s">
        <v>461</v>
      </c>
      <c r="BW92" t="s">
        <v>461</v>
      </c>
      <c r="BX92" t="s">
        <v>460</v>
      </c>
      <c r="BY92" t="s">
        <v>461</v>
      </c>
      <c r="BZ92" t="s">
        <v>461</v>
      </c>
      <c r="CA92" t="s">
        <v>473</v>
      </c>
      <c r="CB92" t="s">
        <v>461</v>
      </c>
      <c r="CC92" t="s">
        <v>461</v>
      </c>
      <c r="CD92" t="s">
        <v>461</v>
      </c>
      <c r="CE92" t="s">
        <v>460</v>
      </c>
      <c r="CF92" t="s">
        <v>460</v>
      </c>
      <c r="CG92" t="s">
        <v>461</v>
      </c>
      <c r="CH92" t="s">
        <v>460</v>
      </c>
      <c r="CI92" t="s">
        <v>461</v>
      </c>
      <c r="CJ92" t="s">
        <v>461</v>
      </c>
      <c r="CK92" t="s">
        <v>461</v>
      </c>
      <c r="CL92" t="s">
        <v>461</v>
      </c>
      <c r="CM92" t="s">
        <v>463</v>
      </c>
      <c r="CN92" t="s">
        <v>460</v>
      </c>
      <c r="CO92" t="s">
        <v>460</v>
      </c>
      <c r="CP92" t="s">
        <v>461</v>
      </c>
      <c r="CQ92" t="s">
        <v>461</v>
      </c>
      <c r="CR92" t="s">
        <v>461</v>
      </c>
      <c r="CS92" t="s">
        <v>461</v>
      </c>
      <c r="CT92" t="s">
        <v>461</v>
      </c>
      <c r="CU92" t="s">
        <v>461</v>
      </c>
      <c r="CV92" t="s">
        <v>461</v>
      </c>
      <c r="CW92" t="s">
        <v>461</v>
      </c>
      <c r="CX92" t="s">
        <v>460</v>
      </c>
      <c r="CY92" t="s">
        <v>461</v>
      </c>
      <c r="CZ92" t="s">
        <v>461</v>
      </c>
      <c r="DA92" t="s">
        <v>461</v>
      </c>
      <c r="DB92" t="s">
        <v>463</v>
      </c>
      <c r="DC92" t="s">
        <v>461</v>
      </c>
      <c r="DD92" t="s">
        <v>473</v>
      </c>
      <c r="DE92" t="s">
        <v>460</v>
      </c>
      <c r="DF92" t="s">
        <v>461</v>
      </c>
      <c r="DG92" t="s">
        <v>461</v>
      </c>
      <c r="DH92" t="s">
        <v>461</v>
      </c>
      <c r="DI92" t="s">
        <v>460</v>
      </c>
      <c r="DJ92" t="s">
        <v>461</v>
      </c>
      <c r="DK92" t="s">
        <v>461</v>
      </c>
      <c r="DL92" t="s">
        <v>460</v>
      </c>
      <c r="DM92" t="s">
        <v>460</v>
      </c>
      <c r="DN92" t="s">
        <v>460</v>
      </c>
      <c r="DO92" t="s">
        <v>461</v>
      </c>
      <c r="DP92" t="s">
        <v>461</v>
      </c>
      <c r="DQ92" t="s">
        <v>461</v>
      </c>
      <c r="DR92" t="s">
        <v>460</v>
      </c>
      <c r="DS92" t="s">
        <v>460</v>
      </c>
      <c r="DT92" t="s">
        <v>460</v>
      </c>
      <c r="DU92" t="s">
        <v>461</v>
      </c>
      <c r="DV92" t="s">
        <v>460</v>
      </c>
      <c r="DW92" t="s">
        <v>460</v>
      </c>
      <c r="DX92" t="s">
        <v>461</v>
      </c>
      <c r="DY92" t="s">
        <v>460</v>
      </c>
      <c r="DZ92" t="s">
        <v>460</v>
      </c>
      <c r="EA92" t="s">
        <v>460</v>
      </c>
      <c r="EB92" t="s">
        <v>460</v>
      </c>
      <c r="EC92" t="s">
        <v>461</v>
      </c>
      <c r="ED92" t="s">
        <v>460</v>
      </c>
      <c r="EE92" t="s">
        <v>461</v>
      </c>
      <c r="EF92" t="s">
        <v>461</v>
      </c>
      <c r="EG92" t="s">
        <v>460</v>
      </c>
      <c r="EH92" t="s">
        <v>461</v>
      </c>
      <c r="EI92" t="s">
        <v>461</v>
      </c>
      <c r="EJ92" t="s">
        <v>461</v>
      </c>
      <c r="EK92" t="s">
        <v>460</v>
      </c>
      <c r="EL92" t="s">
        <v>460</v>
      </c>
      <c r="EM92" t="s">
        <v>461</v>
      </c>
      <c r="EN92" t="s">
        <v>461</v>
      </c>
      <c r="EO92" t="s">
        <v>460</v>
      </c>
      <c r="EP92" t="s">
        <v>461</v>
      </c>
      <c r="EQ92" t="s">
        <v>460</v>
      </c>
      <c r="ER92" t="s">
        <v>460</v>
      </c>
      <c r="ES92" t="s">
        <v>460</v>
      </c>
      <c r="ET92" t="s">
        <v>461</v>
      </c>
      <c r="EU92" t="s">
        <v>460</v>
      </c>
      <c r="EV92" t="s">
        <v>460</v>
      </c>
      <c r="EW92" t="s">
        <v>460</v>
      </c>
      <c r="EX92" t="s">
        <v>460</v>
      </c>
      <c r="EY92" t="s">
        <v>461</v>
      </c>
      <c r="EZ92" t="s">
        <v>461</v>
      </c>
      <c r="FA92" t="s">
        <v>461</v>
      </c>
      <c r="FB92" t="s">
        <v>461</v>
      </c>
      <c r="FC92" t="s">
        <v>461</v>
      </c>
      <c r="FD92" t="s">
        <v>461</v>
      </c>
      <c r="FE92" t="s">
        <v>461</v>
      </c>
      <c r="FF92" t="s">
        <v>461</v>
      </c>
      <c r="FG92" t="s">
        <v>461</v>
      </c>
      <c r="FH92" t="s">
        <v>460</v>
      </c>
      <c r="FI92" t="s">
        <v>461</v>
      </c>
      <c r="FJ92" t="s">
        <v>461</v>
      </c>
      <c r="FK92" t="s">
        <v>461</v>
      </c>
      <c r="FL92" t="s">
        <v>460</v>
      </c>
      <c r="FM92" t="s">
        <v>460</v>
      </c>
      <c r="FN92" t="s">
        <v>461</v>
      </c>
      <c r="FO92" t="s">
        <v>460</v>
      </c>
      <c r="FP92" t="s">
        <v>461</v>
      </c>
      <c r="FQ92" t="s">
        <v>461</v>
      </c>
      <c r="FR92" t="s">
        <v>460</v>
      </c>
      <c r="FS92" t="s">
        <v>461</v>
      </c>
      <c r="FT92" t="s">
        <v>460</v>
      </c>
      <c r="FU92" t="s">
        <v>460</v>
      </c>
      <c r="FV92" t="s">
        <v>461</v>
      </c>
      <c r="FW92" t="s">
        <v>461</v>
      </c>
      <c r="FX92" t="s">
        <v>460</v>
      </c>
      <c r="FY92" t="s">
        <v>461</v>
      </c>
      <c r="FZ92" t="s">
        <v>461</v>
      </c>
      <c r="GA92" t="s">
        <v>461</v>
      </c>
      <c r="GB92" t="s">
        <v>461</v>
      </c>
      <c r="GC92" t="s">
        <v>461</v>
      </c>
      <c r="GD92" t="s">
        <v>460</v>
      </c>
      <c r="GE92" t="s">
        <v>461</v>
      </c>
      <c r="GF92" t="s">
        <v>461</v>
      </c>
      <c r="GG92" t="s">
        <v>461</v>
      </c>
      <c r="GH92" t="s">
        <v>460</v>
      </c>
      <c r="GI92" t="s">
        <v>460</v>
      </c>
      <c r="GJ92" t="s">
        <v>473</v>
      </c>
      <c r="GK92" t="s">
        <v>461</v>
      </c>
      <c r="GL92" t="s">
        <v>461</v>
      </c>
      <c r="GM92" t="s">
        <v>461</v>
      </c>
      <c r="GN92" t="s">
        <v>461</v>
      </c>
      <c r="GO92" t="s">
        <v>461</v>
      </c>
      <c r="GP92" t="s">
        <v>460</v>
      </c>
      <c r="GQ92" t="s">
        <v>461</v>
      </c>
      <c r="GR92" t="s">
        <v>461</v>
      </c>
      <c r="GS92" t="s">
        <v>461</v>
      </c>
      <c r="GT92" t="s">
        <v>460</v>
      </c>
      <c r="GU92" t="s">
        <v>460</v>
      </c>
      <c r="GV92" t="s">
        <v>461</v>
      </c>
      <c r="GW92" t="s">
        <v>460</v>
      </c>
      <c r="GX92" t="s">
        <v>460</v>
      </c>
      <c r="GY92" t="s">
        <v>460</v>
      </c>
      <c r="GZ92" t="s">
        <v>460</v>
      </c>
      <c r="HA92" t="s">
        <v>461</v>
      </c>
      <c r="HB92" t="s">
        <v>461</v>
      </c>
      <c r="HC92" t="s">
        <v>460</v>
      </c>
      <c r="HD92" t="s">
        <v>461</v>
      </c>
      <c r="HE92" t="s">
        <v>475</v>
      </c>
      <c r="HF92">
        <v>81</v>
      </c>
      <c r="HG92">
        <v>112</v>
      </c>
      <c r="HH92">
        <v>0</v>
      </c>
      <c r="HI92">
        <v>3</v>
      </c>
      <c r="HJ92">
        <v>3</v>
      </c>
      <c r="HK92" t="s">
        <v>476</v>
      </c>
      <c r="HM92" s="3">
        <f t="shared" si="66"/>
        <v>0</v>
      </c>
      <c r="HN92" s="3">
        <f t="shared" si="67"/>
        <v>53</v>
      </c>
      <c r="HO92" s="3">
        <f t="shared" si="83"/>
        <v>0</v>
      </c>
      <c r="HP92" s="3">
        <f t="shared" si="42"/>
        <v>53</v>
      </c>
      <c r="HQ92" s="7" t="str" cm="1">
        <f t="array" ref="HQ92">_xlfn.SWITCH(HP92,HM92,"Oui",HN92,"Non",HO92,"Abstention")</f>
        <v>Non</v>
      </c>
      <c r="HR92" s="7" t="str" cm="1">
        <f t="array" ref="HR92">_xlfn.SWITCH(HQ92,"Oui","Non","Non","Oui","Abstention","Oui")</f>
        <v>Oui</v>
      </c>
      <c r="HS92" s="7" t="str" cm="1">
        <f t="array" ref="HS92">_xlfn.SWITCH(HQ92,"Oui","Abstention","Non","Abstention","Abstention","Non")</f>
        <v>Abstention</v>
      </c>
      <c r="HT92" s="3">
        <f t="shared" si="43"/>
        <v>53</v>
      </c>
      <c r="HU92" s="3">
        <f t="shared" si="44"/>
        <v>1</v>
      </c>
      <c r="HV92" t="str">
        <f t="shared" si="45"/>
        <v>consigne</v>
      </c>
      <c r="HW92" s="3">
        <f t="shared" si="68"/>
        <v>38</v>
      </c>
      <c r="HX92" s="3">
        <f t="shared" si="69"/>
        <v>0</v>
      </c>
      <c r="HY92" s="3">
        <f t="shared" si="70"/>
        <v>0</v>
      </c>
      <c r="HZ92" s="3">
        <f t="shared" si="46"/>
        <v>38</v>
      </c>
      <c r="IA92" s="7" t="str" cm="1">
        <f t="array" ref="IA92">_xlfn.SWITCH(HZ92,HW92,"Oui",HX92,"Non",HY92,"Abstention")</f>
        <v>Oui</v>
      </c>
      <c r="IB92" s="7" t="str" cm="1">
        <f t="array" ref="IB92">_xlfn.SWITCH(IA92,"Oui","Non","Non","Oui","Abstention","Oui")</f>
        <v>Non</v>
      </c>
      <c r="IC92" s="7" t="str" cm="1">
        <f t="array" ref="IC92">_xlfn.SWITCH(IA92,"Oui","Abstention","Non","Abstention","Abstention","Non")</f>
        <v>Abstention</v>
      </c>
      <c r="ID92" s="3">
        <f t="shared" si="47"/>
        <v>38</v>
      </c>
      <c r="IE92" s="3">
        <f t="shared" si="48"/>
        <v>1</v>
      </c>
      <c r="IF92" t="str">
        <f t="shared" si="49"/>
        <v>consigne</v>
      </c>
      <c r="IG92">
        <f t="shared" si="71"/>
        <v>0</v>
      </c>
      <c r="IH92">
        <f t="shared" si="72"/>
        <v>30</v>
      </c>
      <c r="II92">
        <f t="shared" si="73"/>
        <v>0</v>
      </c>
      <c r="IJ92" s="3">
        <f t="shared" si="50"/>
        <v>30</v>
      </c>
      <c r="IK92" s="7" t="str" cm="1">
        <f t="array" ref="IK92">_xlfn.SWITCH(IJ92,IG92,"Oui",IH92,"Non",II92,"Abstention")</f>
        <v>Non</v>
      </c>
      <c r="IL92" s="7" t="str" cm="1">
        <f t="array" ref="IL92">_xlfn.SWITCH(IK92,"Oui","Non","Non","Oui","Abstention","Oui")</f>
        <v>Oui</v>
      </c>
      <c r="IM92" s="7" t="str" cm="1">
        <f t="array" ref="IM92">_xlfn.SWITCH(IK92,"Oui","Abstention","Non","Abstention","Abstention","Non")</f>
        <v>Abstention</v>
      </c>
      <c r="IN92" s="3">
        <f t="shared" si="51"/>
        <v>30</v>
      </c>
      <c r="IO92" s="3">
        <f t="shared" si="52"/>
        <v>1</v>
      </c>
      <c r="IP92" t="str">
        <f t="shared" si="84"/>
        <v>consigne</v>
      </c>
      <c r="IQ92">
        <f t="shared" si="74"/>
        <v>0</v>
      </c>
      <c r="IR92">
        <f t="shared" si="75"/>
        <v>29</v>
      </c>
      <c r="IS92">
        <f t="shared" si="76"/>
        <v>0</v>
      </c>
      <c r="IT92" s="3">
        <f t="shared" si="54"/>
        <v>29</v>
      </c>
      <c r="IU92" s="7" t="str" cm="1">
        <f t="array" ref="IU92">_xlfn.SWITCH(IT92,IQ92,"Oui",IR92,"Non",IS92,"Abstention")</f>
        <v>Non</v>
      </c>
      <c r="IV92" s="7" t="str" cm="1">
        <f t="array" ref="IV92">_xlfn.SWITCH(IU92,"Oui","Non","Non","Oui","Abstention","Oui")</f>
        <v>Oui</v>
      </c>
      <c r="IW92" s="7" t="str" cm="1">
        <f t="array" ref="IW92">_xlfn.SWITCH(IU92,"Oui","Abstention","Non","Abstention","Abstention","Non")</f>
        <v>Abstention</v>
      </c>
      <c r="IX92" s="3">
        <f t="shared" si="55"/>
        <v>29</v>
      </c>
      <c r="IY92" s="3">
        <f t="shared" si="56"/>
        <v>1</v>
      </c>
      <c r="IZ92" t="str">
        <f t="shared" si="85"/>
        <v>consigne</v>
      </c>
      <c r="JA92">
        <f t="shared" si="77"/>
        <v>27</v>
      </c>
      <c r="JB92">
        <f t="shared" si="78"/>
        <v>0</v>
      </c>
      <c r="JC92">
        <f t="shared" si="79"/>
        <v>0</v>
      </c>
      <c r="JD92" s="3">
        <f t="shared" si="58"/>
        <v>27</v>
      </c>
      <c r="JE92" s="7" t="str" cm="1">
        <f t="array" ref="JE92">_xlfn.SWITCH(JD92,JA92,"Oui",JB92,"Non",JC92,"Abstention")</f>
        <v>Oui</v>
      </c>
      <c r="JF92" s="7" t="str" cm="1">
        <f t="array" ref="JF92">_xlfn.SWITCH(JE92,"Oui","Non","Non","Oui","Abstention","Oui")</f>
        <v>Non</v>
      </c>
      <c r="JG92" s="7" t="str" cm="1">
        <f t="array" ref="JG92">_xlfn.SWITCH(JE92,"Oui","Abstention","Non","Abstention","Abstention","Non")</f>
        <v>Abstention</v>
      </c>
      <c r="JH92" s="3">
        <f t="shared" si="59"/>
        <v>27</v>
      </c>
      <c r="JI92" s="3">
        <f t="shared" si="60"/>
        <v>1</v>
      </c>
      <c r="JJ92" t="str">
        <f t="shared" si="86"/>
        <v>consigne</v>
      </c>
      <c r="JK92">
        <f t="shared" si="80"/>
        <v>16</v>
      </c>
      <c r="JL92">
        <f t="shared" si="81"/>
        <v>0</v>
      </c>
      <c r="JM92">
        <f t="shared" si="82"/>
        <v>0</v>
      </c>
      <c r="JN92" s="3">
        <f t="shared" si="62"/>
        <v>16</v>
      </c>
      <c r="JO92" s="7" t="str" cm="1">
        <f t="array" ref="JO92">_xlfn.SWITCH(JN92,JK92,"Oui",JL92,"Non",JM92,"Abstention")</f>
        <v>Oui</v>
      </c>
      <c r="JP92" s="7" t="str" cm="1">
        <f t="array" ref="JP92">_xlfn.SWITCH(JO92,"Oui","Non","Non","Oui","Abstention","Oui")</f>
        <v>Non</v>
      </c>
      <c r="JQ92" s="7" t="str" cm="1">
        <f t="array" ref="JQ92">_xlfn.SWITCH(JO92,"Oui","Abstention","Non","Abstention","Abstention","Non")</f>
        <v>Abstention</v>
      </c>
      <c r="JR92" s="3">
        <f t="shared" si="63"/>
        <v>16</v>
      </c>
      <c r="JS92" s="3">
        <f t="shared" si="64"/>
        <v>1</v>
      </c>
      <c r="JT92" t="str">
        <f t="shared" si="87"/>
        <v>consigne</v>
      </c>
      <c r="JU92" s="3"/>
      <c r="JV92" t="str" cm="1">
        <f t="array" ref="JV92">_xlfn._xlws.FILTER($M$3:$HD$3,((($M92:$HD92=$HR92)+($M92:$HD92=$HS92))*($M$5:$HD$5="V")*($HV92="consigne")),"")</f>
        <v/>
      </c>
      <c r="KP92" t="str" cm="1">
        <f t="array" ref="KP92">_xlfn._xlws.FILTER($M$3:$HD$3,((($M92:$HD92=$IB92)+($M92:$HD92=$IC92))*($M$5:$HD$5="S")*($IF92="consigne")),"")</f>
        <v/>
      </c>
      <c r="LD92" t="str" cm="1">
        <f t="array" ref="LD92">_xlfn._xlws.FILTER($M$3:$HD$3,((($M92:$HD92=$IV92)+($M92:$HD92=$IW92))*($M$5:$HD$5="RL")*($IZ92="consigne")),"")</f>
        <v/>
      </c>
      <c r="LP92" t="str" cm="1">
        <f t="array" ref="LP92">_xlfn._xlws.FILTER($M$3:$HD$3,((($M92:$HD92=$JF92)+($M92:$HD92=$JG92))*($M$5:$HD$5="G")*($JJ92="consigne")),"")</f>
        <v/>
      </c>
      <c r="MA92" t="str" cm="1">
        <f t="array" ref="MA92">_xlfn._xlws.FILTER($M$3:$HD$3,((($M92:$HD92=$JP92)+($M92:$HD92=$JQ92))*($M$5:$HD$5="GL")*($JT92="consigne")),"")</f>
        <v/>
      </c>
      <c r="MG92" t="str" cm="1">
        <f t="array" ref="MG92">_xlfn._xlws.FILTER($M$3:$HD$3,((($M92:$HD92=$IL92)+($M92:$HD92=$IM92))*($M$5:$HD$5="M-E")*($IP92="consigne")),"")</f>
        <v/>
      </c>
    </row>
    <row r="93" spans="1:354" x14ac:dyDescent="0.25">
      <c r="A93" s="1" t="s">
        <v>780</v>
      </c>
      <c r="B93" t="s">
        <v>204</v>
      </c>
      <c r="C93" t="s">
        <v>483</v>
      </c>
      <c r="D93" t="s">
        <v>484</v>
      </c>
      <c r="E93" s="1" t="s">
        <v>766</v>
      </c>
      <c r="F93" t="s">
        <v>767</v>
      </c>
      <c r="G93">
        <v>24548</v>
      </c>
      <c r="H93" t="s">
        <v>506</v>
      </c>
      <c r="I93" t="s">
        <v>781</v>
      </c>
      <c r="J93" t="s">
        <v>782</v>
      </c>
      <c r="K93" t="s">
        <v>767</v>
      </c>
      <c r="M93" t="s">
        <v>461</v>
      </c>
      <c r="N93" t="s">
        <v>461</v>
      </c>
      <c r="O93" t="s">
        <v>460</v>
      </c>
      <c r="P93" t="s">
        <v>461</v>
      </c>
      <c r="Q93" t="s">
        <v>461</v>
      </c>
      <c r="R93" t="s">
        <v>460</v>
      </c>
      <c r="S93" t="s">
        <v>460</v>
      </c>
      <c r="T93" t="s">
        <v>460</v>
      </c>
      <c r="U93" t="s">
        <v>460</v>
      </c>
      <c r="V93" t="s">
        <v>460</v>
      </c>
      <c r="W93" t="s">
        <v>463</v>
      </c>
      <c r="X93" t="s">
        <v>460</v>
      </c>
      <c r="Y93" t="s">
        <v>460</v>
      </c>
      <c r="Z93" t="s">
        <v>460</v>
      </c>
      <c r="AA93" t="s">
        <v>460</v>
      </c>
      <c r="AB93" t="s">
        <v>460</v>
      </c>
      <c r="AC93" t="s">
        <v>460</v>
      </c>
      <c r="AD93" t="s">
        <v>461</v>
      </c>
      <c r="AE93" t="s">
        <v>461</v>
      </c>
      <c r="AF93" t="s">
        <v>460</v>
      </c>
      <c r="AG93" t="s">
        <v>460</v>
      </c>
      <c r="AH93" t="s">
        <v>460</v>
      </c>
      <c r="AI93" t="s">
        <v>461</v>
      </c>
      <c r="AJ93" t="s">
        <v>460</v>
      </c>
      <c r="AK93" t="s">
        <v>460</v>
      </c>
      <c r="AL93" t="s">
        <v>461</v>
      </c>
      <c r="AM93" t="s">
        <v>461</v>
      </c>
      <c r="AN93" t="s">
        <v>461</v>
      </c>
      <c r="AO93" t="s">
        <v>461</v>
      </c>
      <c r="AP93" t="s">
        <v>474</v>
      </c>
      <c r="AQ93" t="s">
        <v>460</v>
      </c>
      <c r="AR93" t="s">
        <v>460</v>
      </c>
      <c r="AS93" t="s">
        <v>460</v>
      </c>
      <c r="AT93" t="s">
        <v>460</v>
      </c>
      <c r="AU93" t="s">
        <v>460</v>
      </c>
      <c r="AV93" t="s">
        <v>460</v>
      </c>
      <c r="AW93" t="s">
        <v>461</v>
      </c>
      <c r="AX93" t="s">
        <v>460</v>
      </c>
      <c r="AY93" t="s">
        <v>460</v>
      </c>
      <c r="AZ93" t="s">
        <v>460</v>
      </c>
      <c r="BA93" t="s">
        <v>461</v>
      </c>
      <c r="BB93" t="s">
        <v>460</v>
      </c>
      <c r="BC93" t="s">
        <v>460</v>
      </c>
      <c r="BD93" t="s">
        <v>461</v>
      </c>
      <c r="BE93" t="s">
        <v>461</v>
      </c>
      <c r="BF93" t="s">
        <v>460</v>
      </c>
      <c r="BG93" t="s">
        <v>460</v>
      </c>
      <c r="BH93" t="s">
        <v>460</v>
      </c>
      <c r="BI93" t="s">
        <v>460</v>
      </c>
      <c r="BJ93" t="s">
        <v>460</v>
      </c>
      <c r="BK93" t="s">
        <v>461</v>
      </c>
      <c r="BL93" t="s">
        <v>460</v>
      </c>
      <c r="BM93" t="s">
        <v>460</v>
      </c>
      <c r="BN93" t="s">
        <v>460</v>
      </c>
      <c r="BO93" t="s">
        <v>460</v>
      </c>
      <c r="BP93" t="s">
        <v>460</v>
      </c>
      <c r="BQ93" t="s">
        <v>460</v>
      </c>
      <c r="BR93" t="s">
        <v>461</v>
      </c>
      <c r="BS93" t="s">
        <v>460</v>
      </c>
      <c r="BT93" t="s">
        <v>461</v>
      </c>
      <c r="BU93" t="s">
        <v>461</v>
      </c>
      <c r="BV93" t="s">
        <v>460</v>
      </c>
      <c r="BW93" t="s">
        <v>461</v>
      </c>
      <c r="BX93" t="s">
        <v>460</v>
      </c>
      <c r="BY93" t="s">
        <v>461</v>
      </c>
      <c r="BZ93" t="s">
        <v>461</v>
      </c>
      <c r="CA93" t="s">
        <v>473</v>
      </c>
      <c r="CB93" t="s">
        <v>461</v>
      </c>
      <c r="CC93" t="s">
        <v>460</v>
      </c>
      <c r="CD93" t="s">
        <v>461</v>
      </c>
      <c r="CE93" t="s">
        <v>460</v>
      </c>
      <c r="CF93" t="s">
        <v>460</v>
      </c>
      <c r="CG93" t="s">
        <v>461</v>
      </c>
      <c r="CH93" t="s">
        <v>460</v>
      </c>
      <c r="CI93" t="s">
        <v>461</v>
      </c>
      <c r="CJ93" t="s">
        <v>461</v>
      </c>
      <c r="CK93" t="s">
        <v>460</v>
      </c>
      <c r="CL93" t="s">
        <v>461</v>
      </c>
      <c r="CM93" t="s">
        <v>463</v>
      </c>
      <c r="CN93" t="s">
        <v>460</v>
      </c>
      <c r="CO93" t="s">
        <v>460</v>
      </c>
      <c r="CP93" t="s">
        <v>461</v>
      </c>
      <c r="CQ93" t="s">
        <v>461</v>
      </c>
      <c r="CR93" t="s">
        <v>461</v>
      </c>
      <c r="CS93" t="s">
        <v>461</v>
      </c>
      <c r="CT93" t="s">
        <v>461</v>
      </c>
      <c r="CU93" t="s">
        <v>461</v>
      </c>
      <c r="CV93" t="s">
        <v>461</v>
      </c>
      <c r="CW93" t="s">
        <v>461</v>
      </c>
      <c r="CX93" t="s">
        <v>460</v>
      </c>
      <c r="CY93" t="s">
        <v>461</v>
      </c>
      <c r="CZ93" t="s">
        <v>461</v>
      </c>
      <c r="DA93" t="s">
        <v>460</v>
      </c>
      <c r="DB93" t="s">
        <v>463</v>
      </c>
      <c r="DC93" t="s">
        <v>461</v>
      </c>
      <c r="DD93" t="s">
        <v>473</v>
      </c>
      <c r="DE93" t="s">
        <v>460</v>
      </c>
      <c r="DF93" t="s">
        <v>461</v>
      </c>
      <c r="DG93" t="s">
        <v>461</v>
      </c>
      <c r="DH93" t="s">
        <v>461</v>
      </c>
      <c r="DI93" t="s">
        <v>460</v>
      </c>
      <c r="DJ93" t="s">
        <v>461</v>
      </c>
      <c r="DK93" t="s">
        <v>460</v>
      </c>
      <c r="DL93" t="s">
        <v>460</v>
      </c>
      <c r="DM93" t="s">
        <v>460</v>
      </c>
      <c r="DN93" t="s">
        <v>460</v>
      </c>
      <c r="DO93" t="s">
        <v>461</v>
      </c>
      <c r="DP93" t="s">
        <v>461</v>
      </c>
      <c r="DQ93" t="s">
        <v>460</v>
      </c>
      <c r="DR93" t="s">
        <v>460</v>
      </c>
      <c r="DS93" t="s">
        <v>460</v>
      </c>
      <c r="DT93" t="s">
        <v>460</v>
      </c>
      <c r="DU93" t="s">
        <v>461</v>
      </c>
      <c r="DV93" t="s">
        <v>460</v>
      </c>
      <c r="DW93" t="s">
        <v>460</v>
      </c>
      <c r="DX93" t="s">
        <v>461</v>
      </c>
      <c r="DY93" t="s">
        <v>460</v>
      </c>
      <c r="DZ93" t="s">
        <v>460</v>
      </c>
      <c r="EA93" t="s">
        <v>460</v>
      </c>
      <c r="EB93" t="s">
        <v>460</v>
      </c>
      <c r="EC93" t="s">
        <v>460</v>
      </c>
      <c r="ED93" t="s">
        <v>460</v>
      </c>
      <c r="EE93" t="s">
        <v>461</v>
      </c>
      <c r="EF93" t="s">
        <v>461</v>
      </c>
      <c r="EG93" t="s">
        <v>460</v>
      </c>
      <c r="EH93" t="s">
        <v>460</v>
      </c>
      <c r="EI93" t="s">
        <v>461</v>
      </c>
      <c r="EJ93" t="s">
        <v>461</v>
      </c>
      <c r="EK93" t="s">
        <v>460</v>
      </c>
      <c r="EL93" t="s">
        <v>460</v>
      </c>
      <c r="EM93" t="s">
        <v>461</v>
      </c>
      <c r="EN93" t="s">
        <v>461</v>
      </c>
      <c r="EO93" t="s">
        <v>460</v>
      </c>
      <c r="EP93" t="s">
        <v>461</v>
      </c>
      <c r="EQ93" t="s">
        <v>460</v>
      </c>
      <c r="ER93" t="s">
        <v>460</v>
      </c>
      <c r="ES93" t="s">
        <v>460</v>
      </c>
      <c r="ET93" t="s">
        <v>460</v>
      </c>
      <c r="EU93" t="s">
        <v>460</v>
      </c>
      <c r="EV93" t="s">
        <v>460</v>
      </c>
      <c r="EW93" t="s">
        <v>460</v>
      </c>
      <c r="EX93" t="s">
        <v>460</v>
      </c>
      <c r="EY93" t="s">
        <v>461</v>
      </c>
      <c r="EZ93" t="s">
        <v>461</v>
      </c>
      <c r="FA93" t="s">
        <v>461</v>
      </c>
      <c r="FB93" t="s">
        <v>461</v>
      </c>
      <c r="FC93" t="s">
        <v>460</v>
      </c>
      <c r="FD93" t="s">
        <v>461</v>
      </c>
      <c r="FE93" t="s">
        <v>480</v>
      </c>
      <c r="FF93" t="s">
        <v>461</v>
      </c>
      <c r="FG93" t="s">
        <v>461</v>
      </c>
      <c r="FH93" t="s">
        <v>460</v>
      </c>
      <c r="FI93" t="s">
        <v>461</v>
      </c>
      <c r="FJ93" t="s">
        <v>461</v>
      </c>
      <c r="FK93" t="s">
        <v>461</v>
      </c>
      <c r="FL93" t="s">
        <v>460</v>
      </c>
      <c r="FM93" t="s">
        <v>460</v>
      </c>
      <c r="FN93" t="s">
        <v>460</v>
      </c>
      <c r="FO93" t="s">
        <v>460</v>
      </c>
      <c r="FP93" t="s">
        <v>460</v>
      </c>
      <c r="FQ93" t="s">
        <v>461</v>
      </c>
      <c r="FR93" t="s">
        <v>460</v>
      </c>
      <c r="FS93" t="s">
        <v>460</v>
      </c>
      <c r="FT93" t="s">
        <v>460</v>
      </c>
      <c r="FU93" t="s">
        <v>460</v>
      </c>
      <c r="FV93" t="s">
        <v>461</v>
      </c>
      <c r="FW93" t="s">
        <v>461</v>
      </c>
      <c r="FX93" t="s">
        <v>460</v>
      </c>
      <c r="FY93" t="s">
        <v>461</v>
      </c>
      <c r="FZ93" t="s">
        <v>460</v>
      </c>
      <c r="GA93" t="s">
        <v>461</v>
      </c>
      <c r="GB93" t="s">
        <v>461</v>
      </c>
      <c r="GC93" t="s">
        <v>461</v>
      </c>
      <c r="GD93" t="s">
        <v>460</v>
      </c>
      <c r="GE93" t="s">
        <v>460</v>
      </c>
      <c r="GF93" t="s">
        <v>461</v>
      </c>
      <c r="GG93" t="s">
        <v>460</v>
      </c>
      <c r="GH93" t="s">
        <v>460</v>
      </c>
      <c r="GI93" t="s">
        <v>460</v>
      </c>
      <c r="GJ93" t="s">
        <v>473</v>
      </c>
      <c r="GK93" t="s">
        <v>461</v>
      </c>
      <c r="GL93" t="s">
        <v>461</v>
      </c>
      <c r="GM93" t="s">
        <v>460</v>
      </c>
      <c r="GN93" t="s">
        <v>460</v>
      </c>
      <c r="GO93" t="s">
        <v>461</v>
      </c>
      <c r="GP93" t="s">
        <v>460</v>
      </c>
      <c r="GQ93" t="s">
        <v>461</v>
      </c>
      <c r="GR93" t="s">
        <v>460</v>
      </c>
      <c r="GS93" t="s">
        <v>460</v>
      </c>
      <c r="GT93" t="s">
        <v>460</v>
      </c>
      <c r="GU93" t="s">
        <v>460</v>
      </c>
      <c r="GV93" t="s">
        <v>460</v>
      </c>
      <c r="GW93" t="s">
        <v>460</v>
      </c>
      <c r="GX93" t="s">
        <v>460</v>
      </c>
      <c r="GY93" t="s">
        <v>460</v>
      </c>
      <c r="GZ93" t="s">
        <v>460</v>
      </c>
      <c r="HA93" t="s">
        <v>461</v>
      </c>
      <c r="HB93" t="s">
        <v>461</v>
      </c>
      <c r="HC93" t="s">
        <v>460</v>
      </c>
      <c r="HD93" t="s">
        <v>461</v>
      </c>
      <c r="HE93" t="s">
        <v>481</v>
      </c>
      <c r="HF93">
        <v>113</v>
      </c>
      <c r="HG93">
        <v>79</v>
      </c>
      <c r="HH93">
        <v>1</v>
      </c>
      <c r="HI93">
        <v>3</v>
      </c>
      <c r="HJ93">
        <v>3</v>
      </c>
      <c r="HK93" t="s">
        <v>476</v>
      </c>
      <c r="HM93" s="3">
        <f t="shared" si="66"/>
        <v>0</v>
      </c>
      <c r="HN93" s="3">
        <f t="shared" si="67"/>
        <v>53</v>
      </c>
      <c r="HO93" s="3">
        <f t="shared" si="83"/>
        <v>0</v>
      </c>
      <c r="HP93" s="3">
        <f t="shared" si="42"/>
        <v>53</v>
      </c>
      <c r="HQ93" s="7" t="str" cm="1">
        <f t="array" ref="HQ93">_xlfn.SWITCH(HP93,HM93,"Oui",HN93,"Non",HO93,"Abstention")</f>
        <v>Non</v>
      </c>
      <c r="HR93" s="7" t="str" cm="1">
        <f t="array" ref="HR93">_xlfn.SWITCH(HQ93,"Oui","Non","Non","Oui","Abstention","Oui")</f>
        <v>Oui</v>
      </c>
      <c r="HS93" s="7" t="str" cm="1">
        <f t="array" ref="HS93">_xlfn.SWITCH(HQ93,"Oui","Abstention","Non","Abstention","Abstention","Non")</f>
        <v>Abstention</v>
      </c>
      <c r="HT93" s="3">
        <f t="shared" si="43"/>
        <v>53</v>
      </c>
      <c r="HU93" s="3">
        <f t="shared" si="44"/>
        <v>1</v>
      </c>
      <c r="HV93" t="str">
        <f t="shared" si="45"/>
        <v>consigne</v>
      </c>
      <c r="HW93" s="3">
        <f t="shared" si="68"/>
        <v>38</v>
      </c>
      <c r="HX93" s="3">
        <f t="shared" si="69"/>
        <v>0</v>
      </c>
      <c r="HY93" s="3">
        <f t="shared" si="70"/>
        <v>0</v>
      </c>
      <c r="HZ93" s="3">
        <f t="shared" si="46"/>
        <v>38</v>
      </c>
      <c r="IA93" s="7" t="str" cm="1">
        <f t="array" ref="IA93">_xlfn.SWITCH(HZ93,HW93,"Oui",HX93,"Non",HY93,"Abstention")</f>
        <v>Oui</v>
      </c>
      <c r="IB93" s="7" t="str" cm="1">
        <f t="array" ref="IB93">_xlfn.SWITCH(IA93,"Oui","Non","Non","Oui","Abstention","Oui")</f>
        <v>Non</v>
      </c>
      <c r="IC93" s="7" t="str" cm="1">
        <f t="array" ref="IC93">_xlfn.SWITCH(IA93,"Oui","Abstention","Non","Abstention","Abstention","Non")</f>
        <v>Abstention</v>
      </c>
      <c r="ID93" s="3">
        <f t="shared" si="47"/>
        <v>38</v>
      </c>
      <c r="IE93" s="3">
        <f t="shared" si="48"/>
        <v>1</v>
      </c>
      <c r="IF93" t="str">
        <f t="shared" si="49"/>
        <v>consigne</v>
      </c>
      <c r="IG93">
        <f t="shared" si="71"/>
        <v>3</v>
      </c>
      <c r="IH93">
        <f t="shared" si="72"/>
        <v>26</v>
      </c>
      <c r="II93">
        <f t="shared" si="73"/>
        <v>1</v>
      </c>
      <c r="IJ93" s="3">
        <f t="shared" si="50"/>
        <v>26</v>
      </c>
      <c r="IK93" s="7" t="str" cm="1">
        <f t="array" ref="IK93">_xlfn.SWITCH(IJ93,IG93,"Oui",IH93,"Non",II93,"Abstention")</f>
        <v>Non</v>
      </c>
      <c r="IL93" s="7" t="str" cm="1">
        <f t="array" ref="IL93">_xlfn.SWITCH(IK93,"Oui","Non","Non","Oui","Abstention","Oui")</f>
        <v>Oui</v>
      </c>
      <c r="IM93" s="7" t="str" cm="1">
        <f t="array" ref="IM93">_xlfn.SWITCH(IK93,"Oui","Abstention","Non","Abstention","Abstention","Non")</f>
        <v>Abstention</v>
      </c>
      <c r="IN93" s="3">
        <f t="shared" si="51"/>
        <v>30</v>
      </c>
      <c r="IO93" s="3">
        <f t="shared" si="52"/>
        <v>0.8666666666666667</v>
      </c>
      <c r="IP93" t="str">
        <f t="shared" si="84"/>
        <v>consigne</v>
      </c>
      <c r="IQ93">
        <f t="shared" si="74"/>
        <v>29</v>
      </c>
      <c r="IR93">
        <f t="shared" si="75"/>
        <v>0</v>
      </c>
      <c r="IS93">
        <f t="shared" si="76"/>
        <v>0</v>
      </c>
      <c r="IT93" s="3">
        <f t="shared" si="54"/>
        <v>29</v>
      </c>
      <c r="IU93" s="7" t="str" cm="1">
        <f t="array" ref="IU93">_xlfn.SWITCH(IT93,IQ93,"Oui",IR93,"Non",IS93,"Abstention")</f>
        <v>Oui</v>
      </c>
      <c r="IV93" s="7" t="str" cm="1">
        <f t="array" ref="IV93">_xlfn.SWITCH(IU93,"Oui","Non","Non","Oui","Abstention","Oui")</f>
        <v>Non</v>
      </c>
      <c r="IW93" s="7" t="str" cm="1">
        <f t="array" ref="IW93">_xlfn.SWITCH(IU93,"Oui","Abstention","Non","Abstention","Abstention","Non")</f>
        <v>Abstention</v>
      </c>
      <c r="IX93" s="3">
        <f t="shared" si="55"/>
        <v>29</v>
      </c>
      <c r="IY93" s="3">
        <f t="shared" si="56"/>
        <v>1</v>
      </c>
      <c r="IZ93" t="str">
        <f t="shared" si="85"/>
        <v>consigne</v>
      </c>
      <c r="JA93">
        <f t="shared" si="77"/>
        <v>27</v>
      </c>
      <c r="JB93">
        <f t="shared" si="78"/>
        <v>0</v>
      </c>
      <c r="JC93">
        <f t="shared" si="79"/>
        <v>0</v>
      </c>
      <c r="JD93" s="3">
        <f t="shared" si="58"/>
        <v>27</v>
      </c>
      <c r="JE93" s="7" t="str" cm="1">
        <f t="array" ref="JE93">_xlfn.SWITCH(JD93,JA93,"Oui",JB93,"Non",JC93,"Abstention")</f>
        <v>Oui</v>
      </c>
      <c r="JF93" s="7" t="str" cm="1">
        <f t="array" ref="JF93">_xlfn.SWITCH(JE93,"Oui","Non","Non","Oui","Abstention","Oui")</f>
        <v>Non</v>
      </c>
      <c r="JG93" s="7" t="str" cm="1">
        <f t="array" ref="JG93">_xlfn.SWITCH(JE93,"Oui","Abstention","Non","Abstention","Abstention","Non")</f>
        <v>Abstention</v>
      </c>
      <c r="JH93" s="3">
        <f t="shared" si="59"/>
        <v>27</v>
      </c>
      <c r="JI93" s="3">
        <f t="shared" si="60"/>
        <v>1</v>
      </c>
      <c r="JJ93" t="str">
        <f t="shared" si="86"/>
        <v>consigne</v>
      </c>
      <c r="JK93">
        <f t="shared" si="80"/>
        <v>16</v>
      </c>
      <c r="JL93">
        <f t="shared" si="81"/>
        <v>0</v>
      </c>
      <c r="JM93">
        <f t="shared" si="82"/>
        <v>0</v>
      </c>
      <c r="JN93" s="3">
        <f t="shared" si="62"/>
        <v>16</v>
      </c>
      <c r="JO93" s="7" t="str" cm="1">
        <f t="array" ref="JO93">_xlfn.SWITCH(JN93,JK93,"Oui",JL93,"Non",JM93,"Abstention")</f>
        <v>Oui</v>
      </c>
      <c r="JP93" s="7" t="str" cm="1">
        <f t="array" ref="JP93">_xlfn.SWITCH(JO93,"Oui","Non","Non","Oui","Abstention","Oui")</f>
        <v>Non</v>
      </c>
      <c r="JQ93" s="7" t="str" cm="1">
        <f t="array" ref="JQ93">_xlfn.SWITCH(JO93,"Oui","Abstention","Non","Abstention","Abstention","Non")</f>
        <v>Abstention</v>
      </c>
      <c r="JR93" s="3">
        <f t="shared" si="63"/>
        <v>16</v>
      </c>
      <c r="JS93" s="3">
        <f t="shared" si="64"/>
        <v>1</v>
      </c>
      <c r="JT93" t="str">
        <f t="shared" si="87"/>
        <v>consigne</v>
      </c>
      <c r="JU93" s="3"/>
      <c r="JV93" t="str" cm="1">
        <f t="array" ref="JV93">_xlfn._xlws.FILTER($M$3:$HD$3,((($M93:$HD93=$HR93)+($M93:$HD93=$HS93))*($M$5:$HD$5="V")*($HV93="consigne")),"")</f>
        <v/>
      </c>
      <c r="KP93" t="str" cm="1">
        <f t="array" ref="KP93">_xlfn._xlws.FILTER($M$3:$HD$3,((($M93:$HD93=$IB93)+($M93:$HD93=$IC93))*($M$5:$HD$5="S")*($IF93="consigne")),"")</f>
        <v/>
      </c>
      <c r="LD93" t="str" cm="1">
        <f t="array" ref="LD93">_xlfn._xlws.FILTER($M$3:$HD$3,((($M93:$HD93=$IV93)+($M93:$HD93=$IW93))*($M$5:$HD$5="RL")*($IZ93="consigne")),"")</f>
        <v/>
      </c>
      <c r="LP93" t="str" cm="1">
        <f t="array" ref="LP93">_xlfn._xlws.FILTER($M$3:$HD$3,((($M93:$HD93=$JF93)+($M93:$HD93=$JG93))*($M$5:$HD$5="G")*($JJ93="consigne")),"")</f>
        <v/>
      </c>
      <c r="MA93" t="str" cm="1">
        <f t="array" ref="MA93">_xlfn._xlws.FILTER($M$3:$HD$3,((($M93:$HD93=$JP93)+($M93:$HD93=$JQ93))*($M$5:$HD$5="GL")*($JT93="consigne")),"")</f>
        <v/>
      </c>
      <c r="MG93" t="str" cm="1">
        <f t="array" ref="MG93:MJ93">_xlfn._xlws.FILTER($M$3:$HD$3,((($M93:$HD93=$IL93)+($M93:$HD93=$IM93))*($M$5:$HD$5="M-E")*($IP93="consigne")),"")</f>
        <v>Gugger Niklaus-Samuel</v>
      </c>
      <c r="MH93" t="str">
        <v>Roduit Benjamin</v>
      </c>
      <c r="MI93" t="str">
        <v>Streiff-Feller Marianne</v>
      </c>
      <c r="MJ93" t="str">
        <v>Studer Lilian</v>
      </c>
    </row>
    <row r="94" spans="1:354" x14ac:dyDescent="0.25">
      <c r="A94" s="1" t="s">
        <v>783</v>
      </c>
      <c r="B94" t="s">
        <v>204</v>
      </c>
      <c r="C94" t="s">
        <v>483</v>
      </c>
      <c r="D94" t="s">
        <v>484</v>
      </c>
      <c r="E94" s="1" t="s">
        <v>766</v>
      </c>
      <c r="F94" t="s">
        <v>767</v>
      </c>
      <c r="G94">
        <v>24549</v>
      </c>
      <c r="H94" t="s">
        <v>506</v>
      </c>
      <c r="I94" t="s">
        <v>768</v>
      </c>
      <c r="J94" t="s">
        <v>784</v>
      </c>
      <c r="K94" t="s">
        <v>767</v>
      </c>
      <c r="M94" t="s">
        <v>460</v>
      </c>
      <c r="N94" t="s">
        <v>460</v>
      </c>
      <c r="O94" t="s">
        <v>461</v>
      </c>
      <c r="P94" t="s">
        <v>460</v>
      </c>
      <c r="Q94" t="s">
        <v>460</v>
      </c>
      <c r="R94" t="s">
        <v>461</v>
      </c>
      <c r="S94" t="s">
        <v>461</v>
      </c>
      <c r="T94" t="s">
        <v>461</v>
      </c>
      <c r="U94" t="s">
        <v>461</v>
      </c>
      <c r="V94" t="s">
        <v>461</v>
      </c>
      <c r="W94" t="s">
        <v>463</v>
      </c>
      <c r="X94" t="s">
        <v>461</v>
      </c>
      <c r="Y94" t="s">
        <v>461</v>
      </c>
      <c r="Z94" t="s">
        <v>460</v>
      </c>
      <c r="AA94" t="s">
        <v>460</v>
      </c>
      <c r="AB94" t="s">
        <v>461</v>
      </c>
      <c r="AC94" t="s">
        <v>460</v>
      </c>
      <c r="AD94" t="s">
        <v>460</v>
      </c>
      <c r="AE94" t="s">
        <v>460</v>
      </c>
      <c r="AF94" t="s">
        <v>461</v>
      </c>
      <c r="AG94" t="s">
        <v>460</v>
      </c>
      <c r="AH94" t="s">
        <v>460</v>
      </c>
      <c r="AI94" t="s">
        <v>460</v>
      </c>
      <c r="AJ94" t="s">
        <v>461</v>
      </c>
      <c r="AK94" t="s">
        <v>460</v>
      </c>
      <c r="AL94" t="s">
        <v>460</v>
      </c>
      <c r="AM94" t="s">
        <v>460</v>
      </c>
      <c r="AN94" t="s">
        <v>460</v>
      </c>
      <c r="AO94" t="s">
        <v>460</v>
      </c>
      <c r="AP94" t="s">
        <v>460</v>
      </c>
      <c r="AQ94" t="s">
        <v>460</v>
      </c>
      <c r="AR94" t="s">
        <v>460</v>
      </c>
      <c r="AS94" t="s">
        <v>461</v>
      </c>
      <c r="AT94" t="s">
        <v>460</v>
      </c>
      <c r="AU94" t="s">
        <v>461</v>
      </c>
      <c r="AV94" t="s">
        <v>461</v>
      </c>
      <c r="AW94" t="s">
        <v>460</v>
      </c>
      <c r="AX94" t="s">
        <v>461</v>
      </c>
      <c r="AY94" t="s">
        <v>460</v>
      </c>
      <c r="AZ94" t="s">
        <v>460</v>
      </c>
      <c r="BA94" t="s">
        <v>460</v>
      </c>
      <c r="BB94" t="s">
        <v>460</v>
      </c>
      <c r="BC94" t="s">
        <v>461</v>
      </c>
      <c r="BD94" t="s">
        <v>460</v>
      </c>
      <c r="BE94" t="s">
        <v>460</v>
      </c>
      <c r="BF94" t="s">
        <v>460</v>
      </c>
      <c r="BG94" t="s">
        <v>461</v>
      </c>
      <c r="BH94" t="s">
        <v>460</v>
      </c>
      <c r="BI94" t="s">
        <v>461</v>
      </c>
      <c r="BJ94" t="s">
        <v>460</v>
      </c>
      <c r="BK94" t="s">
        <v>460</v>
      </c>
      <c r="BL94" t="s">
        <v>460</v>
      </c>
      <c r="BM94" t="s">
        <v>461</v>
      </c>
      <c r="BN94" t="s">
        <v>460</v>
      </c>
      <c r="BO94" t="s">
        <v>460</v>
      </c>
      <c r="BP94" t="s">
        <v>461</v>
      </c>
      <c r="BQ94" t="s">
        <v>461</v>
      </c>
      <c r="BR94" t="s">
        <v>460</v>
      </c>
      <c r="BS94" t="s">
        <v>461</v>
      </c>
      <c r="BT94" t="s">
        <v>460</v>
      </c>
      <c r="BU94" t="s">
        <v>460</v>
      </c>
      <c r="BV94" t="s">
        <v>460</v>
      </c>
      <c r="BW94" t="s">
        <v>460</v>
      </c>
      <c r="BX94" t="s">
        <v>461</v>
      </c>
      <c r="BY94" t="s">
        <v>460</v>
      </c>
      <c r="BZ94" t="s">
        <v>460</v>
      </c>
      <c r="CA94" t="s">
        <v>461</v>
      </c>
      <c r="CB94" t="s">
        <v>460</v>
      </c>
      <c r="CC94" t="s">
        <v>460</v>
      </c>
      <c r="CD94" t="s">
        <v>460</v>
      </c>
      <c r="CE94" t="s">
        <v>461</v>
      </c>
      <c r="CF94" t="s">
        <v>460</v>
      </c>
      <c r="CG94" t="s">
        <v>460</v>
      </c>
      <c r="CH94" t="s">
        <v>460</v>
      </c>
      <c r="CI94" t="s">
        <v>460</v>
      </c>
      <c r="CJ94" t="s">
        <v>460</v>
      </c>
      <c r="CK94" t="s">
        <v>461</v>
      </c>
      <c r="CL94" t="s">
        <v>460</v>
      </c>
      <c r="CM94" t="s">
        <v>463</v>
      </c>
      <c r="CN94" t="s">
        <v>461</v>
      </c>
      <c r="CO94" t="s">
        <v>461</v>
      </c>
      <c r="CP94" t="s">
        <v>460</v>
      </c>
      <c r="CQ94" t="s">
        <v>460</v>
      </c>
      <c r="CR94" t="s">
        <v>460</v>
      </c>
      <c r="CS94" t="s">
        <v>460</v>
      </c>
      <c r="CT94" t="s">
        <v>460</v>
      </c>
      <c r="CU94" t="s">
        <v>460</v>
      </c>
      <c r="CV94" t="s">
        <v>460</v>
      </c>
      <c r="CW94" t="s">
        <v>460</v>
      </c>
      <c r="CX94" t="s">
        <v>461</v>
      </c>
      <c r="CY94" t="s">
        <v>460</v>
      </c>
      <c r="CZ94" t="s">
        <v>460</v>
      </c>
      <c r="DA94" t="s">
        <v>460</v>
      </c>
      <c r="DB94" t="s">
        <v>474</v>
      </c>
      <c r="DC94" t="s">
        <v>460</v>
      </c>
      <c r="DD94" t="s">
        <v>473</v>
      </c>
      <c r="DE94" t="s">
        <v>461</v>
      </c>
      <c r="DF94" t="s">
        <v>460</v>
      </c>
      <c r="DG94" t="s">
        <v>460</v>
      </c>
      <c r="DH94" t="s">
        <v>460</v>
      </c>
      <c r="DI94" t="s">
        <v>461</v>
      </c>
      <c r="DJ94" t="s">
        <v>460</v>
      </c>
      <c r="DK94" t="s">
        <v>460</v>
      </c>
      <c r="DL94" t="s">
        <v>460</v>
      </c>
      <c r="DM94" t="s">
        <v>461</v>
      </c>
      <c r="DN94" t="s">
        <v>461</v>
      </c>
      <c r="DO94" t="s">
        <v>460</v>
      </c>
      <c r="DP94" t="s">
        <v>460</v>
      </c>
      <c r="DQ94" t="s">
        <v>460</v>
      </c>
      <c r="DR94" t="s">
        <v>461</v>
      </c>
      <c r="DS94" t="s">
        <v>461</v>
      </c>
      <c r="DT94" t="s">
        <v>461</v>
      </c>
      <c r="DU94" t="s">
        <v>460</v>
      </c>
      <c r="DV94" t="s">
        <v>461</v>
      </c>
      <c r="DW94" t="s">
        <v>460</v>
      </c>
      <c r="DX94" t="s">
        <v>460</v>
      </c>
      <c r="DY94" t="s">
        <v>460</v>
      </c>
      <c r="DZ94" t="s">
        <v>461</v>
      </c>
      <c r="EA94" t="s">
        <v>461</v>
      </c>
      <c r="EB94" t="s">
        <v>461</v>
      </c>
      <c r="EC94" t="s">
        <v>460</v>
      </c>
      <c r="ED94" t="s">
        <v>460</v>
      </c>
      <c r="EE94" t="s">
        <v>460</v>
      </c>
      <c r="EF94" t="s">
        <v>460</v>
      </c>
      <c r="EG94" t="s">
        <v>461</v>
      </c>
      <c r="EH94" t="s">
        <v>460</v>
      </c>
      <c r="EI94" t="s">
        <v>460</v>
      </c>
      <c r="EJ94" t="s">
        <v>460</v>
      </c>
      <c r="EK94" t="s">
        <v>461</v>
      </c>
      <c r="EL94" t="s">
        <v>461</v>
      </c>
      <c r="EM94" t="s">
        <v>460</v>
      </c>
      <c r="EN94" t="s">
        <v>460</v>
      </c>
      <c r="EO94" t="s">
        <v>461</v>
      </c>
      <c r="EP94" t="s">
        <v>460</v>
      </c>
      <c r="EQ94" t="s">
        <v>461</v>
      </c>
      <c r="ER94" t="s">
        <v>460</v>
      </c>
      <c r="ES94" t="s">
        <v>461</v>
      </c>
      <c r="ET94" t="s">
        <v>460</v>
      </c>
      <c r="EU94" t="s">
        <v>461</v>
      </c>
      <c r="EV94" t="s">
        <v>461</v>
      </c>
      <c r="EW94" t="s">
        <v>461</v>
      </c>
      <c r="EX94" t="s">
        <v>461</v>
      </c>
      <c r="EY94" t="s">
        <v>460</v>
      </c>
      <c r="EZ94" t="s">
        <v>460</v>
      </c>
      <c r="FA94" t="s">
        <v>460</v>
      </c>
      <c r="FB94" t="s">
        <v>460</v>
      </c>
      <c r="FC94" t="s">
        <v>460</v>
      </c>
      <c r="FD94" t="s">
        <v>460</v>
      </c>
      <c r="FE94" t="s">
        <v>460</v>
      </c>
      <c r="FF94" t="s">
        <v>460</v>
      </c>
      <c r="FG94" t="s">
        <v>460</v>
      </c>
      <c r="FH94" t="s">
        <v>461</v>
      </c>
      <c r="FI94" t="s">
        <v>460</v>
      </c>
      <c r="FJ94" t="s">
        <v>460</v>
      </c>
      <c r="FK94" t="s">
        <v>460</v>
      </c>
      <c r="FL94" t="s">
        <v>461</v>
      </c>
      <c r="FM94" t="s">
        <v>461</v>
      </c>
      <c r="FN94" t="s">
        <v>460</v>
      </c>
      <c r="FO94" t="s">
        <v>460</v>
      </c>
      <c r="FP94" t="s">
        <v>460</v>
      </c>
      <c r="FQ94" t="s">
        <v>460</v>
      </c>
      <c r="FR94" t="s">
        <v>461</v>
      </c>
      <c r="FS94" t="s">
        <v>460</v>
      </c>
      <c r="FT94" t="s">
        <v>461</v>
      </c>
      <c r="FU94" t="s">
        <v>461</v>
      </c>
      <c r="FV94" t="s">
        <v>460</v>
      </c>
      <c r="FW94" t="s">
        <v>460</v>
      </c>
      <c r="FX94" t="s">
        <v>461</v>
      </c>
      <c r="FY94" t="s">
        <v>460</v>
      </c>
      <c r="FZ94" t="s">
        <v>460</v>
      </c>
      <c r="GA94" t="s">
        <v>460</v>
      </c>
      <c r="GB94" t="s">
        <v>460</v>
      </c>
      <c r="GC94" t="s">
        <v>460</v>
      </c>
      <c r="GD94" t="s">
        <v>461</v>
      </c>
      <c r="GE94" t="s">
        <v>461</v>
      </c>
      <c r="GF94" t="s">
        <v>460</v>
      </c>
      <c r="GG94" t="s">
        <v>461</v>
      </c>
      <c r="GH94" t="s">
        <v>461</v>
      </c>
      <c r="GI94" t="s">
        <v>461</v>
      </c>
      <c r="GJ94" t="s">
        <v>461</v>
      </c>
      <c r="GK94" t="s">
        <v>460</v>
      </c>
      <c r="GL94" t="s">
        <v>460</v>
      </c>
      <c r="GM94" t="s">
        <v>460</v>
      </c>
      <c r="GN94" t="s">
        <v>460</v>
      </c>
      <c r="GO94" t="s">
        <v>460</v>
      </c>
      <c r="GP94" t="s">
        <v>461</v>
      </c>
      <c r="GQ94" t="s">
        <v>460</v>
      </c>
      <c r="GR94" t="s">
        <v>460</v>
      </c>
      <c r="GS94" t="s">
        <v>460</v>
      </c>
      <c r="GT94" t="s">
        <v>461</v>
      </c>
      <c r="GU94" t="s">
        <v>460</v>
      </c>
      <c r="GV94" t="s">
        <v>460</v>
      </c>
      <c r="GW94" t="s">
        <v>461</v>
      </c>
      <c r="GX94" t="s">
        <v>461</v>
      </c>
      <c r="GY94" t="s">
        <v>461</v>
      </c>
      <c r="GZ94" t="s">
        <v>461</v>
      </c>
      <c r="HA94" t="s">
        <v>460</v>
      </c>
      <c r="HB94" t="s">
        <v>460</v>
      </c>
      <c r="HC94" t="s">
        <v>461</v>
      </c>
      <c r="HD94" t="s">
        <v>460</v>
      </c>
      <c r="HE94" t="s">
        <v>481</v>
      </c>
      <c r="HF94">
        <v>126</v>
      </c>
      <c r="HG94">
        <v>70</v>
      </c>
      <c r="HH94">
        <v>0</v>
      </c>
      <c r="HI94">
        <v>2</v>
      </c>
      <c r="HJ94">
        <v>1</v>
      </c>
      <c r="HK94" t="s">
        <v>476</v>
      </c>
      <c r="HM94" s="3">
        <f t="shared" si="66"/>
        <v>53</v>
      </c>
      <c r="HN94" s="3">
        <f t="shared" si="67"/>
        <v>0</v>
      </c>
      <c r="HO94" s="3">
        <f t="shared" si="83"/>
        <v>0</v>
      </c>
      <c r="HP94" s="3">
        <f t="shared" si="42"/>
        <v>53</v>
      </c>
      <c r="HQ94" s="7" t="str" cm="1">
        <f t="array" ref="HQ94">_xlfn.SWITCH(HP94,HM94,"Oui",HN94,"Non",HO94,"Abstention")</f>
        <v>Oui</v>
      </c>
      <c r="HR94" s="7" t="str" cm="1">
        <f t="array" ref="HR94">_xlfn.SWITCH(HQ94,"Oui","Non","Non","Oui","Abstention","Oui")</f>
        <v>Non</v>
      </c>
      <c r="HS94" s="7" t="str" cm="1">
        <f t="array" ref="HS94">_xlfn.SWITCH(HQ94,"Oui","Abstention","Non","Abstention","Abstention","Non")</f>
        <v>Abstention</v>
      </c>
      <c r="HT94" s="3">
        <f t="shared" si="43"/>
        <v>53</v>
      </c>
      <c r="HU94" s="3">
        <f t="shared" si="44"/>
        <v>1</v>
      </c>
      <c r="HV94" t="str">
        <f t="shared" si="45"/>
        <v>consigne</v>
      </c>
      <c r="HW94" s="3">
        <f t="shared" si="68"/>
        <v>0</v>
      </c>
      <c r="HX94" s="3">
        <f t="shared" si="69"/>
        <v>38</v>
      </c>
      <c r="HY94" s="3">
        <f t="shared" si="70"/>
        <v>0</v>
      </c>
      <c r="HZ94" s="3">
        <f t="shared" si="46"/>
        <v>38</v>
      </c>
      <c r="IA94" s="7" t="str" cm="1">
        <f t="array" ref="IA94">_xlfn.SWITCH(HZ94,HW94,"Oui",HX94,"Non",HY94,"Abstention")</f>
        <v>Non</v>
      </c>
      <c r="IB94" s="7" t="str" cm="1">
        <f t="array" ref="IB94">_xlfn.SWITCH(IA94,"Oui","Non","Non","Oui","Abstention","Oui")</f>
        <v>Oui</v>
      </c>
      <c r="IC94" s="7" t="str" cm="1">
        <f t="array" ref="IC94">_xlfn.SWITCH(IA94,"Oui","Abstention","Non","Abstention","Abstention","Non")</f>
        <v>Abstention</v>
      </c>
      <c r="ID94" s="3">
        <f t="shared" si="47"/>
        <v>38</v>
      </c>
      <c r="IE94" s="3">
        <f t="shared" si="48"/>
        <v>1</v>
      </c>
      <c r="IF94" t="str">
        <f t="shared" si="49"/>
        <v>consigne</v>
      </c>
      <c r="IG94">
        <f t="shared" si="71"/>
        <v>28</v>
      </c>
      <c r="IH94">
        <f t="shared" si="72"/>
        <v>3</v>
      </c>
      <c r="II94">
        <f t="shared" si="73"/>
        <v>0</v>
      </c>
      <c r="IJ94" s="3">
        <f t="shared" si="50"/>
        <v>28</v>
      </c>
      <c r="IK94" s="7" t="str" cm="1">
        <f t="array" ref="IK94">_xlfn.SWITCH(IJ94,IG94,"Oui",IH94,"Non",II94,"Abstention")</f>
        <v>Oui</v>
      </c>
      <c r="IL94" s="7" t="str" cm="1">
        <f t="array" ref="IL94">_xlfn.SWITCH(IK94,"Oui","Non","Non","Oui","Abstention","Oui")</f>
        <v>Non</v>
      </c>
      <c r="IM94" s="7" t="str" cm="1">
        <f t="array" ref="IM94">_xlfn.SWITCH(IK94,"Oui","Abstention","Non","Abstention","Abstention","Non")</f>
        <v>Abstention</v>
      </c>
      <c r="IN94" s="3">
        <f t="shared" si="51"/>
        <v>31</v>
      </c>
      <c r="IO94" s="3">
        <f t="shared" si="52"/>
        <v>0.90322580645161288</v>
      </c>
      <c r="IP94" t="str">
        <f t="shared" si="84"/>
        <v>consigne</v>
      </c>
      <c r="IQ94">
        <f t="shared" si="74"/>
        <v>29</v>
      </c>
      <c r="IR94">
        <f t="shared" si="75"/>
        <v>0</v>
      </c>
      <c r="IS94">
        <f t="shared" si="76"/>
        <v>0</v>
      </c>
      <c r="IT94" s="3">
        <f t="shared" si="54"/>
        <v>29</v>
      </c>
      <c r="IU94" s="7" t="str" cm="1">
        <f t="array" ref="IU94">_xlfn.SWITCH(IT94,IQ94,"Oui",IR94,"Non",IS94,"Abstention")</f>
        <v>Oui</v>
      </c>
      <c r="IV94" s="7" t="str" cm="1">
        <f t="array" ref="IV94">_xlfn.SWITCH(IU94,"Oui","Non","Non","Oui","Abstention","Oui")</f>
        <v>Non</v>
      </c>
      <c r="IW94" s="7" t="str" cm="1">
        <f t="array" ref="IW94">_xlfn.SWITCH(IU94,"Oui","Abstention","Non","Abstention","Abstention","Non")</f>
        <v>Abstention</v>
      </c>
      <c r="IX94" s="3">
        <f t="shared" si="55"/>
        <v>29</v>
      </c>
      <c r="IY94" s="3">
        <f t="shared" si="56"/>
        <v>1</v>
      </c>
      <c r="IZ94" t="str">
        <f t="shared" si="85"/>
        <v>consigne</v>
      </c>
      <c r="JA94">
        <f t="shared" si="77"/>
        <v>0</v>
      </c>
      <c r="JB94">
        <f t="shared" si="78"/>
        <v>29</v>
      </c>
      <c r="JC94">
        <f t="shared" si="79"/>
        <v>0</v>
      </c>
      <c r="JD94" s="3">
        <f t="shared" si="58"/>
        <v>29</v>
      </c>
      <c r="JE94" s="7" t="str" cm="1">
        <f t="array" ref="JE94">_xlfn.SWITCH(JD94,JA94,"Oui",JB94,"Non",JC94,"Abstention")</f>
        <v>Non</v>
      </c>
      <c r="JF94" s="7" t="str" cm="1">
        <f t="array" ref="JF94">_xlfn.SWITCH(JE94,"Oui","Non","Non","Oui","Abstention","Oui")</f>
        <v>Oui</v>
      </c>
      <c r="JG94" s="7" t="str" cm="1">
        <f t="array" ref="JG94">_xlfn.SWITCH(JE94,"Oui","Abstention","Non","Abstention","Abstention","Non")</f>
        <v>Abstention</v>
      </c>
      <c r="JH94" s="3">
        <f t="shared" si="59"/>
        <v>29</v>
      </c>
      <c r="JI94" s="3">
        <f t="shared" si="60"/>
        <v>1</v>
      </c>
      <c r="JJ94" t="str">
        <f t="shared" si="86"/>
        <v>consigne</v>
      </c>
      <c r="JK94">
        <f t="shared" si="80"/>
        <v>16</v>
      </c>
      <c r="JL94">
        <f t="shared" si="81"/>
        <v>0</v>
      </c>
      <c r="JM94">
        <f t="shared" si="82"/>
        <v>0</v>
      </c>
      <c r="JN94" s="3">
        <f t="shared" si="62"/>
        <v>16</v>
      </c>
      <c r="JO94" s="7" t="str" cm="1">
        <f t="array" ref="JO94">_xlfn.SWITCH(JN94,JK94,"Oui",JL94,"Non",JM94,"Abstention")</f>
        <v>Oui</v>
      </c>
      <c r="JP94" s="7" t="str" cm="1">
        <f t="array" ref="JP94">_xlfn.SWITCH(JO94,"Oui","Non","Non","Oui","Abstention","Oui")</f>
        <v>Non</v>
      </c>
      <c r="JQ94" s="7" t="str" cm="1">
        <f t="array" ref="JQ94">_xlfn.SWITCH(JO94,"Oui","Abstention","Non","Abstention","Abstention","Non")</f>
        <v>Abstention</v>
      </c>
      <c r="JR94" s="3">
        <f t="shared" si="63"/>
        <v>16</v>
      </c>
      <c r="JS94" s="3">
        <f t="shared" si="64"/>
        <v>1</v>
      </c>
      <c r="JT94" t="str">
        <f t="shared" si="87"/>
        <v>consigne</v>
      </c>
      <c r="JU94" s="3"/>
      <c r="JV94" t="str" cm="1">
        <f t="array" ref="JV94">_xlfn._xlws.FILTER($M$3:$HD$3,((($M94:$HD94=$HR94)+($M94:$HD94=$HS94))*($M$5:$HD$5="V")*($HV94="consigne")),"")</f>
        <v/>
      </c>
      <c r="KP94" t="str" cm="1">
        <f t="array" ref="KP94">_xlfn._xlws.FILTER($M$3:$HD$3,((($M94:$HD94=$IB94)+($M94:$HD94=$IC94))*($M$5:$HD$5="S")*($IF94="consigne")),"")</f>
        <v/>
      </c>
      <c r="LD94" t="str" cm="1">
        <f t="array" ref="LD94">_xlfn._xlws.FILTER($M$3:$HD$3,((($M94:$HD94=$IV94)+($M94:$HD94=$IW94))*($M$5:$HD$5="RL")*($IZ94="consigne")),"")</f>
        <v/>
      </c>
      <c r="LP94" t="str" cm="1">
        <f t="array" ref="LP94">_xlfn._xlws.FILTER($M$3:$HD$3,((($M94:$HD94=$JF94)+($M94:$HD94=$JG94))*($M$5:$HD$5="G")*($JJ94="consigne")),"")</f>
        <v/>
      </c>
      <c r="MA94" t="str" cm="1">
        <f t="array" ref="MA94">_xlfn._xlws.FILTER($M$3:$HD$3,((($M94:$HD94=$JP94)+($M94:$HD94=$JQ94))*($M$5:$HD$5="GL")*($JT94="consigne")),"")</f>
        <v/>
      </c>
      <c r="MG94" t="str" cm="1">
        <f t="array" ref="MG94:MI94">_xlfn._xlws.FILTER($M$3:$HD$3,((($M94:$HD94=$IL94)+($M94:$HD94=$IM94))*($M$5:$HD$5="M-E")*($IP94="consigne")),"")</f>
        <v>Gugger Niklaus-Samuel</v>
      </c>
      <c r="MH94" t="str">
        <v>Streiff-Feller Marianne</v>
      </c>
      <c r="MI94" t="str">
        <v>Studer Lilian</v>
      </c>
    </row>
    <row r="95" spans="1:354" x14ac:dyDescent="0.25">
      <c r="A95" s="1" t="s">
        <v>785</v>
      </c>
      <c r="B95" t="s">
        <v>204</v>
      </c>
      <c r="C95" t="s">
        <v>483</v>
      </c>
      <c r="D95" t="s">
        <v>484</v>
      </c>
      <c r="E95" s="1" t="s">
        <v>766</v>
      </c>
      <c r="F95" t="s">
        <v>767</v>
      </c>
      <c r="G95">
        <v>24550</v>
      </c>
      <c r="H95" t="s">
        <v>506</v>
      </c>
      <c r="I95" t="s">
        <v>786</v>
      </c>
      <c r="J95" t="s">
        <v>787</v>
      </c>
      <c r="K95" t="s">
        <v>767</v>
      </c>
      <c r="M95" t="s">
        <v>460</v>
      </c>
      <c r="N95" t="s">
        <v>460</v>
      </c>
      <c r="O95" t="s">
        <v>461</v>
      </c>
      <c r="P95" t="s">
        <v>460</v>
      </c>
      <c r="Q95" t="s">
        <v>460</v>
      </c>
      <c r="R95" t="s">
        <v>461</v>
      </c>
      <c r="S95" t="s">
        <v>461</v>
      </c>
      <c r="T95" t="s">
        <v>461</v>
      </c>
      <c r="U95" t="s">
        <v>461</v>
      </c>
      <c r="V95" t="s">
        <v>461</v>
      </c>
      <c r="W95" t="s">
        <v>463</v>
      </c>
      <c r="X95" t="s">
        <v>461</v>
      </c>
      <c r="Y95" t="s">
        <v>461</v>
      </c>
      <c r="Z95" t="s">
        <v>460</v>
      </c>
      <c r="AA95" t="s">
        <v>460</v>
      </c>
      <c r="AB95" t="s">
        <v>461</v>
      </c>
      <c r="AC95" t="s">
        <v>460</v>
      </c>
      <c r="AD95" t="s">
        <v>460</v>
      </c>
      <c r="AE95" t="s">
        <v>460</v>
      </c>
      <c r="AF95" t="s">
        <v>461</v>
      </c>
      <c r="AG95" t="s">
        <v>460</v>
      </c>
      <c r="AH95" t="s">
        <v>460</v>
      </c>
      <c r="AI95" t="s">
        <v>460</v>
      </c>
      <c r="AJ95" t="s">
        <v>461</v>
      </c>
      <c r="AK95" t="s">
        <v>460</v>
      </c>
      <c r="AL95" t="s">
        <v>460</v>
      </c>
      <c r="AM95" t="s">
        <v>460</v>
      </c>
      <c r="AN95" t="s">
        <v>460</v>
      </c>
      <c r="AO95" t="s">
        <v>460</v>
      </c>
      <c r="AP95" t="s">
        <v>460</v>
      </c>
      <c r="AQ95" t="s">
        <v>460</v>
      </c>
      <c r="AR95" t="s">
        <v>460</v>
      </c>
      <c r="AS95" t="s">
        <v>461</v>
      </c>
      <c r="AT95" t="s">
        <v>460</v>
      </c>
      <c r="AU95" t="s">
        <v>461</v>
      </c>
      <c r="AV95" t="s">
        <v>461</v>
      </c>
      <c r="AW95" t="s">
        <v>460</v>
      </c>
      <c r="AX95" t="s">
        <v>461</v>
      </c>
      <c r="AY95" t="s">
        <v>460</v>
      </c>
      <c r="AZ95" t="s">
        <v>460</v>
      </c>
      <c r="BA95" t="s">
        <v>460</v>
      </c>
      <c r="BB95" t="s">
        <v>460</v>
      </c>
      <c r="BC95" t="s">
        <v>461</v>
      </c>
      <c r="BD95" t="s">
        <v>460</v>
      </c>
      <c r="BE95" t="s">
        <v>480</v>
      </c>
      <c r="BF95" t="s">
        <v>460</v>
      </c>
      <c r="BG95" t="s">
        <v>461</v>
      </c>
      <c r="BH95" t="s">
        <v>460</v>
      </c>
      <c r="BI95" t="s">
        <v>461</v>
      </c>
      <c r="BJ95" t="s">
        <v>460</v>
      </c>
      <c r="BK95" t="s">
        <v>460</v>
      </c>
      <c r="BL95" t="s">
        <v>460</v>
      </c>
      <c r="BM95" t="s">
        <v>461</v>
      </c>
      <c r="BN95" t="s">
        <v>460</v>
      </c>
      <c r="BO95" t="s">
        <v>460</v>
      </c>
      <c r="BP95" t="s">
        <v>461</v>
      </c>
      <c r="BQ95" t="s">
        <v>461</v>
      </c>
      <c r="BR95" t="s">
        <v>460</v>
      </c>
      <c r="BS95" t="s">
        <v>461</v>
      </c>
      <c r="BT95" t="s">
        <v>460</v>
      </c>
      <c r="BU95" t="s">
        <v>460</v>
      </c>
      <c r="BV95" t="s">
        <v>460</v>
      </c>
      <c r="BW95" t="s">
        <v>460</v>
      </c>
      <c r="BX95" t="s">
        <v>461</v>
      </c>
      <c r="BY95" t="s">
        <v>460</v>
      </c>
      <c r="BZ95" t="s">
        <v>460</v>
      </c>
      <c r="CA95" t="s">
        <v>461</v>
      </c>
      <c r="CB95" t="s">
        <v>460</v>
      </c>
      <c r="CC95" t="s">
        <v>460</v>
      </c>
      <c r="CD95" t="s">
        <v>460</v>
      </c>
      <c r="CE95" t="s">
        <v>461</v>
      </c>
      <c r="CF95" t="s">
        <v>460</v>
      </c>
      <c r="CG95" t="s">
        <v>460</v>
      </c>
      <c r="CH95" t="s">
        <v>460</v>
      </c>
      <c r="CI95" t="s">
        <v>460</v>
      </c>
      <c r="CJ95" t="s">
        <v>460</v>
      </c>
      <c r="CK95" t="s">
        <v>461</v>
      </c>
      <c r="CL95" t="s">
        <v>460</v>
      </c>
      <c r="CM95" t="s">
        <v>463</v>
      </c>
      <c r="CN95" t="s">
        <v>461</v>
      </c>
      <c r="CO95" t="s">
        <v>461</v>
      </c>
      <c r="CP95" t="s">
        <v>460</v>
      </c>
      <c r="CQ95" t="s">
        <v>460</v>
      </c>
      <c r="CR95" t="s">
        <v>460</v>
      </c>
      <c r="CS95" t="s">
        <v>460</v>
      </c>
      <c r="CT95" t="s">
        <v>460</v>
      </c>
      <c r="CU95" t="s">
        <v>460</v>
      </c>
      <c r="CV95" t="s">
        <v>460</v>
      </c>
      <c r="CW95" t="s">
        <v>460</v>
      </c>
      <c r="CX95" t="s">
        <v>461</v>
      </c>
      <c r="CY95" t="s">
        <v>460</v>
      </c>
      <c r="CZ95" t="s">
        <v>460</v>
      </c>
      <c r="DA95" t="s">
        <v>460</v>
      </c>
      <c r="DB95" t="s">
        <v>474</v>
      </c>
      <c r="DC95" t="s">
        <v>460</v>
      </c>
      <c r="DD95" t="s">
        <v>473</v>
      </c>
      <c r="DE95" t="s">
        <v>461</v>
      </c>
      <c r="DF95" t="s">
        <v>460</v>
      </c>
      <c r="DG95" t="s">
        <v>460</v>
      </c>
      <c r="DH95" t="s">
        <v>460</v>
      </c>
      <c r="DI95" t="s">
        <v>461</v>
      </c>
      <c r="DJ95" t="s">
        <v>460</v>
      </c>
      <c r="DK95" t="s">
        <v>460</v>
      </c>
      <c r="DL95" t="s">
        <v>460</v>
      </c>
      <c r="DM95" t="s">
        <v>461</v>
      </c>
      <c r="DN95" t="s">
        <v>461</v>
      </c>
      <c r="DO95" t="s">
        <v>460</v>
      </c>
      <c r="DP95" t="s">
        <v>460</v>
      </c>
      <c r="DQ95" t="s">
        <v>460</v>
      </c>
      <c r="DR95" t="s">
        <v>461</v>
      </c>
      <c r="DS95" t="s">
        <v>461</v>
      </c>
      <c r="DT95" t="s">
        <v>461</v>
      </c>
      <c r="DU95" t="s">
        <v>460</v>
      </c>
      <c r="DV95" t="s">
        <v>461</v>
      </c>
      <c r="DW95" t="s">
        <v>460</v>
      </c>
      <c r="DX95" t="s">
        <v>460</v>
      </c>
      <c r="DY95" t="s">
        <v>460</v>
      </c>
      <c r="DZ95" t="s">
        <v>461</v>
      </c>
      <c r="EA95" t="s">
        <v>461</v>
      </c>
      <c r="EB95" t="s">
        <v>461</v>
      </c>
      <c r="EC95" t="s">
        <v>460</v>
      </c>
      <c r="ED95" t="s">
        <v>460</v>
      </c>
      <c r="EE95" t="s">
        <v>460</v>
      </c>
      <c r="EF95" t="s">
        <v>460</v>
      </c>
      <c r="EG95" t="s">
        <v>461</v>
      </c>
      <c r="EH95" t="s">
        <v>460</v>
      </c>
      <c r="EI95" t="s">
        <v>460</v>
      </c>
      <c r="EJ95" t="s">
        <v>460</v>
      </c>
      <c r="EK95" t="s">
        <v>461</v>
      </c>
      <c r="EL95" t="s">
        <v>461</v>
      </c>
      <c r="EM95" t="s">
        <v>460</v>
      </c>
      <c r="EN95" t="s">
        <v>460</v>
      </c>
      <c r="EO95" t="s">
        <v>461</v>
      </c>
      <c r="EP95" t="s">
        <v>460</v>
      </c>
      <c r="EQ95" t="s">
        <v>461</v>
      </c>
      <c r="ER95" t="s">
        <v>460</v>
      </c>
      <c r="ES95" t="s">
        <v>461</v>
      </c>
      <c r="ET95" t="s">
        <v>460</v>
      </c>
      <c r="EU95" t="s">
        <v>461</v>
      </c>
      <c r="EV95" t="s">
        <v>461</v>
      </c>
      <c r="EW95" t="s">
        <v>461</v>
      </c>
      <c r="EX95" t="s">
        <v>461</v>
      </c>
      <c r="EY95" t="s">
        <v>460</v>
      </c>
      <c r="EZ95" t="s">
        <v>460</v>
      </c>
      <c r="FA95" t="s">
        <v>460</v>
      </c>
      <c r="FB95" t="s">
        <v>460</v>
      </c>
      <c r="FC95" t="s">
        <v>460</v>
      </c>
      <c r="FD95" t="s">
        <v>460</v>
      </c>
      <c r="FE95" t="s">
        <v>460</v>
      </c>
      <c r="FF95" t="s">
        <v>460</v>
      </c>
      <c r="FG95" t="s">
        <v>460</v>
      </c>
      <c r="FH95" t="s">
        <v>461</v>
      </c>
      <c r="FI95" t="s">
        <v>460</v>
      </c>
      <c r="FJ95" t="s">
        <v>460</v>
      </c>
      <c r="FK95" t="s">
        <v>460</v>
      </c>
      <c r="FL95" t="s">
        <v>461</v>
      </c>
      <c r="FM95" t="s">
        <v>461</v>
      </c>
      <c r="FN95" t="s">
        <v>460</v>
      </c>
      <c r="FO95" t="s">
        <v>460</v>
      </c>
      <c r="FP95" t="s">
        <v>460</v>
      </c>
      <c r="FQ95" t="s">
        <v>460</v>
      </c>
      <c r="FR95" t="s">
        <v>461</v>
      </c>
      <c r="FS95" t="s">
        <v>460</v>
      </c>
      <c r="FT95" t="s">
        <v>461</v>
      </c>
      <c r="FU95" t="s">
        <v>461</v>
      </c>
      <c r="FV95" t="s">
        <v>460</v>
      </c>
      <c r="FW95" t="s">
        <v>460</v>
      </c>
      <c r="FX95" t="s">
        <v>461</v>
      </c>
      <c r="FY95" t="s">
        <v>460</v>
      </c>
      <c r="FZ95" t="s">
        <v>460</v>
      </c>
      <c r="GA95" t="s">
        <v>460</v>
      </c>
      <c r="GB95" t="s">
        <v>460</v>
      </c>
      <c r="GC95" t="s">
        <v>460</v>
      </c>
      <c r="GD95" t="s">
        <v>461</v>
      </c>
      <c r="GE95" t="s">
        <v>461</v>
      </c>
      <c r="GF95" t="s">
        <v>460</v>
      </c>
      <c r="GG95" t="s">
        <v>461</v>
      </c>
      <c r="GH95" t="s">
        <v>461</v>
      </c>
      <c r="GI95" t="s">
        <v>461</v>
      </c>
      <c r="GJ95" t="s">
        <v>461</v>
      </c>
      <c r="GK95" t="s">
        <v>460</v>
      </c>
      <c r="GL95" t="s">
        <v>460</v>
      </c>
      <c r="GM95" t="s">
        <v>460</v>
      </c>
      <c r="GN95" t="s">
        <v>460</v>
      </c>
      <c r="GO95" t="s">
        <v>460</v>
      </c>
      <c r="GP95" t="s">
        <v>461</v>
      </c>
      <c r="GQ95" t="s">
        <v>460</v>
      </c>
      <c r="GR95" t="s">
        <v>460</v>
      </c>
      <c r="GS95" t="s">
        <v>460</v>
      </c>
      <c r="GT95" t="s">
        <v>461</v>
      </c>
      <c r="GU95" t="s">
        <v>460</v>
      </c>
      <c r="GV95" t="s">
        <v>460</v>
      </c>
      <c r="GW95" t="s">
        <v>461</v>
      </c>
      <c r="GX95" t="s">
        <v>461</v>
      </c>
      <c r="GY95" t="s">
        <v>461</v>
      </c>
      <c r="GZ95" t="s">
        <v>461</v>
      </c>
      <c r="HA95" t="s">
        <v>460</v>
      </c>
      <c r="HB95" t="s">
        <v>460</v>
      </c>
      <c r="HC95" t="s">
        <v>461</v>
      </c>
      <c r="HD95" t="s">
        <v>460</v>
      </c>
      <c r="HE95" t="s">
        <v>481</v>
      </c>
      <c r="HF95">
        <v>125</v>
      </c>
      <c r="HG95">
        <v>70</v>
      </c>
      <c r="HH95">
        <v>1</v>
      </c>
      <c r="HI95">
        <v>2</v>
      </c>
      <c r="HJ95">
        <v>1</v>
      </c>
      <c r="HK95" t="s">
        <v>476</v>
      </c>
      <c r="HM95" s="3">
        <f t="shared" si="66"/>
        <v>52</v>
      </c>
      <c r="HN95" s="3">
        <f t="shared" si="67"/>
        <v>0</v>
      </c>
      <c r="HO95" s="3">
        <f t="shared" si="83"/>
        <v>1</v>
      </c>
      <c r="HP95" s="3">
        <f t="shared" si="42"/>
        <v>52</v>
      </c>
      <c r="HQ95" s="7" t="str" cm="1">
        <f t="array" ref="HQ95">_xlfn.SWITCH(HP95,HM95,"Oui",HN95,"Non",HO95,"Abstention")</f>
        <v>Oui</v>
      </c>
      <c r="HR95" s="7" t="str" cm="1">
        <f t="array" ref="HR95">_xlfn.SWITCH(HQ95,"Oui","Non","Non","Oui","Abstention","Oui")</f>
        <v>Non</v>
      </c>
      <c r="HS95" s="7" t="str" cm="1">
        <f t="array" ref="HS95">_xlfn.SWITCH(HQ95,"Oui","Abstention","Non","Abstention","Abstention","Non")</f>
        <v>Abstention</v>
      </c>
      <c r="HT95" s="3">
        <f t="shared" si="43"/>
        <v>53</v>
      </c>
      <c r="HU95" s="3">
        <f t="shared" si="44"/>
        <v>0.98113207547169812</v>
      </c>
      <c r="HV95" t="str">
        <f t="shared" si="45"/>
        <v>consigne</v>
      </c>
      <c r="HW95" s="3">
        <f t="shared" si="68"/>
        <v>0</v>
      </c>
      <c r="HX95" s="3">
        <f t="shared" si="69"/>
        <v>38</v>
      </c>
      <c r="HY95" s="3">
        <f t="shared" si="70"/>
        <v>0</v>
      </c>
      <c r="HZ95" s="3">
        <f t="shared" si="46"/>
        <v>38</v>
      </c>
      <c r="IA95" s="7" t="str" cm="1">
        <f t="array" ref="IA95">_xlfn.SWITCH(HZ95,HW95,"Oui",HX95,"Non",HY95,"Abstention")</f>
        <v>Non</v>
      </c>
      <c r="IB95" s="7" t="str" cm="1">
        <f t="array" ref="IB95">_xlfn.SWITCH(IA95,"Oui","Non","Non","Oui","Abstention","Oui")</f>
        <v>Oui</v>
      </c>
      <c r="IC95" s="7" t="str" cm="1">
        <f t="array" ref="IC95">_xlfn.SWITCH(IA95,"Oui","Abstention","Non","Abstention","Abstention","Non")</f>
        <v>Abstention</v>
      </c>
      <c r="ID95" s="3">
        <f t="shared" si="47"/>
        <v>38</v>
      </c>
      <c r="IE95" s="3">
        <f t="shared" si="48"/>
        <v>1</v>
      </c>
      <c r="IF95" t="str">
        <f t="shared" si="49"/>
        <v>consigne</v>
      </c>
      <c r="IG95">
        <f t="shared" si="71"/>
        <v>28</v>
      </c>
      <c r="IH95">
        <f t="shared" si="72"/>
        <v>3</v>
      </c>
      <c r="II95">
        <f t="shared" si="73"/>
        <v>0</v>
      </c>
      <c r="IJ95" s="3">
        <f t="shared" si="50"/>
        <v>28</v>
      </c>
      <c r="IK95" s="7" t="str" cm="1">
        <f t="array" ref="IK95">_xlfn.SWITCH(IJ95,IG95,"Oui",IH95,"Non",II95,"Abstention")</f>
        <v>Oui</v>
      </c>
      <c r="IL95" s="7" t="str" cm="1">
        <f t="array" ref="IL95">_xlfn.SWITCH(IK95,"Oui","Non","Non","Oui","Abstention","Oui")</f>
        <v>Non</v>
      </c>
      <c r="IM95" s="7" t="str" cm="1">
        <f t="array" ref="IM95">_xlfn.SWITCH(IK95,"Oui","Abstention","Non","Abstention","Abstention","Non")</f>
        <v>Abstention</v>
      </c>
      <c r="IN95" s="3">
        <f t="shared" si="51"/>
        <v>31</v>
      </c>
      <c r="IO95" s="3">
        <f t="shared" si="52"/>
        <v>0.90322580645161288</v>
      </c>
      <c r="IP95" t="str">
        <f t="shared" si="84"/>
        <v>consigne</v>
      </c>
      <c r="IQ95">
        <f t="shared" si="74"/>
        <v>29</v>
      </c>
      <c r="IR95">
        <f t="shared" si="75"/>
        <v>0</v>
      </c>
      <c r="IS95">
        <f t="shared" si="76"/>
        <v>0</v>
      </c>
      <c r="IT95" s="3">
        <f t="shared" si="54"/>
        <v>29</v>
      </c>
      <c r="IU95" s="7" t="str" cm="1">
        <f t="array" ref="IU95">_xlfn.SWITCH(IT95,IQ95,"Oui",IR95,"Non",IS95,"Abstention")</f>
        <v>Oui</v>
      </c>
      <c r="IV95" s="7" t="str" cm="1">
        <f t="array" ref="IV95">_xlfn.SWITCH(IU95,"Oui","Non","Non","Oui","Abstention","Oui")</f>
        <v>Non</v>
      </c>
      <c r="IW95" s="7" t="str" cm="1">
        <f t="array" ref="IW95">_xlfn.SWITCH(IU95,"Oui","Abstention","Non","Abstention","Abstention","Non")</f>
        <v>Abstention</v>
      </c>
      <c r="IX95" s="3">
        <f t="shared" si="55"/>
        <v>29</v>
      </c>
      <c r="IY95" s="3">
        <f t="shared" si="56"/>
        <v>1</v>
      </c>
      <c r="IZ95" t="str">
        <f t="shared" si="85"/>
        <v>consigne</v>
      </c>
      <c r="JA95">
        <f t="shared" si="77"/>
        <v>0</v>
      </c>
      <c r="JB95">
        <f t="shared" si="78"/>
        <v>29</v>
      </c>
      <c r="JC95">
        <f t="shared" si="79"/>
        <v>0</v>
      </c>
      <c r="JD95" s="3">
        <f t="shared" si="58"/>
        <v>29</v>
      </c>
      <c r="JE95" s="7" t="str" cm="1">
        <f t="array" ref="JE95">_xlfn.SWITCH(JD95,JA95,"Oui",JB95,"Non",JC95,"Abstention")</f>
        <v>Non</v>
      </c>
      <c r="JF95" s="7" t="str" cm="1">
        <f t="array" ref="JF95">_xlfn.SWITCH(JE95,"Oui","Non","Non","Oui","Abstention","Oui")</f>
        <v>Oui</v>
      </c>
      <c r="JG95" s="7" t="str" cm="1">
        <f t="array" ref="JG95">_xlfn.SWITCH(JE95,"Oui","Abstention","Non","Abstention","Abstention","Non")</f>
        <v>Abstention</v>
      </c>
      <c r="JH95" s="3">
        <f t="shared" si="59"/>
        <v>29</v>
      </c>
      <c r="JI95" s="3">
        <f t="shared" si="60"/>
        <v>1</v>
      </c>
      <c r="JJ95" t="str">
        <f t="shared" si="86"/>
        <v>consigne</v>
      </c>
      <c r="JK95">
        <f t="shared" si="80"/>
        <v>16</v>
      </c>
      <c r="JL95">
        <f t="shared" si="81"/>
        <v>0</v>
      </c>
      <c r="JM95">
        <f t="shared" si="82"/>
        <v>0</v>
      </c>
      <c r="JN95" s="3">
        <f t="shared" si="62"/>
        <v>16</v>
      </c>
      <c r="JO95" s="7" t="str" cm="1">
        <f t="array" ref="JO95">_xlfn.SWITCH(JN95,JK95,"Oui",JL95,"Non",JM95,"Abstention")</f>
        <v>Oui</v>
      </c>
      <c r="JP95" s="7" t="str" cm="1">
        <f t="array" ref="JP95">_xlfn.SWITCH(JO95,"Oui","Non","Non","Oui","Abstention","Oui")</f>
        <v>Non</v>
      </c>
      <c r="JQ95" s="7" t="str" cm="1">
        <f t="array" ref="JQ95">_xlfn.SWITCH(JO95,"Oui","Abstention","Non","Abstention","Abstention","Non")</f>
        <v>Abstention</v>
      </c>
      <c r="JR95" s="3">
        <f t="shared" si="63"/>
        <v>16</v>
      </c>
      <c r="JS95" s="3">
        <f t="shared" si="64"/>
        <v>1</v>
      </c>
      <c r="JT95" t="str">
        <f t="shared" si="87"/>
        <v>consigne</v>
      </c>
      <c r="JU95" s="3"/>
      <c r="JV95" t="str" cm="1">
        <f t="array" ref="JV95">_xlfn._xlws.FILTER($M$3:$HD$3,((($M95:$HD95=$HR95)+($M95:$HD95=$HS95))*($M$5:$HD$5="V")*($HV95="consigne")),"")</f>
        <v>Estermann Yvette</v>
      </c>
      <c r="KP95" t="str" cm="1">
        <f t="array" ref="KP95">_xlfn._xlws.FILTER($M$3:$HD$3,((($M95:$HD95=$IB95)+($M95:$HD95=$IC95))*($M$5:$HD$5="S")*($IF95="consigne")),"")</f>
        <v/>
      </c>
      <c r="LD95" t="str" cm="1">
        <f t="array" ref="LD95">_xlfn._xlws.FILTER($M$3:$HD$3,((($M95:$HD95=$IV95)+($M95:$HD95=$IW95))*($M$5:$HD$5="RL")*($IZ95="consigne")),"")</f>
        <v/>
      </c>
      <c r="LP95" t="str" cm="1">
        <f t="array" ref="LP95">_xlfn._xlws.FILTER($M$3:$HD$3,((($M95:$HD95=$JF95)+($M95:$HD95=$JG95))*($M$5:$HD$5="G")*($JJ95="consigne")),"")</f>
        <v/>
      </c>
      <c r="MA95" t="str" cm="1">
        <f t="array" ref="MA95">_xlfn._xlws.FILTER($M$3:$HD$3,((($M95:$HD95=$JP95)+($M95:$HD95=$JQ95))*($M$5:$HD$5="GL")*($JT95="consigne")),"")</f>
        <v/>
      </c>
      <c r="MG95" t="str" cm="1">
        <f t="array" ref="MG95:MI95">_xlfn._xlws.FILTER($M$3:$HD$3,((($M95:$HD95=$IL95)+($M95:$HD95=$IM95))*($M$5:$HD$5="M-E")*($IP95="consigne")),"")</f>
        <v>Gugger Niklaus-Samuel</v>
      </c>
      <c r="MH95" t="str">
        <v>Streiff-Feller Marianne</v>
      </c>
      <c r="MI95" t="str">
        <v>Studer Lilian</v>
      </c>
    </row>
    <row r="96" spans="1:354" x14ac:dyDescent="0.25">
      <c r="A96" s="1" t="s">
        <v>788</v>
      </c>
      <c r="B96" t="s">
        <v>204</v>
      </c>
      <c r="C96" t="s">
        <v>483</v>
      </c>
      <c r="D96" t="s">
        <v>484</v>
      </c>
      <c r="E96" s="1" t="s">
        <v>766</v>
      </c>
      <c r="F96" t="s">
        <v>767</v>
      </c>
      <c r="G96">
        <v>24551</v>
      </c>
      <c r="H96" t="s">
        <v>506</v>
      </c>
      <c r="I96" t="s">
        <v>789</v>
      </c>
      <c r="J96" t="s">
        <v>790</v>
      </c>
      <c r="K96" t="s">
        <v>767</v>
      </c>
      <c r="M96" t="s">
        <v>461</v>
      </c>
      <c r="N96" t="s">
        <v>461</v>
      </c>
      <c r="O96" t="s">
        <v>460</v>
      </c>
      <c r="P96" t="s">
        <v>461</v>
      </c>
      <c r="Q96" t="s">
        <v>461</v>
      </c>
      <c r="R96" t="s">
        <v>460</v>
      </c>
      <c r="S96" t="s">
        <v>460</v>
      </c>
      <c r="T96" t="s">
        <v>460</v>
      </c>
      <c r="U96" t="s">
        <v>460</v>
      </c>
      <c r="V96" t="s">
        <v>460</v>
      </c>
      <c r="W96" t="s">
        <v>463</v>
      </c>
      <c r="X96" t="s">
        <v>460</v>
      </c>
      <c r="Y96" t="s">
        <v>460</v>
      </c>
      <c r="Z96" t="s">
        <v>460</v>
      </c>
      <c r="AA96" t="s">
        <v>460</v>
      </c>
      <c r="AB96" t="s">
        <v>460</v>
      </c>
      <c r="AC96" t="s">
        <v>460</v>
      </c>
      <c r="AD96" t="s">
        <v>460</v>
      </c>
      <c r="AE96" t="s">
        <v>461</v>
      </c>
      <c r="AF96" t="s">
        <v>460</v>
      </c>
      <c r="AG96" t="s">
        <v>461</v>
      </c>
      <c r="AH96" t="s">
        <v>461</v>
      </c>
      <c r="AI96" t="s">
        <v>460</v>
      </c>
      <c r="AJ96" t="s">
        <v>460</v>
      </c>
      <c r="AK96" t="s">
        <v>460</v>
      </c>
      <c r="AL96" t="s">
        <v>461</v>
      </c>
      <c r="AM96" t="s">
        <v>461</v>
      </c>
      <c r="AN96" t="s">
        <v>460</v>
      </c>
      <c r="AO96" t="s">
        <v>461</v>
      </c>
      <c r="AP96" t="s">
        <v>461</v>
      </c>
      <c r="AQ96" t="s">
        <v>461</v>
      </c>
      <c r="AR96" t="s">
        <v>460</v>
      </c>
      <c r="AS96" t="s">
        <v>460</v>
      </c>
      <c r="AT96" t="s">
        <v>461</v>
      </c>
      <c r="AU96" t="s">
        <v>460</v>
      </c>
      <c r="AV96" t="s">
        <v>460</v>
      </c>
      <c r="AW96" t="s">
        <v>461</v>
      </c>
      <c r="AX96" t="s">
        <v>460</v>
      </c>
      <c r="AY96" t="s">
        <v>461</v>
      </c>
      <c r="AZ96" t="s">
        <v>461</v>
      </c>
      <c r="BA96" t="s">
        <v>461</v>
      </c>
      <c r="BB96" t="s">
        <v>461</v>
      </c>
      <c r="BC96" t="s">
        <v>460</v>
      </c>
      <c r="BD96" t="s">
        <v>461</v>
      </c>
      <c r="BE96" t="s">
        <v>461</v>
      </c>
      <c r="BF96" t="s">
        <v>461</v>
      </c>
      <c r="BG96" t="s">
        <v>460</v>
      </c>
      <c r="BH96" t="s">
        <v>461</v>
      </c>
      <c r="BI96" t="s">
        <v>460</v>
      </c>
      <c r="BJ96" t="s">
        <v>461</v>
      </c>
      <c r="BK96" t="s">
        <v>461</v>
      </c>
      <c r="BL96" t="s">
        <v>460</v>
      </c>
      <c r="BM96" t="s">
        <v>460</v>
      </c>
      <c r="BN96" t="s">
        <v>460</v>
      </c>
      <c r="BO96" t="s">
        <v>461</v>
      </c>
      <c r="BP96" t="s">
        <v>460</v>
      </c>
      <c r="BQ96" t="s">
        <v>460</v>
      </c>
      <c r="BR96" t="s">
        <v>461</v>
      </c>
      <c r="BS96" t="s">
        <v>460</v>
      </c>
      <c r="BT96" t="s">
        <v>461</v>
      </c>
      <c r="BU96" t="s">
        <v>461</v>
      </c>
      <c r="BV96" t="s">
        <v>461</v>
      </c>
      <c r="BW96" t="s">
        <v>461</v>
      </c>
      <c r="BX96" t="s">
        <v>460</v>
      </c>
      <c r="BY96" t="s">
        <v>460</v>
      </c>
      <c r="BZ96" t="s">
        <v>461</v>
      </c>
      <c r="CA96" t="s">
        <v>460</v>
      </c>
      <c r="CB96" t="s">
        <v>460</v>
      </c>
      <c r="CC96" t="s">
        <v>461</v>
      </c>
      <c r="CD96" t="s">
        <v>461</v>
      </c>
      <c r="CE96" t="s">
        <v>460</v>
      </c>
      <c r="CF96" t="s">
        <v>460</v>
      </c>
      <c r="CG96" t="s">
        <v>461</v>
      </c>
      <c r="CH96" t="s">
        <v>460</v>
      </c>
      <c r="CI96" t="s">
        <v>461</v>
      </c>
      <c r="CJ96" t="s">
        <v>460</v>
      </c>
      <c r="CK96" t="s">
        <v>460</v>
      </c>
      <c r="CL96" t="s">
        <v>461</v>
      </c>
      <c r="CM96" t="s">
        <v>463</v>
      </c>
      <c r="CN96" t="s">
        <v>460</v>
      </c>
      <c r="CO96" t="s">
        <v>460</v>
      </c>
      <c r="CP96" t="s">
        <v>461</v>
      </c>
      <c r="CQ96" t="s">
        <v>461</v>
      </c>
      <c r="CR96" t="s">
        <v>461</v>
      </c>
      <c r="CS96" t="s">
        <v>461</v>
      </c>
      <c r="CT96" t="s">
        <v>461</v>
      </c>
      <c r="CU96" t="s">
        <v>480</v>
      </c>
      <c r="CV96" t="s">
        <v>461</v>
      </c>
      <c r="CW96" t="s">
        <v>460</v>
      </c>
      <c r="CX96" t="s">
        <v>460</v>
      </c>
      <c r="CY96" t="s">
        <v>461</v>
      </c>
      <c r="CZ96" t="s">
        <v>461</v>
      </c>
      <c r="DA96" t="s">
        <v>461</v>
      </c>
      <c r="DB96" t="s">
        <v>474</v>
      </c>
      <c r="DC96" t="s">
        <v>460</v>
      </c>
      <c r="DD96" t="s">
        <v>473</v>
      </c>
      <c r="DE96" t="s">
        <v>460</v>
      </c>
      <c r="DF96" t="s">
        <v>461</v>
      </c>
      <c r="DG96" t="s">
        <v>460</v>
      </c>
      <c r="DH96" t="s">
        <v>460</v>
      </c>
      <c r="DI96" t="s">
        <v>460</v>
      </c>
      <c r="DJ96" t="s">
        <v>460</v>
      </c>
      <c r="DK96" t="s">
        <v>461</v>
      </c>
      <c r="DL96" t="s">
        <v>460</v>
      </c>
      <c r="DM96" t="s">
        <v>460</v>
      </c>
      <c r="DN96" t="s">
        <v>460</v>
      </c>
      <c r="DO96" t="s">
        <v>460</v>
      </c>
      <c r="DP96" t="s">
        <v>461</v>
      </c>
      <c r="DQ96" t="s">
        <v>461</v>
      </c>
      <c r="DR96" t="s">
        <v>460</v>
      </c>
      <c r="DS96" t="s">
        <v>460</v>
      </c>
      <c r="DT96" t="s">
        <v>460</v>
      </c>
      <c r="DU96" t="s">
        <v>461</v>
      </c>
      <c r="DV96" t="s">
        <v>460</v>
      </c>
      <c r="DW96" t="s">
        <v>460</v>
      </c>
      <c r="DX96" t="s">
        <v>461</v>
      </c>
      <c r="DY96" t="s">
        <v>460</v>
      </c>
      <c r="DZ96" t="s">
        <v>460</v>
      </c>
      <c r="EA96" t="s">
        <v>460</v>
      </c>
      <c r="EB96" t="s">
        <v>460</v>
      </c>
      <c r="EC96" t="s">
        <v>461</v>
      </c>
      <c r="ED96" t="s">
        <v>460</v>
      </c>
      <c r="EE96" t="s">
        <v>461</v>
      </c>
      <c r="EF96" t="s">
        <v>460</v>
      </c>
      <c r="EG96" t="s">
        <v>460</v>
      </c>
      <c r="EH96" t="s">
        <v>461</v>
      </c>
      <c r="EI96" t="s">
        <v>461</v>
      </c>
      <c r="EJ96" t="s">
        <v>461</v>
      </c>
      <c r="EK96" t="s">
        <v>460</v>
      </c>
      <c r="EL96" t="s">
        <v>460</v>
      </c>
      <c r="EM96" t="s">
        <v>460</v>
      </c>
      <c r="EN96" t="s">
        <v>461</v>
      </c>
      <c r="EO96" t="s">
        <v>460</v>
      </c>
      <c r="EP96" t="s">
        <v>460</v>
      </c>
      <c r="EQ96" t="s">
        <v>460</v>
      </c>
      <c r="ER96" t="s">
        <v>460</v>
      </c>
      <c r="ES96" t="s">
        <v>460</v>
      </c>
      <c r="ET96" t="s">
        <v>461</v>
      </c>
      <c r="EU96" t="s">
        <v>460</v>
      </c>
      <c r="EV96" t="s">
        <v>460</v>
      </c>
      <c r="EW96" t="s">
        <v>460</v>
      </c>
      <c r="EX96" t="s">
        <v>460</v>
      </c>
      <c r="EY96" t="s">
        <v>461</v>
      </c>
      <c r="EZ96" t="s">
        <v>461</v>
      </c>
      <c r="FA96" t="s">
        <v>461</v>
      </c>
      <c r="FB96" t="s">
        <v>461</v>
      </c>
      <c r="FC96" t="s">
        <v>461</v>
      </c>
      <c r="FD96" t="s">
        <v>460</v>
      </c>
      <c r="FE96" t="s">
        <v>460</v>
      </c>
      <c r="FF96" t="s">
        <v>460</v>
      </c>
      <c r="FG96" t="s">
        <v>461</v>
      </c>
      <c r="FH96" t="s">
        <v>460</v>
      </c>
      <c r="FI96" t="s">
        <v>460</v>
      </c>
      <c r="FJ96" t="s">
        <v>461</v>
      </c>
      <c r="FK96" t="s">
        <v>461</v>
      </c>
      <c r="FL96" t="s">
        <v>460</v>
      </c>
      <c r="FM96" t="s">
        <v>460</v>
      </c>
      <c r="FN96" t="s">
        <v>461</v>
      </c>
      <c r="FO96" t="s">
        <v>460</v>
      </c>
      <c r="FP96" t="s">
        <v>461</v>
      </c>
      <c r="FQ96" t="s">
        <v>461</v>
      </c>
      <c r="FR96" t="s">
        <v>460</v>
      </c>
      <c r="FS96" t="s">
        <v>461</v>
      </c>
      <c r="FT96" t="s">
        <v>460</v>
      </c>
      <c r="FU96" t="s">
        <v>460</v>
      </c>
      <c r="FV96" t="s">
        <v>461</v>
      </c>
      <c r="FW96" t="s">
        <v>461</v>
      </c>
      <c r="FX96" t="s">
        <v>460</v>
      </c>
      <c r="FY96" t="s">
        <v>460</v>
      </c>
      <c r="FZ96" t="s">
        <v>461</v>
      </c>
      <c r="GA96" t="s">
        <v>461</v>
      </c>
      <c r="GB96" t="s">
        <v>460</v>
      </c>
      <c r="GC96" t="s">
        <v>461</v>
      </c>
      <c r="GD96" t="s">
        <v>460</v>
      </c>
      <c r="GE96" t="s">
        <v>460</v>
      </c>
      <c r="GF96" t="s">
        <v>461</v>
      </c>
      <c r="GG96" t="s">
        <v>460</v>
      </c>
      <c r="GH96" t="s">
        <v>460</v>
      </c>
      <c r="GI96" t="s">
        <v>460</v>
      </c>
      <c r="GJ96" t="s">
        <v>460</v>
      </c>
      <c r="GK96" t="s">
        <v>461</v>
      </c>
      <c r="GL96" t="s">
        <v>461</v>
      </c>
      <c r="GM96" t="s">
        <v>461</v>
      </c>
      <c r="GN96" t="s">
        <v>461</v>
      </c>
      <c r="GO96" t="s">
        <v>461</v>
      </c>
      <c r="GP96" t="s">
        <v>460</v>
      </c>
      <c r="GQ96" t="s">
        <v>461</v>
      </c>
      <c r="GR96" t="s">
        <v>461</v>
      </c>
      <c r="GS96" t="s">
        <v>461</v>
      </c>
      <c r="GT96" t="s">
        <v>460</v>
      </c>
      <c r="GU96" t="s">
        <v>460</v>
      </c>
      <c r="GV96" t="s">
        <v>461</v>
      </c>
      <c r="GW96" t="s">
        <v>460</v>
      </c>
      <c r="GX96" t="s">
        <v>460</v>
      </c>
      <c r="GY96" t="s">
        <v>460</v>
      </c>
      <c r="GZ96" t="s">
        <v>460</v>
      </c>
      <c r="HA96" t="s">
        <v>460</v>
      </c>
      <c r="HB96" t="s">
        <v>461</v>
      </c>
      <c r="HC96" t="s">
        <v>460</v>
      </c>
      <c r="HD96" t="s">
        <v>461</v>
      </c>
      <c r="HE96" t="s">
        <v>481</v>
      </c>
      <c r="HF96">
        <v>108</v>
      </c>
      <c r="HG96">
        <v>87</v>
      </c>
      <c r="HH96">
        <v>1</v>
      </c>
      <c r="HI96">
        <v>2</v>
      </c>
      <c r="HJ96">
        <v>1</v>
      </c>
      <c r="HK96" t="s">
        <v>476</v>
      </c>
      <c r="HM96" s="3">
        <f t="shared" si="66"/>
        <v>0</v>
      </c>
      <c r="HN96" s="3">
        <f t="shared" si="67"/>
        <v>53</v>
      </c>
      <c r="HO96" s="3">
        <f t="shared" si="83"/>
        <v>0</v>
      </c>
      <c r="HP96" s="3">
        <f t="shared" si="42"/>
        <v>53</v>
      </c>
      <c r="HQ96" s="7" t="str" cm="1">
        <f t="array" ref="HQ96">_xlfn.SWITCH(HP96,HM96,"Oui",HN96,"Non",HO96,"Abstention")</f>
        <v>Non</v>
      </c>
      <c r="HR96" s="7" t="str" cm="1">
        <f t="array" ref="HR96">_xlfn.SWITCH(HQ96,"Oui","Non","Non","Oui","Abstention","Oui")</f>
        <v>Oui</v>
      </c>
      <c r="HS96" s="7" t="str" cm="1">
        <f t="array" ref="HS96">_xlfn.SWITCH(HQ96,"Oui","Abstention","Non","Abstention","Abstention","Non")</f>
        <v>Abstention</v>
      </c>
      <c r="HT96" s="3">
        <f t="shared" si="43"/>
        <v>53</v>
      </c>
      <c r="HU96" s="3">
        <f t="shared" si="44"/>
        <v>1</v>
      </c>
      <c r="HV96" t="str">
        <f t="shared" si="45"/>
        <v>consigne</v>
      </c>
      <c r="HW96" s="3">
        <f t="shared" si="68"/>
        <v>38</v>
      </c>
      <c r="HX96" s="3">
        <f t="shared" si="69"/>
        <v>0</v>
      </c>
      <c r="HY96" s="3">
        <f t="shared" si="70"/>
        <v>0</v>
      </c>
      <c r="HZ96" s="3">
        <f t="shared" si="46"/>
        <v>38</v>
      </c>
      <c r="IA96" s="7" t="str" cm="1">
        <f t="array" ref="IA96">_xlfn.SWITCH(HZ96,HW96,"Oui",HX96,"Non",HY96,"Abstention")</f>
        <v>Oui</v>
      </c>
      <c r="IB96" s="7" t="str" cm="1">
        <f t="array" ref="IB96">_xlfn.SWITCH(IA96,"Oui","Non","Non","Oui","Abstention","Oui")</f>
        <v>Non</v>
      </c>
      <c r="IC96" s="7" t="str" cm="1">
        <f t="array" ref="IC96">_xlfn.SWITCH(IA96,"Oui","Abstention","Non","Abstention","Abstention","Non")</f>
        <v>Abstention</v>
      </c>
      <c r="ID96" s="3">
        <f t="shared" si="47"/>
        <v>38</v>
      </c>
      <c r="IE96" s="3">
        <f t="shared" si="48"/>
        <v>1</v>
      </c>
      <c r="IF96" t="str">
        <f t="shared" si="49"/>
        <v>consigne</v>
      </c>
      <c r="IG96">
        <f t="shared" si="71"/>
        <v>25</v>
      </c>
      <c r="IH96">
        <f t="shared" si="72"/>
        <v>5</v>
      </c>
      <c r="II96">
        <f t="shared" si="73"/>
        <v>1</v>
      </c>
      <c r="IJ96" s="3">
        <f t="shared" si="50"/>
        <v>25</v>
      </c>
      <c r="IK96" s="7" t="str" cm="1">
        <f t="array" ref="IK96">_xlfn.SWITCH(IJ96,IG96,"Oui",IH96,"Non",II96,"Abstention")</f>
        <v>Oui</v>
      </c>
      <c r="IL96" s="7" t="str" cm="1">
        <f t="array" ref="IL96">_xlfn.SWITCH(IK96,"Oui","Non","Non","Oui","Abstention","Oui")</f>
        <v>Non</v>
      </c>
      <c r="IM96" s="7" t="str" cm="1">
        <f t="array" ref="IM96">_xlfn.SWITCH(IK96,"Oui","Abstention","Non","Abstention","Abstention","Non")</f>
        <v>Abstention</v>
      </c>
      <c r="IN96" s="3">
        <f t="shared" si="51"/>
        <v>31</v>
      </c>
      <c r="IO96" s="3">
        <f t="shared" si="52"/>
        <v>0.80645161290322576</v>
      </c>
      <c r="IP96" t="str">
        <f t="shared" si="84"/>
        <v>consigne</v>
      </c>
      <c r="IQ96">
        <f t="shared" si="74"/>
        <v>0</v>
      </c>
      <c r="IR96">
        <f t="shared" si="75"/>
        <v>29</v>
      </c>
      <c r="IS96">
        <f t="shared" si="76"/>
        <v>0</v>
      </c>
      <c r="IT96" s="3">
        <f t="shared" si="54"/>
        <v>29</v>
      </c>
      <c r="IU96" s="7" t="str" cm="1">
        <f t="array" ref="IU96">_xlfn.SWITCH(IT96,IQ96,"Oui",IR96,"Non",IS96,"Abstention")</f>
        <v>Non</v>
      </c>
      <c r="IV96" s="7" t="str" cm="1">
        <f t="array" ref="IV96">_xlfn.SWITCH(IU96,"Oui","Non","Non","Oui","Abstention","Oui")</f>
        <v>Oui</v>
      </c>
      <c r="IW96" s="7" t="str" cm="1">
        <f t="array" ref="IW96">_xlfn.SWITCH(IU96,"Oui","Abstention","Non","Abstention","Abstention","Non")</f>
        <v>Abstention</v>
      </c>
      <c r="IX96" s="3">
        <f t="shared" si="55"/>
        <v>29</v>
      </c>
      <c r="IY96" s="3">
        <f t="shared" si="56"/>
        <v>1</v>
      </c>
      <c r="IZ96" t="str">
        <f t="shared" si="85"/>
        <v>consigne</v>
      </c>
      <c r="JA96">
        <f t="shared" si="77"/>
        <v>29</v>
      </c>
      <c r="JB96">
        <f t="shared" si="78"/>
        <v>0</v>
      </c>
      <c r="JC96">
        <f t="shared" si="79"/>
        <v>0</v>
      </c>
      <c r="JD96" s="3">
        <f t="shared" si="58"/>
        <v>29</v>
      </c>
      <c r="JE96" s="7" t="str" cm="1">
        <f t="array" ref="JE96">_xlfn.SWITCH(JD96,JA96,"Oui",JB96,"Non",JC96,"Abstention")</f>
        <v>Oui</v>
      </c>
      <c r="JF96" s="7" t="str" cm="1">
        <f t="array" ref="JF96">_xlfn.SWITCH(JE96,"Oui","Non","Non","Oui","Abstention","Oui")</f>
        <v>Non</v>
      </c>
      <c r="JG96" s="7" t="str" cm="1">
        <f t="array" ref="JG96">_xlfn.SWITCH(JE96,"Oui","Abstention","Non","Abstention","Abstention","Non")</f>
        <v>Abstention</v>
      </c>
      <c r="JH96" s="3">
        <f t="shared" si="59"/>
        <v>29</v>
      </c>
      <c r="JI96" s="3">
        <f t="shared" si="60"/>
        <v>1</v>
      </c>
      <c r="JJ96" t="str">
        <f t="shared" si="86"/>
        <v>consigne</v>
      </c>
      <c r="JK96">
        <f t="shared" si="80"/>
        <v>16</v>
      </c>
      <c r="JL96">
        <f t="shared" si="81"/>
        <v>0</v>
      </c>
      <c r="JM96">
        <f t="shared" si="82"/>
        <v>0</v>
      </c>
      <c r="JN96" s="3">
        <f t="shared" si="62"/>
        <v>16</v>
      </c>
      <c r="JO96" s="7" t="str" cm="1">
        <f t="array" ref="JO96">_xlfn.SWITCH(JN96,JK96,"Oui",JL96,"Non",JM96,"Abstention")</f>
        <v>Oui</v>
      </c>
      <c r="JP96" s="7" t="str" cm="1">
        <f t="array" ref="JP96">_xlfn.SWITCH(JO96,"Oui","Non","Non","Oui","Abstention","Oui")</f>
        <v>Non</v>
      </c>
      <c r="JQ96" s="7" t="str" cm="1">
        <f t="array" ref="JQ96">_xlfn.SWITCH(JO96,"Oui","Abstention","Non","Abstention","Abstention","Non")</f>
        <v>Abstention</v>
      </c>
      <c r="JR96" s="3">
        <f t="shared" si="63"/>
        <v>16</v>
      </c>
      <c r="JS96" s="3">
        <f t="shared" si="64"/>
        <v>1</v>
      </c>
      <c r="JT96" t="str">
        <f t="shared" si="87"/>
        <v>consigne</v>
      </c>
      <c r="JU96" s="3"/>
      <c r="JV96" t="str" cm="1">
        <f t="array" ref="JV96">_xlfn._xlws.FILTER($M$3:$HD$3,((($M96:$HD96=$HR96)+($M96:$HD96=$HS96))*($M$5:$HD$5="V")*($HV96="consigne")),"")</f>
        <v/>
      </c>
      <c r="KP96" t="str" cm="1">
        <f t="array" ref="KP96">_xlfn._xlws.FILTER($M$3:$HD$3,((($M96:$HD96=$IB96)+($M96:$HD96=$IC96))*($M$5:$HD$5="S")*($IF96="consigne")),"")</f>
        <v/>
      </c>
      <c r="LD96" t="str" cm="1">
        <f t="array" ref="LD96">_xlfn._xlws.FILTER($M$3:$HD$3,((($M96:$HD96=$IV96)+($M96:$HD96=$IW96))*($M$5:$HD$5="RL")*($IZ96="consigne")),"")</f>
        <v/>
      </c>
      <c r="LP96" t="str" cm="1">
        <f t="array" ref="LP96">_xlfn._xlws.FILTER($M$3:$HD$3,((($M96:$HD96=$JF96)+($M96:$HD96=$JG96))*($M$5:$HD$5="G")*($JJ96="consigne")),"")</f>
        <v/>
      </c>
      <c r="MA96" t="str" cm="1">
        <f t="array" ref="MA96">_xlfn._xlws.FILTER($M$3:$HD$3,((($M96:$HD96=$JP96)+($M96:$HD96=$JQ96))*($M$5:$HD$5="GL")*($JT96="consigne")),"")</f>
        <v/>
      </c>
      <c r="MG96" t="str" cm="1">
        <f t="array" ref="MG96:ML96">_xlfn._xlws.FILTER($M$3:$HD$3,((($M96:$HD96=$IL96)+($M96:$HD96=$IM96))*($M$5:$HD$5="M-E")*($IP96="consigne")),"")</f>
        <v>Candinas Martin</v>
      </c>
      <c r="MH96" t="str">
        <v>Hess Lorenz</v>
      </c>
      <c r="MI96" t="str">
        <v>Müller Leo</v>
      </c>
      <c r="MJ96" t="str">
        <v>Rechsteiner Thomas</v>
      </c>
      <c r="MK96" t="str">
        <v>Regazzi Fabio</v>
      </c>
      <c r="ML96" t="str">
        <v>Schneider-Schneiter Elisabeth</v>
      </c>
    </row>
    <row r="97" spans="1:347" x14ac:dyDescent="0.25">
      <c r="A97" s="1" t="s">
        <v>791</v>
      </c>
      <c r="B97" t="s">
        <v>204</v>
      </c>
      <c r="C97" t="s">
        <v>483</v>
      </c>
      <c r="D97" t="s">
        <v>484</v>
      </c>
      <c r="E97" s="1" t="s">
        <v>766</v>
      </c>
      <c r="F97" t="s">
        <v>767</v>
      </c>
      <c r="G97">
        <v>24552</v>
      </c>
      <c r="H97" t="s">
        <v>521</v>
      </c>
      <c r="I97" t="s">
        <v>522</v>
      </c>
      <c r="J97" t="s">
        <v>523</v>
      </c>
      <c r="K97" t="s">
        <v>767</v>
      </c>
      <c r="M97" t="s">
        <v>460</v>
      </c>
      <c r="N97" t="s">
        <v>460</v>
      </c>
      <c r="O97" t="s">
        <v>460</v>
      </c>
      <c r="P97" t="s">
        <v>460</v>
      </c>
      <c r="Q97" t="s">
        <v>460</v>
      </c>
      <c r="R97" t="s">
        <v>460</v>
      </c>
      <c r="S97" t="s">
        <v>480</v>
      </c>
      <c r="T97" t="s">
        <v>480</v>
      </c>
      <c r="U97" t="s">
        <v>460</v>
      </c>
      <c r="V97" t="s">
        <v>480</v>
      </c>
      <c r="W97" t="s">
        <v>463</v>
      </c>
      <c r="X97" t="s">
        <v>460</v>
      </c>
      <c r="Y97" t="s">
        <v>460</v>
      </c>
      <c r="Z97" t="s">
        <v>460</v>
      </c>
      <c r="AA97" t="s">
        <v>460</v>
      </c>
      <c r="AB97" t="s">
        <v>480</v>
      </c>
      <c r="AC97" t="s">
        <v>460</v>
      </c>
      <c r="AD97" t="s">
        <v>460</v>
      </c>
      <c r="AE97" t="s">
        <v>460</v>
      </c>
      <c r="AF97" t="s">
        <v>480</v>
      </c>
      <c r="AG97" t="s">
        <v>460</v>
      </c>
      <c r="AH97" t="s">
        <v>460</v>
      </c>
      <c r="AI97" t="s">
        <v>460</v>
      </c>
      <c r="AJ97" t="s">
        <v>480</v>
      </c>
      <c r="AK97" t="s">
        <v>460</v>
      </c>
      <c r="AL97" t="s">
        <v>480</v>
      </c>
      <c r="AM97" t="s">
        <v>460</v>
      </c>
      <c r="AN97" t="s">
        <v>460</v>
      </c>
      <c r="AO97" t="s">
        <v>460</v>
      </c>
      <c r="AP97" t="s">
        <v>460</v>
      </c>
      <c r="AQ97" t="s">
        <v>460</v>
      </c>
      <c r="AR97" t="s">
        <v>460</v>
      </c>
      <c r="AS97" t="s">
        <v>480</v>
      </c>
      <c r="AT97" t="s">
        <v>460</v>
      </c>
      <c r="AU97" t="s">
        <v>460</v>
      </c>
      <c r="AV97" t="s">
        <v>460</v>
      </c>
      <c r="AW97" t="s">
        <v>460</v>
      </c>
      <c r="AX97" t="s">
        <v>460</v>
      </c>
      <c r="AY97" t="s">
        <v>460</v>
      </c>
      <c r="AZ97" t="s">
        <v>460</v>
      </c>
      <c r="BA97" t="s">
        <v>461</v>
      </c>
      <c r="BB97" t="s">
        <v>460</v>
      </c>
      <c r="BC97" t="s">
        <v>460</v>
      </c>
      <c r="BD97" t="s">
        <v>461</v>
      </c>
      <c r="BE97" t="s">
        <v>461</v>
      </c>
      <c r="BF97" t="s">
        <v>460</v>
      </c>
      <c r="BG97" t="s">
        <v>460</v>
      </c>
      <c r="BH97" t="s">
        <v>460</v>
      </c>
      <c r="BI97" t="s">
        <v>460</v>
      </c>
      <c r="BJ97" t="s">
        <v>460</v>
      </c>
      <c r="BK97" t="s">
        <v>461</v>
      </c>
      <c r="BL97" t="s">
        <v>460</v>
      </c>
      <c r="BM97" t="s">
        <v>480</v>
      </c>
      <c r="BN97" t="s">
        <v>460</v>
      </c>
      <c r="BO97" t="s">
        <v>461</v>
      </c>
      <c r="BP97" t="s">
        <v>460</v>
      </c>
      <c r="BQ97" t="s">
        <v>460</v>
      </c>
      <c r="BR97" t="s">
        <v>460</v>
      </c>
      <c r="BS97" t="s">
        <v>460</v>
      </c>
      <c r="BT97" t="s">
        <v>461</v>
      </c>
      <c r="BU97" t="s">
        <v>460</v>
      </c>
      <c r="BV97" t="s">
        <v>460</v>
      </c>
      <c r="BW97" t="s">
        <v>460</v>
      </c>
      <c r="BX97" t="s">
        <v>460</v>
      </c>
      <c r="BY97" t="s">
        <v>460</v>
      </c>
      <c r="BZ97" t="s">
        <v>460</v>
      </c>
      <c r="CA97" t="s">
        <v>460</v>
      </c>
      <c r="CB97" t="s">
        <v>460</v>
      </c>
      <c r="CC97" t="s">
        <v>460</v>
      </c>
      <c r="CD97" t="s">
        <v>460</v>
      </c>
      <c r="CE97" t="s">
        <v>460</v>
      </c>
      <c r="CF97" t="s">
        <v>460</v>
      </c>
      <c r="CG97" t="s">
        <v>460</v>
      </c>
      <c r="CH97" t="s">
        <v>460</v>
      </c>
      <c r="CI97" t="s">
        <v>460</v>
      </c>
      <c r="CJ97" t="s">
        <v>460</v>
      </c>
      <c r="CK97" t="s">
        <v>460</v>
      </c>
      <c r="CL97" t="s">
        <v>460</v>
      </c>
      <c r="CM97" t="s">
        <v>463</v>
      </c>
      <c r="CN97" t="s">
        <v>480</v>
      </c>
      <c r="CO97" t="s">
        <v>460</v>
      </c>
      <c r="CP97" t="s">
        <v>460</v>
      </c>
      <c r="CQ97" t="s">
        <v>461</v>
      </c>
      <c r="CR97" t="s">
        <v>460</v>
      </c>
      <c r="CS97" t="s">
        <v>460</v>
      </c>
      <c r="CT97" t="s">
        <v>461</v>
      </c>
      <c r="CU97" t="s">
        <v>460</v>
      </c>
      <c r="CV97" t="s">
        <v>460</v>
      </c>
      <c r="CW97" t="s">
        <v>460</v>
      </c>
      <c r="CX97" t="s">
        <v>460</v>
      </c>
      <c r="CY97" t="s">
        <v>460</v>
      </c>
      <c r="CZ97" t="s">
        <v>460</v>
      </c>
      <c r="DA97" t="s">
        <v>460</v>
      </c>
      <c r="DB97" t="s">
        <v>474</v>
      </c>
      <c r="DC97" t="s">
        <v>460</v>
      </c>
      <c r="DD97" t="s">
        <v>473</v>
      </c>
      <c r="DE97" t="s">
        <v>480</v>
      </c>
      <c r="DF97" t="s">
        <v>460</v>
      </c>
      <c r="DG97" t="s">
        <v>460</v>
      </c>
      <c r="DH97" t="s">
        <v>460</v>
      </c>
      <c r="DI97" t="s">
        <v>460</v>
      </c>
      <c r="DJ97" t="s">
        <v>460</v>
      </c>
      <c r="DK97" t="s">
        <v>460</v>
      </c>
      <c r="DL97" t="s">
        <v>460</v>
      </c>
      <c r="DM97" t="s">
        <v>460</v>
      </c>
      <c r="DN97" t="s">
        <v>460</v>
      </c>
      <c r="DO97" t="s">
        <v>460</v>
      </c>
      <c r="DP97" t="s">
        <v>460</v>
      </c>
      <c r="DQ97" t="s">
        <v>460</v>
      </c>
      <c r="DR97" t="s">
        <v>460</v>
      </c>
      <c r="DS97" t="s">
        <v>460</v>
      </c>
      <c r="DT97" t="s">
        <v>480</v>
      </c>
      <c r="DU97" t="s">
        <v>460</v>
      </c>
      <c r="DV97" t="s">
        <v>480</v>
      </c>
      <c r="DW97" t="s">
        <v>460</v>
      </c>
      <c r="DX97" t="s">
        <v>461</v>
      </c>
      <c r="DY97" t="s">
        <v>460</v>
      </c>
      <c r="DZ97" t="s">
        <v>460</v>
      </c>
      <c r="EA97" t="s">
        <v>460</v>
      </c>
      <c r="EB97" t="s">
        <v>460</v>
      </c>
      <c r="EC97" t="s">
        <v>460</v>
      </c>
      <c r="ED97" t="s">
        <v>460</v>
      </c>
      <c r="EE97" t="s">
        <v>460</v>
      </c>
      <c r="EF97" t="s">
        <v>460</v>
      </c>
      <c r="EG97" t="s">
        <v>460</v>
      </c>
      <c r="EH97" t="s">
        <v>460</v>
      </c>
      <c r="EI97" t="s">
        <v>460</v>
      </c>
      <c r="EJ97" t="s">
        <v>460</v>
      </c>
      <c r="EK97" t="s">
        <v>460</v>
      </c>
      <c r="EL97" t="s">
        <v>460</v>
      </c>
      <c r="EM97" t="s">
        <v>460</v>
      </c>
      <c r="EN97" t="s">
        <v>460</v>
      </c>
      <c r="EO97" t="s">
        <v>460</v>
      </c>
      <c r="EP97" t="s">
        <v>460</v>
      </c>
      <c r="EQ97" t="s">
        <v>460</v>
      </c>
      <c r="ER97" t="s">
        <v>460</v>
      </c>
      <c r="ES97" t="s">
        <v>480</v>
      </c>
      <c r="ET97" t="s">
        <v>460</v>
      </c>
      <c r="EU97" t="s">
        <v>480</v>
      </c>
      <c r="EV97" t="s">
        <v>480</v>
      </c>
      <c r="EW97" t="s">
        <v>460</v>
      </c>
      <c r="EX97" t="s">
        <v>480</v>
      </c>
      <c r="EY97" t="s">
        <v>460</v>
      </c>
      <c r="EZ97" t="s">
        <v>460</v>
      </c>
      <c r="FA97" t="s">
        <v>460</v>
      </c>
      <c r="FB97" t="s">
        <v>461</v>
      </c>
      <c r="FC97" t="s">
        <v>460</v>
      </c>
      <c r="FD97" t="s">
        <v>460</v>
      </c>
      <c r="FE97" t="s">
        <v>460</v>
      </c>
      <c r="FF97" t="s">
        <v>460</v>
      </c>
      <c r="FG97" t="s">
        <v>460</v>
      </c>
      <c r="FH97" t="s">
        <v>460</v>
      </c>
      <c r="FI97" t="s">
        <v>460</v>
      </c>
      <c r="FJ97" t="s">
        <v>460</v>
      </c>
      <c r="FK97" t="s">
        <v>460</v>
      </c>
      <c r="FL97" t="s">
        <v>460</v>
      </c>
      <c r="FM97" t="s">
        <v>460</v>
      </c>
      <c r="FN97" t="s">
        <v>460</v>
      </c>
      <c r="FO97" t="s">
        <v>460</v>
      </c>
      <c r="FP97" t="s">
        <v>461</v>
      </c>
      <c r="FQ97" t="s">
        <v>460</v>
      </c>
      <c r="FR97" t="s">
        <v>480</v>
      </c>
      <c r="FS97" t="s">
        <v>460</v>
      </c>
      <c r="FT97" t="s">
        <v>460</v>
      </c>
      <c r="FU97" t="s">
        <v>460</v>
      </c>
      <c r="FV97" t="s">
        <v>460</v>
      </c>
      <c r="FW97" t="s">
        <v>461</v>
      </c>
      <c r="FX97" t="s">
        <v>460</v>
      </c>
      <c r="FY97" t="s">
        <v>460</v>
      </c>
      <c r="FZ97" t="s">
        <v>460</v>
      </c>
      <c r="GA97" t="s">
        <v>460</v>
      </c>
      <c r="GB97" t="s">
        <v>460</v>
      </c>
      <c r="GC97" t="s">
        <v>460</v>
      </c>
      <c r="GD97" t="s">
        <v>460</v>
      </c>
      <c r="GE97" t="s">
        <v>460</v>
      </c>
      <c r="GF97" t="s">
        <v>460</v>
      </c>
      <c r="GG97" t="s">
        <v>460</v>
      </c>
      <c r="GH97" t="s">
        <v>460</v>
      </c>
      <c r="GI97" t="s">
        <v>460</v>
      </c>
      <c r="GJ97" t="s">
        <v>460</v>
      </c>
      <c r="GK97" t="s">
        <v>460</v>
      </c>
      <c r="GL97" t="s">
        <v>460</v>
      </c>
      <c r="GM97" t="s">
        <v>460</v>
      </c>
      <c r="GN97" t="s">
        <v>460</v>
      </c>
      <c r="GO97" t="s">
        <v>460</v>
      </c>
      <c r="GP97" t="s">
        <v>480</v>
      </c>
      <c r="GQ97" t="s">
        <v>460</v>
      </c>
      <c r="GR97" t="s">
        <v>460</v>
      </c>
      <c r="GS97" t="s">
        <v>460</v>
      </c>
      <c r="GT97" t="s">
        <v>480</v>
      </c>
      <c r="GU97" t="s">
        <v>460</v>
      </c>
      <c r="GV97" t="s">
        <v>460</v>
      </c>
      <c r="GW97" t="s">
        <v>480</v>
      </c>
      <c r="GX97" t="s">
        <v>480</v>
      </c>
      <c r="GY97" t="s">
        <v>460</v>
      </c>
      <c r="GZ97" t="s">
        <v>460</v>
      </c>
      <c r="HA97" t="s">
        <v>460</v>
      </c>
      <c r="HB97" t="s">
        <v>460</v>
      </c>
      <c r="HC97" t="s">
        <v>460</v>
      </c>
      <c r="HD97" t="s">
        <v>460</v>
      </c>
      <c r="HE97" t="s">
        <v>481</v>
      </c>
      <c r="HF97">
        <v>162</v>
      </c>
      <c r="HG97">
        <v>12</v>
      </c>
      <c r="HH97">
        <v>22</v>
      </c>
      <c r="HI97">
        <v>2</v>
      </c>
      <c r="HJ97">
        <v>1</v>
      </c>
      <c r="HK97" t="s">
        <v>476</v>
      </c>
      <c r="HM97" s="3">
        <f t="shared" si="66"/>
        <v>42</v>
      </c>
      <c r="HN97" s="3">
        <f t="shared" si="67"/>
        <v>10</v>
      </c>
      <c r="HO97" s="3">
        <f t="shared" si="83"/>
        <v>1</v>
      </c>
      <c r="HP97" s="3">
        <f t="shared" si="42"/>
        <v>42</v>
      </c>
      <c r="HQ97" s="7" t="str" cm="1">
        <f t="array" ref="HQ97">_xlfn.SWITCH(HP97,HM97,"Oui",HN97,"Non",HO97,"Abstention")</f>
        <v>Oui</v>
      </c>
      <c r="HR97" s="7" t="str" cm="1">
        <f t="array" ref="HR97">_xlfn.SWITCH(HQ97,"Oui","Non","Non","Oui","Abstention","Oui")</f>
        <v>Non</v>
      </c>
      <c r="HS97" s="7" t="str" cm="1">
        <f t="array" ref="HS97">_xlfn.SWITCH(HQ97,"Oui","Abstention","Non","Abstention","Abstention","Non")</f>
        <v>Abstention</v>
      </c>
      <c r="HT97" s="3">
        <f t="shared" si="43"/>
        <v>53</v>
      </c>
      <c r="HU97" s="3">
        <f t="shared" si="44"/>
        <v>0.79245283018867929</v>
      </c>
      <c r="HV97" t="str">
        <f t="shared" si="45"/>
        <v>consigne</v>
      </c>
      <c r="HW97" s="3">
        <f t="shared" si="68"/>
        <v>31</v>
      </c>
      <c r="HX97" s="3">
        <f t="shared" si="69"/>
        <v>0</v>
      </c>
      <c r="HY97" s="3">
        <f t="shared" si="70"/>
        <v>7</v>
      </c>
      <c r="HZ97" s="3">
        <f t="shared" si="46"/>
        <v>31</v>
      </c>
      <c r="IA97" s="7" t="str" cm="1">
        <f t="array" ref="IA97">_xlfn.SWITCH(HZ97,HW97,"Oui",HX97,"Non",HY97,"Abstention")</f>
        <v>Oui</v>
      </c>
      <c r="IB97" s="7" t="str" cm="1">
        <f t="array" ref="IB97">_xlfn.SWITCH(IA97,"Oui","Non","Non","Oui","Abstention","Oui")</f>
        <v>Non</v>
      </c>
      <c r="IC97" s="7" t="str" cm="1">
        <f t="array" ref="IC97">_xlfn.SWITCH(IA97,"Oui","Abstention","Non","Abstention","Abstention","Non")</f>
        <v>Abstention</v>
      </c>
      <c r="ID97" s="3">
        <f t="shared" si="47"/>
        <v>38</v>
      </c>
      <c r="IE97" s="3">
        <f t="shared" si="48"/>
        <v>0.81578947368421051</v>
      </c>
      <c r="IF97" t="str">
        <f t="shared" si="49"/>
        <v>consigne</v>
      </c>
      <c r="IG97">
        <f t="shared" si="71"/>
        <v>31</v>
      </c>
      <c r="IH97">
        <f t="shared" si="72"/>
        <v>0</v>
      </c>
      <c r="II97">
        <f t="shared" si="73"/>
        <v>0</v>
      </c>
      <c r="IJ97" s="3">
        <f t="shared" si="50"/>
        <v>31</v>
      </c>
      <c r="IK97" s="7" t="str" cm="1">
        <f t="array" ref="IK97">_xlfn.SWITCH(IJ97,IG97,"Oui",IH97,"Non",II97,"Abstention")</f>
        <v>Oui</v>
      </c>
      <c r="IL97" s="7" t="str" cm="1">
        <f t="array" ref="IL97">_xlfn.SWITCH(IK97,"Oui","Non","Non","Oui","Abstention","Oui")</f>
        <v>Non</v>
      </c>
      <c r="IM97" s="7" t="str" cm="1">
        <f t="array" ref="IM97">_xlfn.SWITCH(IK97,"Oui","Abstention","Non","Abstention","Abstention","Non")</f>
        <v>Abstention</v>
      </c>
      <c r="IN97" s="3">
        <f t="shared" si="51"/>
        <v>31</v>
      </c>
      <c r="IO97" s="3">
        <f t="shared" si="52"/>
        <v>1</v>
      </c>
      <c r="IP97" t="str">
        <f t="shared" si="84"/>
        <v>consigne</v>
      </c>
      <c r="IQ97">
        <f t="shared" si="74"/>
        <v>27</v>
      </c>
      <c r="IR97">
        <f t="shared" si="75"/>
        <v>2</v>
      </c>
      <c r="IS97">
        <f t="shared" si="76"/>
        <v>0</v>
      </c>
      <c r="IT97" s="3">
        <f t="shared" si="54"/>
        <v>27</v>
      </c>
      <c r="IU97" s="7" t="str" cm="1">
        <f t="array" ref="IU97">_xlfn.SWITCH(IT97,IQ97,"Oui",IR97,"Non",IS97,"Abstention")</f>
        <v>Oui</v>
      </c>
      <c r="IV97" s="7" t="str" cm="1">
        <f t="array" ref="IV97">_xlfn.SWITCH(IU97,"Oui","Non","Non","Oui","Abstention","Oui")</f>
        <v>Non</v>
      </c>
      <c r="IW97" s="7" t="str" cm="1">
        <f t="array" ref="IW97">_xlfn.SWITCH(IU97,"Oui","Abstention","Non","Abstention","Abstention","Non")</f>
        <v>Abstention</v>
      </c>
      <c r="IX97" s="3">
        <f t="shared" si="55"/>
        <v>29</v>
      </c>
      <c r="IY97" s="3">
        <f t="shared" si="56"/>
        <v>0.93103448275862066</v>
      </c>
      <c r="IZ97" t="str">
        <f t="shared" si="85"/>
        <v>consigne</v>
      </c>
      <c r="JA97">
        <f t="shared" si="77"/>
        <v>15</v>
      </c>
      <c r="JB97">
        <f t="shared" si="78"/>
        <v>0</v>
      </c>
      <c r="JC97">
        <f t="shared" si="79"/>
        <v>14</v>
      </c>
      <c r="JD97" s="3">
        <f t="shared" si="58"/>
        <v>15</v>
      </c>
      <c r="JE97" s="7" t="str" cm="1">
        <f t="array" ref="JE97">_xlfn.SWITCH(JD97,JA97,"Oui",JB97,"Non",JC97,"Abstention")</f>
        <v>Oui</v>
      </c>
      <c r="JF97" s="7" t="str" cm="1">
        <f t="array" ref="JF97">_xlfn.SWITCH(JE97,"Oui","Non","Non","Oui","Abstention","Oui")</f>
        <v>Non</v>
      </c>
      <c r="JG97" s="7" t="str" cm="1">
        <f t="array" ref="JG97">_xlfn.SWITCH(JE97,"Oui","Abstention","Non","Abstention","Abstention","Non")</f>
        <v>Abstention</v>
      </c>
      <c r="JH97" s="3">
        <f t="shared" si="59"/>
        <v>29</v>
      </c>
      <c r="JI97" s="3">
        <f t="shared" si="60"/>
        <v>0.51724137931034486</v>
      </c>
      <c r="JJ97" t="str">
        <f t="shared" si="86"/>
        <v>pas de consigne</v>
      </c>
      <c r="JK97">
        <f t="shared" si="80"/>
        <v>16</v>
      </c>
      <c r="JL97">
        <f t="shared" si="81"/>
        <v>0</v>
      </c>
      <c r="JM97">
        <f t="shared" si="82"/>
        <v>0</v>
      </c>
      <c r="JN97" s="3">
        <f t="shared" si="62"/>
        <v>16</v>
      </c>
      <c r="JO97" s="7" t="str" cm="1">
        <f t="array" ref="JO97">_xlfn.SWITCH(JN97,JK97,"Oui",JL97,"Non",JM97,"Abstention")</f>
        <v>Oui</v>
      </c>
      <c r="JP97" s="7" t="str" cm="1">
        <f t="array" ref="JP97">_xlfn.SWITCH(JO97,"Oui","Non","Non","Oui","Abstention","Oui")</f>
        <v>Non</v>
      </c>
      <c r="JQ97" s="7" t="str" cm="1">
        <f t="array" ref="JQ97">_xlfn.SWITCH(JO97,"Oui","Abstention","Non","Abstention","Abstention","Non")</f>
        <v>Abstention</v>
      </c>
      <c r="JR97" s="3">
        <f t="shared" si="63"/>
        <v>16</v>
      </c>
      <c r="JS97" s="3">
        <f t="shared" si="64"/>
        <v>1</v>
      </c>
      <c r="JT97" t="str">
        <f t="shared" si="87"/>
        <v>consigne</v>
      </c>
      <c r="JU97" s="3"/>
      <c r="JV97" t="str" cm="1">
        <f t="array" ref="JV97:KF97">_xlfn._xlws.FILTER($M$3:$HD$3,((($M97:$HD97=$HR97)+($M97:$HD97=$HS97))*($M$5:$HD$5="V")*($HV97="consigne")),"")</f>
        <v>Büchel Roland Rino</v>
      </c>
      <c r="JW97" t="str">
        <v>Dettling Marcel</v>
      </c>
      <c r="JX97" t="str">
        <v>Egger Mike</v>
      </c>
      <c r="JY97" t="str">
        <v>Estermann Yvette</v>
      </c>
      <c r="JZ97" t="str">
        <v>Fischer Benjamin</v>
      </c>
      <c r="KA97" t="str">
        <v>Gafner Andreas</v>
      </c>
      <c r="KB97" t="str">
        <v>Heer Alfred</v>
      </c>
      <c r="KC97" t="str">
        <v>Hess Erich</v>
      </c>
      <c r="KD97" t="str">
        <v>Matter Thomas</v>
      </c>
      <c r="KE97" t="str">
        <v>Reimann Lukas</v>
      </c>
      <c r="KF97" t="str">
        <v>Schwander Pirmin</v>
      </c>
      <c r="KP97" t="str" cm="1">
        <f t="array" ref="KP97:KV97">_xlfn._xlws.FILTER($M$3:$HD$3,((($M97:$HD97=$IB97)+($M97:$HD97=$IC97))*($M$5:$HD$5="S")*($IF97="consigne")),"")</f>
        <v>Bendahan Samuel</v>
      </c>
      <c r="KQ97" t="str">
        <v>Birrer-Heimo Prisca</v>
      </c>
      <c r="KR97" t="str">
        <v>Gysi Barbara</v>
      </c>
      <c r="KS97" t="str">
        <v>Marti Samira</v>
      </c>
      <c r="KT97" t="str">
        <v>Masshardt Nadine</v>
      </c>
      <c r="KU97" t="str">
        <v>Wasserfallen Flavia</v>
      </c>
      <c r="KV97" t="str">
        <v>Wermuth Cédric</v>
      </c>
      <c r="LD97" t="str" cm="1">
        <f t="array" ref="LD97:LE97">_xlfn._xlws.FILTER($M$3:$HD$3,((($M97:$HD97=$IV97)+($M97:$HD97=$IW97))*($M$5:$HD$5="RL")*($IZ97="consigne")),"")</f>
        <v>Fluri Kurt</v>
      </c>
      <c r="LE97" t="str">
        <v>Schilliger Peter</v>
      </c>
      <c r="LP97" t="str" cm="1">
        <f t="array" ref="LP97">_xlfn._xlws.FILTER($M$3:$HD$3,((($M97:$HD97=$JF97)+($M97:$HD97=$JG97))*($M$5:$HD$5="G")*($JJ97="consigne")),"")</f>
        <v/>
      </c>
      <c r="MA97" t="str" cm="1">
        <f t="array" ref="MA97">_xlfn._xlws.FILTER($M$3:$HD$3,((($M97:$HD97=$JP97)+($M97:$HD97=$JQ97))*($M$5:$HD$5="GL")*($JT97="consigne")),"")</f>
        <v/>
      </c>
      <c r="MG97" t="str" cm="1">
        <f t="array" ref="MG97">_xlfn._xlws.FILTER($M$3:$HD$3,((($M97:$HD97=$IL97)+($M97:$HD97=$IM97))*($M$5:$HD$5="M-E")*($IP97="consigne")),"")</f>
        <v/>
      </c>
    </row>
    <row r="98" spans="1:347" x14ac:dyDescent="0.25">
      <c r="A98" s="1" t="s">
        <v>792</v>
      </c>
      <c r="B98" t="s">
        <v>204</v>
      </c>
      <c r="C98" t="s">
        <v>793</v>
      </c>
      <c r="D98" t="s">
        <v>794</v>
      </c>
      <c r="E98" s="1" t="s">
        <v>795</v>
      </c>
      <c r="F98" t="s">
        <v>796</v>
      </c>
      <c r="G98">
        <v>24555</v>
      </c>
      <c r="H98" t="s">
        <v>521</v>
      </c>
      <c r="I98" t="s">
        <v>522</v>
      </c>
      <c r="J98" t="s">
        <v>523</v>
      </c>
      <c r="K98" t="s">
        <v>797</v>
      </c>
      <c r="M98" t="s">
        <v>460</v>
      </c>
      <c r="N98" t="s">
        <v>473</v>
      </c>
      <c r="O98" t="s">
        <v>473</v>
      </c>
      <c r="P98" t="s">
        <v>460</v>
      </c>
      <c r="Q98" t="s">
        <v>460</v>
      </c>
      <c r="R98" t="s">
        <v>460</v>
      </c>
      <c r="S98" t="s">
        <v>460</v>
      </c>
      <c r="T98" t="s">
        <v>460</v>
      </c>
      <c r="U98" t="s">
        <v>460</v>
      </c>
      <c r="V98" t="s">
        <v>460</v>
      </c>
      <c r="W98" t="s">
        <v>463</v>
      </c>
      <c r="X98" t="s">
        <v>460</v>
      </c>
      <c r="Y98" t="s">
        <v>460</v>
      </c>
      <c r="Z98" t="s">
        <v>460</v>
      </c>
      <c r="AA98" t="s">
        <v>460</v>
      </c>
      <c r="AB98" t="s">
        <v>460</v>
      </c>
      <c r="AC98" t="s">
        <v>460</v>
      </c>
      <c r="AD98" t="s">
        <v>473</v>
      </c>
      <c r="AE98" t="s">
        <v>460</v>
      </c>
      <c r="AF98" t="s">
        <v>460</v>
      </c>
      <c r="AG98" t="s">
        <v>460</v>
      </c>
      <c r="AH98" t="s">
        <v>460</v>
      </c>
      <c r="AI98" t="s">
        <v>460</v>
      </c>
      <c r="AJ98" t="s">
        <v>473</v>
      </c>
      <c r="AK98" t="s">
        <v>460</v>
      </c>
      <c r="AL98" t="s">
        <v>460</v>
      </c>
      <c r="AM98" t="s">
        <v>460</v>
      </c>
      <c r="AN98" t="s">
        <v>460</v>
      </c>
      <c r="AO98" t="s">
        <v>460</v>
      </c>
      <c r="AP98" t="s">
        <v>460</v>
      </c>
      <c r="AQ98" t="s">
        <v>460</v>
      </c>
      <c r="AR98" t="s">
        <v>460</v>
      </c>
      <c r="AS98" t="s">
        <v>460</v>
      </c>
      <c r="AT98" t="s">
        <v>460</v>
      </c>
      <c r="AU98" t="s">
        <v>460</v>
      </c>
      <c r="AV98" t="s">
        <v>460</v>
      </c>
      <c r="AW98" t="s">
        <v>473</v>
      </c>
      <c r="AX98" t="s">
        <v>460</v>
      </c>
      <c r="AY98" t="s">
        <v>460</v>
      </c>
      <c r="AZ98" t="s">
        <v>460</v>
      </c>
      <c r="BA98" t="s">
        <v>460</v>
      </c>
      <c r="BB98" t="s">
        <v>460</v>
      </c>
      <c r="BC98" t="s">
        <v>460</v>
      </c>
      <c r="BD98" t="s">
        <v>460</v>
      </c>
      <c r="BE98" t="s">
        <v>473</v>
      </c>
      <c r="BF98" t="s">
        <v>460</v>
      </c>
      <c r="BG98" t="s">
        <v>460</v>
      </c>
      <c r="BH98" t="s">
        <v>460</v>
      </c>
      <c r="BI98" t="s">
        <v>460</v>
      </c>
      <c r="BJ98" t="s">
        <v>460</v>
      </c>
      <c r="BK98" t="s">
        <v>460</v>
      </c>
      <c r="BL98" t="s">
        <v>460</v>
      </c>
      <c r="BM98" t="s">
        <v>460</v>
      </c>
      <c r="BN98" t="s">
        <v>460</v>
      </c>
      <c r="BO98" t="s">
        <v>473</v>
      </c>
      <c r="BP98" t="s">
        <v>460</v>
      </c>
      <c r="BQ98" t="s">
        <v>460</v>
      </c>
      <c r="BR98" t="s">
        <v>460</v>
      </c>
      <c r="BS98" t="s">
        <v>460</v>
      </c>
      <c r="BT98" t="s">
        <v>460</v>
      </c>
      <c r="BU98" t="s">
        <v>460</v>
      </c>
      <c r="BV98" t="s">
        <v>460</v>
      </c>
      <c r="BW98" t="s">
        <v>460</v>
      </c>
      <c r="BX98" t="s">
        <v>460</v>
      </c>
      <c r="BY98" t="s">
        <v>460</v>
      </c>
      <c r="BZ98" t="s">
        <v>460</v>
      </c>
      <c r="CA98" t="s">
        <v>460</v>
      </c>
      <c r="CB98" t="s">
        <v>460</v>
      </c>
      <c r="CC98" t="s">
        <v>460</v>
      </c>
      <c r="CD98" t="s">
        <v>473</v>
      </c>
      <c r="CE98" t="s">
        <v>460</v>
      </c>
      <c r="CF98" t="s">
        <v>473</v>
      </c>
      <c r="CG98" t="s">
        <v>460</v>
      </c>
      <c r="CH98" t="s">
        <v>473</v>
      </c>
      <c r="CI98" t="s">
        <v>460</v>
      </c>
      <c r="CJ98" t="s">
        <v>460</v>
      </c>
      <c r="CK98" t="s">
        <v>460</v>
      </c>
      <c r="CL98" t="s">
        <v>460</v>
      </c>
      <c r="CM98" t="s">
        <v>463</v>
      </c>
      <c r="CN98" t="s">
        <v>460</v>
      </c>
      <c r="CO98" t="s">
        <v>460</v>
      </c>
      <c r="CP98" t="s">
        <v>460</v>
      </c>
      <c r="CQ98" t="s">
        <v>460</v>
      </c>
      <c r="CR98" t="s">
        <v>460</v>
      </c>
      <c r="CS98" t="s">
        <v>460</v>
      </c>
      <c r="CT98" t="s">
        <v>460</v>
      </c>
      <c r="CU98" t="s">
        <v>473</v>
      </c>
      <c r="CV98" t="s">
        <v>460</v>
      </c>
      <c r="CW98" t="s">
        <v>460</v>
      </c>
      <c r="CX98" t="s">
        <v>460</v>
      </c>
      <c r="CY98" t="s">
        <v>460</v>
      </c>
      <c r="CZ98" t="s">
        <v>460</v>
      </c>
      <c r="DA98" t="s">
        <v>460</v>
      </c>
      <c r="DB98" t="s">
        <v>474</v>
      </c>
      <c r="DC98" t="s">
        <v>460</v>
      </c>
      <c r="DD98" t="s">
        <v>460</v>
      </c>
      <c r="DE98" t="s">
        <v>460</v>
      </c>
      <c r="DF98" t="s">
        <v>473</v>
      </c>
      <c r="DG98" t="s">
        <v>473</v>
      </c>
      <c r="DH98" t="s">
        <v>460</v>
      </c>
      <c r="DI98" t="s">
        <v>460</v>
      </c>
      <c r="DJ98" t="s">
        <v>460</v>
      </c>
      <c r="DK98" t="s">
        <v>460</v>
      </c>
      <c r="DL98" t="s">
        <v>460</v>
      </c>
      <c r="DM98" t="s">
        <v>460</v>
      </c>
      <c r="DN98" t="s">
        <v>460</v>
      </c>
      <c r="DO98" t="s">
        <v>460</v>
      </c>
      <c r="DP98" t="s">
        <v>460</v>
      </c>
      <c r="DQ98" t="s">
        <v>460</v>
      </c>
      <c r="DR98" t="s">
        <v>460</v>
      </c>
      <c r="DS98" t="s">
        <v>460</v>
      </c>
      <c r="DT98" t="s">
        <v>460</v>
      </c>
      <c r="DU98" t="s">
        <v>460</v>
      </c>
      <c r="DV98" t="s">
        <v>460</v>
      </c>
      <c r="DW98" t="s">
        <v>460</v>
      </c>
      <c r="DX98" t="s">
        <v>460</v>
      </c>
      <c r="DY98" t="s">
        <v>460</v>
      </c>
      <c r="DZ98" t="s">
        <v>473</v>
      </c>
      <c r="EA98" t="s">
        <v>460</v>
      </c>
      <c r="EB98" t="s">
        <v>460</v>
      </c>
      <c r="EC98" t="s">
        <v>473</v>
      </c>
      <c r="ED98" t="s">
        <v>460</v>
      </c>
      <c r="EE98" t="s">
        <v>460</v>
      </c>
      <c r="EF98" t="s">
        <v>473</v>
      </c>
      <c r="EG98" t="s">
        <v>460</v>
      </c>
      <c r="EH98" t="s">
        <v>460</v>
      </c>
      <c r="EI98" t="s">
        <v>460</v>
      </c>
      <c r="EJ98" t="s">
        <v>460</v>
      </c>
      <c r="EK98" t="s">
        <v>460</v>
      </c>
      <c r="EL98" t="s">
        <v>460</v>
      </c>
      <c r="EM98" t="s">
        <v>460</v>
      </c>
      <c r="EN98" t="s">
        <v>460</v>
      </c>
      <c r="EO98" t="s">
        <v>460</v>
      </c>
      <c r="EP98" t="s">
        <v>473</v>
      </c>
      <c r="EQ98" t="s">
        <v>460</v>
      </c>
      <c r="ER98" t="s">
        <v>460</v>
      </c>
      <c r="ES98" t="s">
        <v>460</v>
      </c>
      <c r="ET98" t="s">
        <v>460</v>
      </c>
      <c r="EU98" t="s">
        <v>460</v>
      </c>
      <c r="EV98" t="s">
        <v>460</v>
      </c>
      <c r="EW98" t="s">
        <v>460</v>
      </c>
      <c r="EX98" t="s">
        <v>460</v>
      </c>
      <c r="EY98" t="s">
        <v>460</v>
      </c>
      <c r="EZ98" t="s">
        <v>460</v>
      </c>
      <c r="FA98" t="s">
        <v>460</v>
      </c>
      <c r="FB98" t="s">
        <v>460</v>
      </c>
      <c r="FC98" t="s">
        <v>460</v>
      </c>
      <c r="FD98" t="s">
        <v>460</v>
      </c>
      <c r="FE98" t="s">
        <v>460</v>
      </c>
      <c r="FF98" t="s">
        <v>460</v>
      </c>
      <c r="FG98" t="s">
        <v>473</v>
      </c>
      <c r="FH98" t="s">
        <v>473</v>
      </c>
      <c r="FI98" t="s">
        <v>460</v>
      </c>
      <c r="FJ98" t="s">
        <v>460</v>
      </c>
      <c r="FK98" t="s">
        <v>460</v>
      </c>
      <c r="FL98" t="s">
        <v>460</v>
      </c>
      <c r="FM98" t="s">
        <v>473</v>
      </c>
      <c r="FN98" t="s">
        <v>460</v>
      </c>
      <c r="FO98" t="s">
        <v>460</v>
      </c>
      <c r="FP98" t="s">
        <v>460</v>
      </c>
      <c r="FQ98" t="s">
        <v>460</v>
      </c>
      <c r="FR98" t="s">
        <v>460</v>
      </c>
      <c r="FS98" t="s">
        <v>460</v>
      </c>
      <c r="FT98" t="s">
        <v>473</v>
      </c>
      <c r="FU98" t="s">
        <v>460</v>
      </c>
      <c r="FV98" t="s">
        <v>460</v>
      </c>
      <c r="FW98" t="s">
        <v>460</v>
      </c>
      <c r="FX98" t="s">
        <v>460</v>
      </c>
      <c r="FY98" t="s">
        <v>460</v>
      </c>
      <c r="FZ98" t="s">
        <v>460</v>
      </c>
      <c r="GA98" t="s">
        <v>460</v>
      </c>
      <c r="GB98" t="s">
        <v>460</v>
      </c>
      <c r="GC98" t="s">
        <v>460</v>
      </c>
      <c r="GD98" t="s">
        <v>460</v>
      </c>
      <c r="GE98" t="s">
        <v>460</v>
      </c>
      <c r="GF98" t="s">
        <v>460</v>
      </c>
      <c r="GG98" t="s">
        <v>460</v>
      </c>
      <c r="GH98" t="s">
        <v>473</v>
      </c>
      <c r="GI98" t="s">
        <v>460</v>
      </c>
      <c r="GJ98" t="s">
        <v>473</v>
      </c>
      <c r="GK98" t="s">
        <v>460</v>
      </c>
      <c r="GL98" t="s">
        <v>460</v>
      </c>
      <c r="GM98" t="s">
        <v>460</v>
      </c>
      <c r="GN98" t="s">
        <v>460</v>
      </c>
      <c r="GO98" t="s">
        <v>460</v>
      </c>
      <c r="GP98" t="s">
        <v>460</v>
      </c>
      <c r="GQ98" t="s">
        <v>460</v>
      </c>
      <c r="GR98" t="s">
        <v>460</v>
      </c>
      <c r="GS98" t="s">
        <v>460</v>
      </c>
      <c r="GT98" t="s">
        <v>460</v>
      </c>
      <c r="GU98" t="s">
        <v>460</v>
      </c>
      <c r="GV98" t="s">
        <v>460</v>
      </c>
      <c r="GW98" t="s">
        <v>460</v>
      </c>
      <c r="GX98" t="s">
        <v>460</v>
      </c>
      <c r="GY98" t="s">
        <v>460</v>
      </c>
      <c r="GZ98" t="s">
        <v>460</v>
      </c>
      <c r="HA98" t="s">
        <v>460</v>
      </c>
      <c r="HB98" t="s">
        <v>460</v>
      </c>
      <c r="HC98" t="s">
        <v>460</v>
      </c>
      <c r="HD98" t="s">
        <v>460</v>
      </c>
      <c r="HE98" t="s">
        <v>481</v>
      </c>
      <c r="HF98">
        <v>174</v>
      </c>
      <c r="HG98">
        <v>0</v>
      </c>
      <c r="HH98">
        <v>0</v>
      </c>
      <c r="HI98">
        <v>2</v>
      </c>
      <c r="HJ98">
        <v>23</v>
      </c>
      <c r="HK98" t="s">
        <v>476</v>
      </c>
      <c r="HM98" s="3">
        <f t="shared" si="66"/>
        <v>48</v>
      </c>
      <c r="HN98" s="3">
        <f t="shared" si="67"/>
        <v>0</v>
      </c>
      <c r="HO98" s="3">
        <f t="shared" si="83"/>
        <v>0</v>
      </c>
      <c r="HP98" s="3">
        <f t="shared" si="42"/>
        <v>48</v>
      </c>
      <c r="HQ98" s="7" t="str" cm="1">
        <f t="array" ref="HQ98">_xlfn.SWITCH(HP98,HM98,"Oui",HN98,"Non",HO98,"Abstention")</f>
        <v>Oui</v>
      </c>
      <c r="HR98" s="7" t="str" cm="1">
        <f t="array" ref="HR98">_xlfn.SWITCH(HQ98,"Oui","Non","Non","Oui","Abstention","Oui")</f>
        <v>Non</v>
      </c>
      <c r="HS98" s="7" t="str" cm="1">
        <f t="array" ref="HS98">_xlfn.SWITCH(HQ98,"Oui","Abstention","Non","Abstention","Abstention","Non")</f>
        <v>Abstention</v>
      </c>
      <c r="HT98" s="3">
        <f t="shared" si="43"/>
        <v>48</v>
      </c>
      <c r="HU98" s="3">
        <f t="shared" si="44"/>
        <v>1</v>
      </c>
      <c r="HV98" t="str">
        <f t="shared" si="45"/>
        <v>consigne</v>
      </c>
      <c r="HW98" s="3">
        <f t="shared" si="68"/>
        <v>34</v>
      </c>
      <c r="HX98" s="3">
        <f t="shared" si="69"/>
        <v>0</v>
      </c>
      <c r="HY98" s="3">
        <f t="shared" si="70"/>
        <v>0</v>
      </c>
      <c r="HZ98" s="3">
        <f t="shared" si="46"/>
        <v>34</v>
      </c>
      <c r="IA98" s="7" t="str" cm="1">
        <f t="array" ref="IA98">_xlfn.SWITCH(HZ98,HW98,"Oui",HX98,"Non",HY98,"Abstention")</f>
        <v>Oui</v>
      </c>
      <c r="IB98" s="7" t="str" cm="1">
        <f t="array" ref="IB98">_xlfn.SWITCH(IA98,"Oui","Non","Non","Oui","Abstention","Oui")</f>
        <v>Non</v>
      </c>
      <c r="IC98" s="7" t="str" cm="1">
        <f t="array" ref="IC98">_xlfn.SWITCH(IA98,"Oui","Abstention","Non","Abstention","Abstention","Non")</f>
        <v>Abstention</v>
      </c>
      <c r="ID98" s="3">
        <f t="shared" si="47"/>
        <v>34</v>
      </c>
      <c r="IE98" s="3">
        <f t="shared" si="48"/>
        <v>1</v>
      </c>
      <c r="IF98" t="str">
        <f t="shared" si="49"/>
        <v>consigne</v>
      </c>
      <c r="IG98">
        <f t="shared" si="71"/>
        <v>26</v>
      </c>
      <c r="IH98">
        <f t="shared" si="72"/>
        <v>0</v>
      </c>
      <c r="II98">
        <f t="shared" si="73"/>
        <v>0</v>
      </c>
      <c r="IJ98" s="3">
        <f t="shared" si="50"/>
        <v>26</v>
      </c>
      <c r="IK98" s="7" t="str" cm="1">
        <f t="array" ref="IK98">_xlfn.SWITCH(IJ98,IG98,"Oui",IH98,"Non",II98,"Abstention")</f>
        <v>Oui</v>
      </c>
      <c r="IL98" s="7" t="str" cm="1">
        <f t="array" ref="IL98">_xlfn.SWITCH(IK98,"Oui","Non","Non","Oui","Abstention","Oui")</f>
        <v>Non</v>
      </c>
      <c r="IM98" s="7" t="str" cm="1">
        <f t="array" ref="IM98">_xlfn.SWITCH(IK98,"Oui","Abstention","Non","Abstention","Abstention","Non")</f>
        <v>Abstention</v>
      </c>
      <c r="IN98" s="3">
        <f t="shared" si="51"/>
        <v>26</v>
      </c>
      <c r="IO98" s="3">
        <f t="shared" si="52"/>
        <v>1</v>
      </c>
      <c r="IP98" t="str">
        <f t="shared" si="84"/>
        <v>consigne</v>
      </c>
      <c r="IQ98">
        <f t="shared" si="74"/>
        <v>27</v>
      </c>
      <c r="IR98">
        <f t="shared" si="75"/>
        <v>0</v>
      </c>
      <c r="IS98">
        <f t="shared" si="76"/>
        <v>0</v>
      </c>
      <c r="IT98" s="3">
        <f t="shared" si="54"/>
        <v>27</v>
      </c>
      <c r="IU98" s="7" t="str" cm="1">
        <f t="array" ref="IU98">_xlfn.SWITCH(IT98,IQ98,"Oui",IR98,"Non",IS98,"Abstention")</f>
        <v>Oui</v>
      </c>
      <c r="IV98" s="7" t="str" cm="1">
        <f t="array" ref="IV98">_xlfn.SWITCH(IU98,"Oui","Non","Non","Oui","Abstention","Oui")</f>
        <v>Non</v>
      </c>
      <c r="IW98" s="7" t="str" cm="1">
        <f t="array" ref="IW98">_xlfn.SWITCH(IU98,"Oui","Abstention","Non","Abstention","Abstention","Non")</f>
        <v>Abstention</v>
      </c>
      <c r="IX98" s="3">
        <f t="shared" si="55"/>
        <v>27</v>
      </c>
      <c r="IY98" s="3">
        <f t="shared" si="56"/>
        <v>1</v>
      </c>
      <c r="IZ98" t="str">
        <f t="shared" si="85"/>
        <v>consigne</v>
      </c>
      <c r="JA98">
        <f t="shared" si="77"/>
        <v>25</v>
      </c>
      <c r="JB98">
        <f t="shared" si="78"/>
        <v>0</v>
      </c>
      <c r="JC98">
        <f t="shared" si="79"/>
        <v>0</v>
      </c>
      <c r="JD98" s="3">
        <f t="shared" si="58"/>
        <v>25</v>
      </c>
      <c r="JE98" s="7" t="str" cm="1">
        <f t="array" ref="JE98">_xlfn.SWITCH(JD98,JA98,"Oui",JB98,"Non",JC98,"Abstention")</f>
        <v>Oui</v>
      </c>
      <c r="JF98" s="7" t="str" cm="1">
        <f t="array" ref="JF98">_xlfn.SWITCH(JE98,"Oui","Non","Non","Oui","Abstention","Oui")</f>
        <v>Non</v>
      </c>
      <c r="JG98" s="7" t="str" cm="1">
        <f t="array" ref="JG98">_xlfn.SWITCH(JE98,"Oui","Abstention","Non","Abstention","Abstention","Non")</f>
        <v>Abstention</v>
      </c>
      <c r="JH98" s="3">
        <f t="shared" si="59"/>
        <v>25</v>
      </c>
      <c r="JI98" s="3">
        <f t="shared" si="60"/>
        <v>1</v>
      </c>
      <c r="JJ98" t="str">
        <f t="shared" si="86"/>
        <v>consigne</v>
      </c>
      <c r="JK98">
        <f t="shared" si="80"/>
        <v>14</v>
      </c>
      <c r="JL98">
        <f t="shared" si="81"/>
        <v>0</v>
      </c>
      <c r="JM98">
        <f t="shared" si="82"/>
        <v>0</v>
      </c>
      <c r="JN98" s="3">
        <f t="shared" si="62"/>
        <v>14</v>
      </c>
      <c r="JO98" s="7" t="str" cm="1">
        <f t="array" ref="JO98">_xlfn.SWITCH(JN98,JK98,"Oui",JL98,"Non",JM98,"Abstention")</f>
        <v>Oui</v>
      </c>
      <c r="JP98" s="7" t="str" cm="1">
        <f t="array" ref="JP98">_xlfn.SWITCH(JO98,"Oui","Non","Non","Oui","Abstention","Oui")</f>
        <v>Non</v>
      </c>
      <c r="JQ98" s="7" t="str" cm="1">
        <f t="array" ref="JQ98">_xlfn.SWITCH(JO98,"Oui","Abstention","Non","Abstention","Abstention","Non")</f>
        <v>Abstention</v>
      </c>
      <c r="JR98" s="3">
        <f t="shared" si="63"/>
        <v>14</v>
      </c>
      <c r="JS98" s="3">
        <f t="shared" si="64"/>
        <v>1</v>
      </c>
      <c r="JT98" t="str">
        <f t="shared" si="87"/>
        <v>consigne</v>
      </c>
      <c r="JU98" s="3"/>
      <c r="JV98" t="str" cm="1">
        <f t="array" ref="JV98">_xlfn._xlws.FILTER($M$3:$HD$3,((($M98:$HD98=$HR98)+($M98:$HD98=$HS98))*($M$5:$HD$5="V")*($HV98="consigne")),"")</f>
        <v/>
      </c>
      <c r="KP98" t="str" cm="1">
        <f t="array" ref="KP98">_xlfn._xlws.FILTER($M$3:$HD$3,((($M98:$HD98=$IB98)+($M98:$HD98=$IC98))*($M$5:$HD$5="S")*($IF98="consigne")),"")</f>
        <v/>
      </c>
      <c r="LD98" t="str" cm="1">
        <f t="array" ref="LD98">_xlfn._xlws.FILTER($M$3:$HD$3,((($M98:$HD98=$IV98)+($M98:$HD98=$IW98))*($M$5:$HD$5="RL")*($IZ98="consigne")),"")</f>
        <v/>
      </c>
      <c r="LP98" t="str" cm="1">
        <f t="array" ref="LP98">_xlfn._xlws.FILTER($M$3:$HD$3,((($M98:$HD98=$JF98)+($M98:$HD98=$JG98))*($M$5:$HD$5="G")*($JJ98="consigne")),"")</f>
        <v/>
      </c>
      <c r="MA98" t="str" cm="1">
        <f t="array" ref="MA98">_xlfn._xlws.FILTER($M$3:$HD$3,((($M98:$HD98=$JP98)+($M98:$HD98=$JQ98))*($M$5:$HD$5="GL")*($JT98="consigne")),"")</f>
        <v/>
      </c>
      <c r="MG98" t="str" cm="1">
        <f t="array" ref="MG98">_xlfn._xlws.FILTER($M$3:$HD$3,((($M98:$HD98=$IL98)+($M98:$HD98=$IM98))*($M$5:$HD$5="M-E")*($IP98="consigne")),"")</f>
        <v/>
      </c>
    </row>
    <row r="99" spans="1:347" x14ac:dyDescent="0.25">
      <c r="A99" s="1" t="s">
        <v>798</v>
      </c>
      <c r="B99" t="s">
        <v>204</v>
      </c>
      <c r="C99" t="s">
        <v>539</v>
      </c>
      <c r="D99" t="s">
        <v>794</v>
      </c>
      <c r="E99" s="1" t="s">
        <v>799</v>
      </c>
      <c r="F99" t="s">
        <v>800</v>
      </c>
      <c r="G99">
        <v>24556</v>
      </c>
      <c r="H99" t="s">
        <v>521</v>
      </c>
      <c r="I99" t="s">
        <v>522</v>
      </c>
      <c r="J99" t="s">
        <v>523</v>
      </c>
      <c r="K99" t="s">
        <v>801</v>
      </c>
      <c r="M99" t="s">
        <v>460</v>
      </c>
      <c r="N99" t="s">
        <v>461</v>
      </c>
      <c r="O99" t="s">
        <v>460</v>
      </c>
      <c r="P99" t="s">
        <v>461</v>
      </c>
      <c r="Q99" t="s">
        <v>480</v>
      </c>
      <c r="R99" t="s">
        <v>460</v>
      </c>
      <c r="S99" t="s">
        <v>460</v>
      </c>
      <c r="T99" t="s">
        <v>460</v>
      </c>
      <c r="U99" t="s">
        <v>460</v>
      </c>
      <c r="V99" t="s">
        <v>460</v>
      </c>
      <c r="W99" t="s">
        <v>463</v>
      </c>
      <c r="X99" t="s">
        <v>460</v>
      </c>
      <c r="Y99" t="s">
        <v>460</v>
      </c>
      <c r="Z99" t="s">
        <v>461</v>
      </c>
      <c r="AA99" t="s">
        <v>461</v>
      </c>
      <c r="AB99" t="s">
        <v>460</v>
      </c>
      <c r="AC99" t="s">
        <v>473</v>
      </c>
      <c r="AD99" t="s">
        <v>460</v>
      </c>
      <c r="AE99" t="s">
        <v>461</v>
      </c>
      <c r="AF99" t="s">
        <v>460</v>
      </c>
      <c r="AG99" t="s">
        <v>480</v>
      </c>
      <c r="AH99" t="s">
        <v>460</v>
      </c>
      <c r="AI99" t="s">
        <v>460</v>
      </c>
      <c r="AJ99" t="s">
        <v>460</v>
      </c>
      <c r="AK99" t="s">
        <v>461</v>
      </c>
      <c r="AL99" t="s">
        <v>461</v>
      </c>
      <c r="AM99" t="s">
        <v>461</v>
      </c>
      <c r="AN99" t="s">
        <v>460</v>
      </c>
      <c r="AO99" t="s">
        <v>461</v>
      </c>
      <c r="AP99" t="s">
        <v>460</v>
      </c>
      <c r="AQ99" t="s">
        <v>460</v>
      </c>
      <c r="AR99" t="s">
        <v>461</v>
      </c>
      <c r="AS99" t="s">
        <v>460</v>
      </c>
      <c r="AT99" t="s">
        <v>461</v>
      </c>
      <c r="AU99" t="s">
        <v>460</v>
      </c>
      <c r="AV99" t="s">
        <v>460</v>
      </c>
      <c r="AW99" t="s">
        <v>473</v>
      </c>
      <c r="AX99" t="s">
        <v>460</v>
      </c>
      <c r="AY99" t="s">
        <v>460</v>
      </c>
      <c r="AZ99" t="s">
        <v>461</v>
      </c>
      <c r="BA99" t="s">
        <v>461</v>
      </c>
      <c r="BB99" t="s">
        <v>461</v>
      </c>
      <c r="BC99" t="s">
        <v>460</v>
      </c>
      <c r="BD99" t="s">
        <v>461</v>
      </c>
      <c r="BE99" t="s">
        <v>473</v>
      </c>
      <c r="BF99" t="s">
        <v>460</v>
      </c>
      <c r="BG99" t="s">
        <v>460</v>
      </c>
      <c r="BH99" t="s">
        <v>480</v>
      </c>
      <c r="BI99" t="s">
        <v>460</v>
      </c>
      <c r="BJ99" t="s">
        <v>473</v>
      </c>
      <c r="BK99" t="s">
        <v>461</v>
      </c>
      <c r="BL99" t="s">
        <v>461</v>
      </c>
      <c r="BM99" t="s">
        <v>460</v>
      </c>
      <c r="BN99" t="s">
        <v>461</v>
      </c>
      <c r="BO99" t="s">
        <v>461</v>
      </c>
      <c r="BP99" t="s">
        <v>460</v>
      </c>
      <c r="BQ99" t="s">
        <v>460</v>
      </c>
      <c r="BR99" t="s">
        <v>461</v>
      </c>
      <c r="BS99" t="s">
        <v>460</v>
      </c>
      <c r="BT99" t="s">
        <v>461</v>
      </c>
      <c r="BU99" t="s">
        <v>461</v>
      </c>
      <c r="BV99" t="s">
        <v>460</v>
      </c>
      <c r="BW99" t="s">
        <v>461</v>
      </c>
      <c r="BX99" t="s">
        <v>460</v>
      </c>
      <c r="BY99" t="s">
        <v>460</v>
      </c>
      <c r="BZ99" t="s">
        <v>461</v>
      </c>
      <c r="CA99" t="s">
        <v>460</v>
      </c>
      <c r="CB99" t="s">
        <v>480</v>
      </c>
      <c r="CC99" t="s">
        <v>461</v>
      </c>
      <c r="CD99" t="s">
        <v>473</v>
      </c>
      <c r="CE99" t="s">
        <v>460</v>
      </c>
      <c r="CF99" t="s">
        <v>461</v>
      </c>
      <c r="CG99" t="s">
        <v>460</v>
      </c>
      <c r="CH99" t="s">
        <v>473</v>
      </c>
      <c r="CI99" t="s">
        <v>461</v>
      </c>
      <c r="CJ99" t="s">
        <v>460</v>
      </c>
      <c r="CK99" t="s">
        <v>460</v>
      </c>
      <c r="CL99" t="s">
        <v>461</v>
      </c>
      <c r="CM99" t="s">
        <v>463</v>
      </c>
      <c r="CN99" t="s">
        <v>460</v>
      </c>
      <c r="CO99" t="s">
        <v>460</v>
      </c>
      <c r="CP99" t="s">
        <v>461</v>
      </c>
      <c r="CQ99" t="s">
        <v>461</v>
      </c>
      <c r="CR99" t="s">
        <v>461</v>
      </c>
      <c r="CS99" t="s">
        <v>461</v>
      </c>
      <c r="CT99" t="s">
        <v>461</v>
      </c>
      <c r="CU99" t="s">
        <v>460</v>
      </c>
      <c r="CV99" t="s">
        <v>461</v>
      </c>
      <c r="CW99" t="s">
        <v>460</v>
      </c>
      <c r="CX99" t="s">
        <v>460</v>
      </c>
      <c r="CY99" t="s">
        <v>461</v>
      </c>
      <c r="CZ99" t="s">
        <v>461</v>
      </c>
      <c r="DA99" t="s">
        <v>461</v>
      </c>
      <c r="DB99" t="s">
        <v>474</v>
      </c>
      <c r="DC99" t="s">
        <v>460</v>
      </c>
      <c r="DD99" t="s">
        <v>461</v>
      </c>
      <c r="DE99" t="s">
        <v>460</v>
      </c>
      <c r="DF99" t="s">
        <v>461</v>
      </c>
      <c r="DG99" t="s">
        <v>460</v>
      </c>
      <c r="DH99" t="s">
        <v>460</v>
      </c>
      <c r="DI99" t="s">
        <v>460</v>
      </c>
      <c r="DJ99" t="s">
        <v>460</v>
      </c>
      <c r="DK99" t="s">
        <v>460</v>
      </c>
      <c r="DL99" t="s">
        <v>461</v>
      </c>
      <c r="DM99" t="s">
        <v>460</v>
      </c>
      <c r="DN99" t="s">
        <v>460</v>
      </c>
      <c r="DO99" t="s">
        <v>460</v>
      </c>
      <c r="DP99" t="s">
        <v>460</v>
      </c>
      <c r="DQ99" t="s">
        <v>461</v>
      </c>
      <c r="DR99" t="s">
        <v>460</v>
      </c>
      <c r="DS99" t="s">
        <v>460</v>
      </c>
      <c r="DT99" t="s">
        <v>460</v>
      </c>
      <c r="DU99" t="s">
        <v>461</v>
      </c>
      <c r="DV99" t="s">
        <v>460</v>
      </c>
      <c r="DW99" t="s">
        <v>461</v>
      </c>
      <c r="DX99" t="s">
        <v>461</v>
      </c>
      <c r="DY99" t="s">
        <v>461</v>
      </c>
      <c r="DZ99" t="s">
        <v>460</v>
      </c>
      <c r="EA99" t="s">
        <v>460</v>
      </c>
      <c r="EB99" t="s">
        <v>460</v>
      </c>
      <c r="EC99" t="s">
        <v>473</v>
      </c>
      <c r="ED99" t="s">
        <v>461</v>
      </c>
      <c r="EE99" t="s">
        <v>460</v>
      </c>
      <c r="EF99" t="s">
        <v>473</v>
      </c>
      <c r="EG99" t="s">
        <v>460</v>
      </c>
      <c r="EH99" t="s">
        <v>461</v>
      </c>
      <c r="EI99" t="s">
        <v>461</v>
      </c>
      <c r="EJ99" t="s">
        <v>461</v>
      </c>
      <c r="EK99" t="s">
        <v>460</v>
      </c>
      <c r="EL99" t="s">
        <v>460</v>
      </c>
      <c r="EM99" t="s">
        <v>480</v>
      </c>
      <c r="EN99" t="s">
        <v>460</v>
      </c>
      <c r="EO99" t="s">
        <v>460</v>
      </c>
      <c r="EP99" t="s">
        <v>460</v>
      </c>
      <c r="EQ99" t="s">
        <v>460</v>
      </c>
      <c r="ER99" t="s">
        <v>461</v>
      </c>
      <c r="ES99" t="s">
        <v>460</v>
      </c>
      <c r="ET99" t="s">
        <v>461</v>
      </c>
      <c r="EU99" t="s">
        <v>460</v>
      </c>
      <c r="EV99" t="s">
        <v>460</v>
      </c>
      <c r="EW99" t="s">
        <v>460</v>
      </c>
      <c r="EX99" t="s">
        <v>460</v>
      </c>
      <c r="EY99" t="s">
        <v>460</v>
      </c>
      <c r="EZ99" t="s">
        <v>460</v>
      </c>
      <c r="FA99" t="s">
        <v>460</v>
      </c>
      <c r="FB99" t="s">
        <v>461</v>
      </c>
      <c r="FC99" t="s">
        <v>461</v>
      </c>
      <c r="FD99" t="s">
        <v>460</v>
      </c>
      <c r="FE99" t="s">
        <v>460</v>
      </c>
      <c r="FF99" t="s">
        <v>460</v>
      </c>
      <c r="FG99" t="s">
        <v>473</v>
      </c>
      <c r="FH99" t="s">
        <v>460</v>
      </c>
      <c r="FI99" t="s">
        <v>460</v>
      </c>
      <c r="FJ99" t="s">
        <v>461</v>
      </c>
      <c r="FK99" t="s">
        <v>461</v>
      </c>
      <c r="FL99" t="s">
        <v>460</v>
      </c>
      <c r="FM99" t="s">
        <v>460</v>
      </c>
      <c r="FN99" t="s">
        <v>461</v>
      </c>
      <c r="FO99" t="s">
        <v>461</v>
      </c>
      <c r="FP99" t="s">
        <v>461</v>
      </c>
      <c r="FQ99" t="s">
        <v>461</v>
      </c>
      <c r="FR99" t="s">
        <v>460</v>
      </c>
      <c r="FS99" t="s">
        <v>461</v>
      </c>
      <c r="FT99" t="s">
        <v>460</v>
      </c>
      <c r="FU99" t="s">
        <v>460</v>
      </c>
      <c r="FV99" t="s">
        <v>461</v>
      </c>
      <c r="FW99" t="s">
        <v>461</v>
      </c>
      <c r="FX99" t="s">
        <v>460</v>
      </c>
      <c r="FY99" t="s">
        <v>460</v>
      </c>
      <c r="FZ99" t="s">
        <v>461</v>
      </c>
      <c r="GA99" t="s">
        <v>461</v>
      </c>
      <c r="GB99" t="s">
        <v>460</v>
      </c>
      <c r="GC99" t="s">
        <v>461</v>
      </c>
      <c r="GD99" t="s">
        <v>460</v>
      </c>
      <c r="GE99" t="s">
        <v>460</v>
      </c>
      <c r="GF99" t="s">
        <v>461</v>
      </c>
      <c r="GG99" t="s">
        <v>460</v>
      </c>
      <c r="GH99" t="s">
        <v>460</v>
      </c>
      <c r="GI99" t="s">
        <v>460</v>
      </c>
      <c r="GJ99" t="s">
        <v>460</v>
      </c>
      <c r="GK99" t="s">
        <v>461</v>
      </c>
      <c r="GL99" t="s">
        <v>461</v>
      </c>
      <c r="GM99" t="s">
        <v>461</v>
      </c>
      <c r="GN99" t="s">
        <v>461</v>
      </c>
      <c r="GO99" t="s">
        <v>461</v>
      </c>
      <c r="GP99" t="s">
        <v>460</v>
      </c>
      <c r="GQ99" t="s">
        <v>461</v>
      </c>
      <c r="GR99" t="s">
        <v>461</v>
      </c>
      <c r="GS99" t="s">
        <v>461</v>
      </c>
      <c r="GT99" t="s">
        <v>460</v>
      </c>
      <c r="GU99" t="s">
        <v>461</v>
      </c>
      <c r="GV99" t="s">
        <v>460</v>
      </c>
      <c r="GW99" t="s">
        <v>460</v>
      </c>
      <c r="GX99" t="s">
        <v>460</v>
      </c>
      <c r="GY99" t="s">
        <v>460</v>
      </c>
      <c r="GZ99" t="s">
        <v>460</v>
      </c>
      <c r="HA99" t="s">
        <v>460</v>
      </c>
      <c r="HB99" t="s">
        <v>461</v>
      </c>
      <c r="HC99" t="s">
        <v>460</v>
      </c>
      <c r="HD99" t="s">
        <v>461</v>
      </c>
      <c r="HE99" t="s">
        <v>481</v>
      </c>
      <c r="HF99">
        <v>106</v>
      </c>
      <c r="HG99">
        <v>77</v>
      </c>
      <c r="HH99">
        <v>5</v>
      </c>
      <c r="HI99">
        <v>2</v>
      </c>
      <c r="HJ99">
        <v>9</v>
      </c>
      <c r="HK99" t="s">
        <v>476</v>
      </c>
      <c r="HM99" s="3">
        <f t="shared" si="66"/>
        <v>5</v>
      </c>
      <c r="HN99" s="3">
        <f t="shared" si="67"/>
        <v>44</v>
      </c>
      <c r="HO99" s="3">
        <f t="shared" si="83"/>
        <v>1</v>
      </c>
      <c r="HP99" s="3">
        <f t="shared" si="42"/>
        <v>44</v>
      </c>
      <c r="HQ99" s="7" t="str" cm="1">
        <f t="array" ref="HQ99">_xlfn.SWITCH(HP99,HM99,"Oui",HN99,"Non",HO99,"Abstention")</f>
        <v>Non</v>
      </c>
      <c r="HR99" s="7" t="str" cm="1">
        <f t="array" ref="HR99">_xlfn.SWITCH(HQ99,"Oui","Non","Non","Oui","Abstention","Oui")</f>
        <v>Oui</v>
      </c>
      <c r="HS99" s="7" t="str" cm="1">
        <f t="array" ref="HS99">_xlfn.SWITCH(HQ99,"Oui","Abstention","Non","Abstention","Abstention","Non")</f>
        <v>Abstention</v>
      </c>
      <c r="HT99" s="3">
        <f t="shared" si="43"/>
        <v>50</v>
      </c>
      <c r="HU99" s="3">
        <f t="shared" si="44"/>
        <v>0.88</v>
      </c>
      <c r="HV99" t="str">
        <f t="shared" si="45"/>
        <v>consigne</v>
      </c>
      <c r="HW99" s="3">
        <f t="shared" si="68"/>
        <v>38</v>
      </c>
      <c r="HX99" s="3">
        <f t="shared" si="69"/>
        <v>0</v>
      </c>
      <c r="HY99" s="3">
        <f t="shared" si="70"/>
        <v>0</v>
      </c>
      <c r="HZ99" s="3">
        <f t="shared" si="46"/>
        <v>38</v>
      </c>
      <c r="IA99" s="7" t="str" cm="1">
        <f t="array" ref="IA99">_xlfn.SWITCH(HZ99,HW99,"Oui",HX99,"Non",HY99,"Abstention")</f>
        <v>Oui</v>
      </c>
      <c r="IB99" s="7" t="str" cm="1">
        <f t="array" ref="IB99">_xlfn.SWITCH(IA99,"Oui","Non","Non","Oui","Abstention","Oui")</f>
        <v>Non</v>
      </c>
      <c r="IC99" s="7" t="str" cm="1">
        <f t="array" ref="IC99">_xlfn.SWITCH(IA99,"Oui","Abstention","Non","Abstention","Abstention","Non")</f>
        <v>Abstention</v>
      </c>
      <c r="ID99" s="3">
        <f t="shared" si="47"/>
        <v>38</v>
      </c>
      <c r="IE99" s="3">
        <f t="shared" si="48"/>
        <v>1</v>
      </c>
      <c r="IF99" t="str">
        <f t="shared" si="49"/>
        <v>consigne</v>
      </c>
      <c r="IG99">
        <f t="shared" si="71"/>
        <v>27</v>
      </c>
      <c r="IH99">
        <f t="shared" si="72"/>
        <v>1</v>
      </c>
      <c r="II99">
        <f t="shared" si="73"/>
        <v>2</v>
      </c>
      <c r="IJ99" s="3">
        <f t="shared" si="50"/>
        <v>27</v>
      </c>
      <c r="IK99" s="7" t="str" cm="1">
        <f t="array" ref="IK99">_xlfn.SWITCH(IJ99,IG99,"Oui",IH99,"Non",II99,"Abstention")</f>
        <v>Oui</v>
      </c>
      <c r="IL99" s="7" t="str" cm="1">
        <f t="array" ref="IL99">_xlfn.SWITCH(IK99,"Oui","Non","Non","Oui","Abstention","Oui")</f>
        <v>Non</v>
      </c>
      <c r="IM99" s="7" t="str" cm="1">
        <f t="array" ref="IM99">_xlfn.SWITCH(IK99,"Oui","Abstention","Non","Abstention","Abstention","Non")</f>
        <v>Abstention</v>
      </c>
      <c r="IN99" s="3">
        <f t="shared" si="51"/>
        <v>30</v>
      </c>
      <c r="IO99" s="3">
        <f t="shared" si="52"/>
        <v>0.9</v>
      </c>
      <c r="IP99" t="str">
        <f t="shared" si="84"/>
        <v>consigne</v>
      </c>
      <c r="IQ99">
        <f t="shared" si="74"/>
        <v>7</v>
      </c>
      <c r="IR99">
        <f t="shared" si="75"/>
        <v>18</v>
      </c>
      <c r="IS99">
        <f t="shared" si="76"/>
        <v>2</v>
      </c>
      <c r="IT99" s="3">
        <f t="shared" si="54"/>
        <v>18</v>
      </c>
      <c r="IU99" s="7" t="str" cm="1">
        <f t="array" ref="IU99">_xlfn.SWITCH(IT99,IQ99,"Oui",IR99,"Non",IS99,"Abstention")</f>
        <v>Non</v>
      </c>
      <c r="IV99" s="7" t="str" cm="1">
        <f t="array" ref="IV99">_xlfn.SWITCH(IU99,"Oui","Non","Non","Oui","Abstention","Oui")</f>
        <v>Oui</v>
      </c>
      <c r="IW99" s="7" t="str" cm="1">
        <f t="array" ref="IW99">_xlfn.SWITCH(IU99,"Oui","Abstention","Non","Abstention","Abstention","Non")</f>
        <v>Abstention</v>
      </c>
      <c r="IX99" s="3">
        <f t="shared" si="55"/>
        <v>27</v>
      </c>
      <c r="IY99" s="3">
        <f t="shared" si="56"/>
        <v>0.66666666666666663</v>
      </c>
      <c r="IZ99" t="str">
        <f t="shared" si="85"/>
        <v>consigne</v>
      </c>
      <c r="JA99">
        <f t="shared" si="77"/>
        <v>29</v>
      </c>
      <c r="JB99">
        <f t="shared" si="78"/>
        <v>0</v>
      </c>
      <c r="JC99">
        <f t="shared" si="79"/>
        <v>0</v>
      </c>
      <c r="JD99" s="3">
        <f t="shared" si="58"/>
        <v>29</v>
      </c>
      <c r="JE99" s="7" t="str" cm="1">
        <f t="array" ref="JE99">_xlfn.SWITCH(JD99,JA99,"Oui",JB99,"Non",JC99,"Abstention")</f>
        <v>Oui</v>
      </c>
      <c r="JF99" s="7" t="str" cm="1">
        <f t="array" ref="JF99">_xlfn.SWITCH(JE99,"Oui","Non","Non","Oui","Abstention","Oui")</f>
        <v>Non</v>
      </c>
      <c r="JG99" s="7" t="str" cm="1">
        <f t="array" ref="JG99">_xlfn.SWITCH(JE99,"Oui","Abstention","Non","Abstention","Abstention","Non")</f>
        <v>Abstention</v>
      </c>
      <c r="JH99" s="3">
        <f t="shared" si="59"/>
        <v>29</v>
      </c>
      <c r="JI99" s="3">
        <f t="shared" si="60"/>
        <v>1</v>
      </c>
      <c r="JJ99" t="str">
        <f t="shared" si="86"/>
        <v>consigne</v>
      </c>
      <c r="JK99">
        <f t="shared" si="80"/>
        <v>0</v>
      </c>
      <c r="JL99">
        <f t="shared" si="81"/>
        <v>14</v>
      </c>
      <c r="JM99">
        <f t="shared" si="82"/>
        <v>0</v>
      </c>
      <c r="JN99" s="3">
        <f t="shared" si="62"/>
        <v>14</v>
      </c>
      <c r="JO99" s="7" t="str" cm="1">
        <f t="array" ref="JO99">_xlfn.SWITCH(JN99,JK99,"Oui",JL99,"Non",JM99,"Abstention")</f>
        <v>Non</v>
      </c>
      <c r="JP99" s="7" t="str" cm="1">
        <f t="array" ref="JP99">_xlfn.SWITCH(JO99,"Oui","Non","Non","Oui","Abstention","Oui")</f>
        <v>Oui</v>
      </c>
      <c r="JQ99" s="7" t="str" cm="1">
        <f t="array" ref="JQ99">_xlfn.SWITCH(JO99,"Oui","Abstention","Non","Abstention","Abstention","Non")</f>
        <v>Abstention</v>
      </c>
      <c r="JR99" s="3">
        <f t="shared" si="63"/>
        <v>14</v>
      </c>
      <c r="JS99" s="3">
        <f t="shared" si="64"/>
        <v>1</v>
      </c>
      <c r="JT99" t="str">
        <f t="shared" si="87"/>
        <v>consigne</v>
      </c>
      <c r="JU99" s="3"/>
      <c r="JV99" t="str" cm="1">
        <f t="array" ref="JV99:KA99">_xlfn._xlws.FILTER($M$3:$HD$3,((($M99:$HD99=$HR99)+($M99:$HD99=$HS99))*($M$5:$HD$5="V")*($HV99="consigne")),"")</f>
        <v>Addor Jean-Luc</v>
      </c>
      <c r="JW99" t="str">
        <v>Amaudruz Céline</v>
      </c>
      <c r="JX99" t="str">
        <v>Grin Jean-Pierre</v>
      </c>
      <c r="JY99" t="str">
        <v>Marchesi Piero</v>
      </c>
      <c r="JZ99" t="str">
        <v>Page Pierre-André</v>
      </c>
      <c r="KA99" t="str">
        <v>Quadri Lorenzo</v>
      </c>
      <c r="KP99" t="str" cm="1">
        <f t="array" ref="KP99">_xlfn._xlws.FILTER($M$3:$HD$3,((($M99:$HD99=$IB99)+($M99:$HD99=$IC99))*($M$5:$HD$5="S")*($IF99="consigne")),"")</f>
        <v/>
      </c>
      <c r="LD99" t="str" cm="1">
        <f t="array" ref="LD99:LL99">_xlfn._xlws.FILTER($M$3:$HD$3,((($M99:$HD99=$IV99)+($M99:$HD99=$IW99))*($M$5:$HD$5="RL")*($IZ99="consigne")),"")</f>
        <v>Borloz Frédéric</v>
      </c>
      <c r="LE99" t="str">
        <v>Bourgeois Jacques</v>
      </c>
      <c r="LF99" t="str">
        <v>Cattaneo Rocco</v>
      </c>
      <c r="LG99" t="str">
        <v>de Montmollin Simone</v>
      </c>
      <c r="LH99" t="str">
        <v>Farinelli Alex</v>
      </c>
      <c r="LI99" t="str">
        <v>Feller Olivier</v>
      </c>
      <c r="LJ99" t="str">
        <v>Giacometti Anna</v>
      </c>
      <c r="LK99" t="str">
        <v>Lüscher Christian</v>
      </c>
      <c r="LL99" t="str">
        <v>Wehrli Laurent</v>
      </c>
      <c r="LP99" t="str" cm="1">
        <f t="array" ref="LP99">_xlfn._xlws.FILTER($M$3:$HD$3,((($M99:$HD99=$JF99)+($M99:$HD99=$JG99))*($M$5:$HD$5="G")*($JJ99="consigne")),"")</f>
        <v/>
      </c>
      <c r="MA99" t="str" cm="1">
        <f t="array" ref="MA99">_xlfn._xlws.FILTER($M$3:$HD$3,((($M99:$HD99=$JP99)+($M99:$HD99=$JQ99))*($M$5:$HD$5="GL")*($JT99="consigne")),"")</f>
        <v/>
      </c>
      <c r="MG99" t="str" cm="1">
        <f t="array" ref="MG99:MI99">_xlfn._xlws.FILTER($M$3:$HD$3,((($M99:$HD99=$IL99)+($M99:$HD99=$IM99))*($M$5:$HD$5="M-E")*($IP99="consigne")),"")</f>
        <v>Gmür Alois</v>
      </c>
      <c r="MH99" t="str">
        <v>Paganini Nicolo</v>
      </c>
      <c r="MI99" t="str">
        <v>Schneider-Schneiter Elisabeth</v>
      </c>
    </row>
    <row r="100" spans="1:347" x14ac:dyDescent="0.25">
      <c r="A100" s="1" t="s">
        <v>802</v>
      </c>
      <c r="B100" t="s">
        <v>204</v>
      </c>
      <c r="C100" t="s">
        <v>530</v>
      </c>
      <c r="D100" t="s">
        <v>794</v>
      </c>
      <c r="E100" s="1" t="s">
        <v>803</v>
      </c>
      <c r="F100" t="s">
        <v>804</v>
      </c>
      <c r="G100">
        <v>24557</v>
      </c>
      <c r="H100" t="s">
        <v>506</v>
      </c>
      <c r="I100" t="s">
        <v>805</v>
      </c>
      <c r="J100" t="s">
        <v>750</v>
      </c>
      <c r="K100" t="s">
        <v>806</v>
      </c>
      <c r="M100" t="s">
        <v>460</v>
      </c>
      <c r="N100" t="s">
        <v>460</v>
      </c>
      <c r="O100" t="s">
        <v>461</v>
      </c>
      <c r="P100" t="s">
        <v>460</v>
      </c>
      <c r="Q100" t="s">
        <v>460</v>
      </c>
      <c r="R100" t="s">
        <v>461</v>
      </c>
      <c r="S100" t="s">
        <v>461</v>
      </c>
      <c r="T100" t="s">
        <v>461</v>
      </c>
      <c r="U100" t="s">
        <v>461</v>
      </c>
      <c r="V100" t="s">
        <v>461</v>
      </c>
      <c r="W100" t="s">
        <v>463</v>
      </c>
      <c r="X100" t="s">
        <v>461</v>
      </c>
      <c r="Y100" t="s">
        <v>461</v>
      </c>
      <c r="Z100" t="s">
        <v>473</v>
      </c>
      <c r="AA100" t="s">
        <v>460</v>
      </c>
      <c r="AB100" t="s">
        <v>461</v>
      </c>
      <c r="AC100" t="s">
        <v>460</v>
      </c>
      <c r="AD100" t="s">
        <v>460</v>
      </c>
      <c r="AE100" t="s">
        <v>460</v>
      </c>
      <c r="AF100" t="s">
        <v>461</v>
      </c>
      <c r="AG100" t="s">
        <v>460</v>
      </c>
      <c r="AH100" t="s">
        <v>460</v>
      </c>
      <c r="AI100" t="s">
        <v>460</v>
      </c>
      <c r="AJ100" t="s">
        <v>461</v>
      </c>
      <c r="AK100" t="s">
        <v>460</v>
      </c>
      <c r="AL100" t="s">
        <v>460</v>
      </c>
      <c r="AM100" t="s">
        <v>460</v>
      </c>
      <c r="AN100" t="s">
        <v>473</v>
      </c>
      <c r="AO100" t="s">
        <v>460</v>
      </c>
      <c r="AP100" t="s">
        <v>460</v>
      </c>
      <c r="AQ100" t="s">
        <v>460</v>
      </c>
      <c r="AR100" t="s">
        <v>460</v>
      </c>
      <c r="AS100" t="s">
        <v>461</v>
      </c>
      <c r="AT100" t="s">
        <v>460</v>
      </c>
      <c r="AU100" t="s">
        <v>461</v>
      </c>
      <c r="AV100" t="s">
        <v>461</v>
      </c>
      <c r="AW100" t="s">
        <v>460</v>
      </c>
      <c r="AX100" t="s">
        <v>461</v>
      </c>
      <c r="AY100" t="s">
        <v>460</v>
      </c>
      <c r="AZ100" t="s">
        <v>460</v>
      </c>
      <c r="BA100" t="s">
        <v>460</v>
      </c>
      <c r="BB100" t="s">
        <v>460</v>
      </c>
      <c r="BC100" t="s">
        <v>461</v>
      </c>
      <c r="BD100" t="s">
        <v>460</v>
      </c>
      <c r="BE100" t="s">
        <v>473</v>
      </c>
      <c r="BF100" t="s">
        <v>460</v>
      </c>
      <c r="BG100" t="s">
        <v>461</v>
      </c>
      <c r="BH100" t="s">
        <v>460</v>
      </c>
      <c r="BI100" t="s">
        <v>461</v>
      </c>
      <c r="BJ100" t="s">
        <v>460</v>
      </c>
      <c r="BK100" t="s">
        <v>460</v>
      </c>
      <c r="BL100" t="s">
        <v>460</v>
      </c>
      <c r="BM100" t="s">
        <v>461</v>
      </c>
      <c r="BN100" t="s">
        <v>460</v>
      </c>
      <c r="BO100" t="s">
        <v>460</v>
      </c>
      <c r="BP100" t="s">
        <v>461</v>
      </c>
      <c r="BQ100" t="s">
        <v>461</v>
      </c>
      <c r="BR100" t="s">
        <v>460</v>
      </c>
      <c r="BS100" t="s">
        <v>461</v>
      </c>
      <c r="BT100" t="s">
        <v>460</v>
      </c>
      <c r="BU100" t="s">
        <v>460</v>
      </c>
      <c r="BV100" t="s">
        <v>460</v>
      </c>
      <c r="BW100" t="s">
        <v>460</v>
      </c>
      <c r="BX100" t="s">
        <v>461</v>
      </c>
      <c r="BY100" t="s">
        <v>460</v>
      </c>
      <c r="BZ100" t="s">
        <v>460</v>
      </c>
      <c r="CA100" t="s">
        <v>461</v>
      </c>
      <c r="CB100" t="s">
        <v>460</v>
      </c>
      <c r="CC100" t="s">
        <v>460</v>
      </c>
      <c r="CD100" t="s">
        <v>460</v>
      </c>
      <c r="CE100" t="s">
        <v>461</v>
      </c>
      <c r="CF100" t="s">
        <v>460</v>
      </c>
      <c r="CG100" t="s">
        <v>473</v>
      </c>
      <c r="CH100" t="s">
        <v>460</v>
      </c>
      <c r="CI100" t="s">
        <v>473</v>
      </c>
      <c r="CJ100" t="s">
        <v>460</v>
      </c>
      <c r="CK100" t="s">
        <v>461</v>
      </c>
      <c r="CL100" t="s">
        <v>460</v>
      </c>
      <c r="CM100" t="s">
        <v>463</v>
      </c>
      <c r="CN100" t="s">
        <v>461</v>
      </c>
      <c r="CO100" t="s">
        <v>461</v>
      </c>
      <c r="CP100" t="s">
        <v>460</v>
      </c>
      <c r="CQ100" t="s">
        <v>460</v>
      </c>
      <c r="CR100" t="s">
        <v>460</v>
      </c>
      <c r="CS100" t="s">
        <v>460</v>
      </c>
      <c r="CT100" t="s">
        <v>460</v>
      </c>
      <c r="CU100" t="s">
        <v>460</v>
      </c>
      <c r="CV100" t="s">
        <v>460</v>
      </c>
      <c r="CW100" t="s">
        <v>460</v>
      </c>
      <c r="CX100" t="s">
        <v>461</v>
      </c>
      <c r="CY100" t="s">
        <v>460</v>
      </c>
      <c r="CZ100" t="s">
        <v>460</v>
      </c>
      <c r="DA100" t="s">
        <v>460</v>
      </c>
      <c r="DB100" t="s">
        <v>474</v>
      </c>
      <c r="DC100" t="s">
        <v>460</v>
      </c>
      <c r="DD100" t="s">
        <v>460</v>
      </c>
      <c r="DE100" t="s">
        <v>461</v>
      </c>
      <c r="DF100" t="s">
        <v>460</v>
      </c>
      <c r="DG100" t="s">
        <v>460</v>
      </c>
      <c r="DH100" t="s">
        <v>460</v>
      </c>
      <c r="DI100" t="s">
        <v>461</v>
      </c>
      <c r="DJ100" t="s">
        <v>460</v>
      </c>
      <c r="DK100" t="s">
        <v>460</v>
      </c>
      <c r="DL100" t="s">
        <v>460</v>
      </c>
      <c r="DM100" t="s">
        <v>461</v>
      </c>
      <c r="DN100" t="s">
        <v>461</v>
      </c>
      <c r="DO100" t="s">
        <v>460</v>
      </c>
      <c r="DP100" t="s">
        <v>460</v>
      </c>
      <c r="DQ100" t="s">
        <v>460</v>
      </c>
      <c r="DR100" t="s">
        <v>461</v>
      </c>
      <c r="DS100" t="s">
        <v>461</v>
      </c>
      <c r="DT100" t="s">
        <v>461</v>
      </c>
      <c r="DU100" t="s">
        <v>460</v>
      </c>
      <c r="DV100" t="s">
        <v>461</v>
      </c>
      <c r="DW100" t="s">
        <v>460</v>
      </c>
      <c r="DX100" t="s">
        <v>460</v>
      </c>
      <c r="DY100" t="s">
        <v>460</v>
      </c>
      <c r="DZ100" t="s">
        <v>461</v>
      </c>
      <c r="EA100" t="s">
        <v>461</v>
      </c>
      <c r="EB100" t="s">
        <v>461</v>
      </c>
      <c r="EC100" t="s">
        <v>473</v>
      </c>
      <c r="ED100" t="s">
        <v>460</v>
      </c>
      <c r="EE100" t="s">
        <v>460</v>
      </c>
      <c r="EF100" t="s">
        <v>473</v>
      </c>
      <c r="EG100" t="s">
        <v>461</v>
      </c>
      <c r="EH100" t="s">
        <v>460</v>
      </c>
      <c r="EI100" t="s">
        <v>460</v>
      </c>
      <c r="EJ100" t="s">
        <v>460</v>
      </c>
      <c r="EK100" t="s">
        <v>473</v>
      </c>
      <c r="EL100" t="s">
        <v>461</v>
      </c>
      <c r="EM100" t="s">
        <v>460</v>
      </c>
      <c r="EN100" t="s">
        <v>460</v>
      </c>
      <c r="EO100" t="s">
        <v>461</v>
      </c>
      <c r="EP100" t="s">
        <v>460</v>
      </c>
      <c r="EQ100" t="s">
        <v>461</v>
      </c>
      <c r="ER100" t="s">
        <v>460</v>
      </c>
      <c r="ES100" t="s">
        <v>461</v>
      </c>
      <c r="ET100" t="s">
        <v>460</v>
      </c>
      <c r="EU100" t="s">
        <v>461</v>
      </c>
      <c r="EV100" t="s">
        <v>461</v>
      </c>
      <c r="EW100" t="s">
        <v>461</v>
      </c>
      <c r="EX100" t="s">
        <v>461</v>
      </c>
      <c r="EY100" t="s">
        <v>460</v>
      </c>
      <c r="EZ100" t="s">
        <v>473</v>
      </c>
      <c r="FA100" t="s">
        <v>460</v>
      </c>
      <c r="FB100" t="s">
        <v>460</v>
      </c>
      <c r="FC100" t="s">
        <v>460</v>
      </c>
      <c r="FD100" t="s">
        <v>460</v>
      </c>
      <c r="FE100" t="s">
        <v>460</v>
      </c>
      <c r="FF100" t="s">
        <v>460</v>
      </c>
      <c r="FG100" t="s">
        <v>460</v>
      </c>
      <c r="FH100" t="s">
        <v>461</v>
      </c>
      <c r="FI100" t="s">
        <v>460</v>
      </c>
      <c r="FJ100" t="s">
        <v>460</v>
      </c>
      <c r="FK100" t="s">
        <v>460</v>
      </c>
      <c r="FL100" t="s">
        <v>461</v>
      </c>
      <c r="FM100" t="s">
        <v>461</v>
      </c>
      <c r="FN100" t="s">
        <v>460</v>
      </c>
      <c r="FO100" t="s">
        <v>460</v>
      </c>
      <c r="FP100" t="s">
        <v>460</v>
      </c>
      <c r="FQ100" t="s">
        <v>460</v>
      </c>
      <c r="FR100" t="s">
        <v>461</v>
      </c>
      <c r="FS100" t="s">
        <v>460</v>
      </c>
      <c r="FT100" t="s">
        <v>461</v>
      </c>
      <c r="FU100" t="s">
        <v>461</v>
      </c>
      <c r="FV100" t="s">
        <v>460</v>
      </c>
      <c r="FW100" t="s">
        <v>460</v>
      </c>
      <c r="FX100" t="s">
        <v>461</v>
      </c>
      <c r="FY100" t="s">
        <v>460</v>
      </c>
      <c r="FZ100" t="s">
        <v>460</v>
      </c>
      <c r="GA100" t="s">
        <v>460</v>
      </c>
      <c r="GB100" t="s">
        <v>460</v>
      </c>
      <c r="GC100" t="s">
        <v>460</v>
      </c>
      <c r="GD100" t="s">
        <v>461</v>
      </c>
      <c r="GE100" t="s">
        <v>461</v>
      </c>
      <c r="GF100" t="s">
        <v>460</v>
      </c>
      <c r="GG100" t="s">
        <v>460</v>
      </c>
      <c r="GH100" t="s">
        <v>461</v>
      </c>
      <c r="GI100" t="s">
        <v>461</v>
      </c>
      <c r="GJ100" t="s">
        <v>461</v>
      </c>
      <c r="GK100" t="s">
        <v>460</v>
      </c>
      <c r="GL100" t="s">
        <v>460</v>
      </c>
      <c r="GM100" t="s">
        <v>460</v>
      </c>
      <c r="GN100" t="s">
        <v>460</v>
      </c>
      <c r="GO100" t="s">
        <v>460</v>
      </c>
      <c r="GP100" t="s">
        <v>461</v>
      </c>
      <c r="GQ100" t="s">
        <v>460</v>
      </c>
      <c r="GR100" t="s">
        <v>460</v>
      </c>
      <c r="GS100" t="s">
        <v>460</v>
      </c>
      <c r="GT100" t="s">
        <v>461</v>
      </c>
      <c r="GU100" t="s">
        <v>460</v>
      </c>
      <c r="GV100" t="s">
        <v>460</v>
      </c>
      <c r="GW100" t="s">
        <v>461</v>
      </c>
      <c r="GX100" t="s">
        <v>473</v>
      </c>
      <c r="GY100" t="s">
        <v>461</v>
      </c>
      <c r="GZ100" t="s">
        <v>461</v>
      </c>
      <c r="HA100" t="s">
        <v>460</v>
      </c>
      <c r="HB100" t="s">
        <v>460</v>
      </c>
      <c r="HC100" t="s">
        <v>461</v>
      </c>
      <c r="HD100" t="s">
        <v>460</v>
      </c>
      <c r="HE100" t="s">
        <v>481</v>
      </c>
      <c r="HF100">
        <v>120</v>
      </c>
      <c r="HG100">
        <v>67</v>
      </c>
      <c r="HH100">
        <v>0</v>
      </c>
      <c r="HI100">
        <v>2</v>
      </c>
      <c r="HJ100">
        <v>10</v>
      </c>
      <c r="HK100" t="s">
        <v>476</v>
      </c>
      <c r="HM100" s="3">
        <f t="shared" si="66"/>
        <v>51</v>
      </c>
      <c r="HN100" s="3">
        <f t="shared" si="67"/>
        <v>0</v>
      </c>
      <c r="HO100" s="3">
        <f t="shared" si="83"/>
        <v>0</v>
      </c>
      <c r="HP100" s="3">
        <f t="shared" si="42"/>
        <v>51</v>
      </c>
      <c r="HQ100" s="7" t="str" cm="1">
        <f t="array" ref="HQ100">_xlfn.SWITCH(HP100,HM100,"Oui",HN100,"Non",HO100,"Abstention")</f>
        <v>Oui</v>
      </c>
      <c r="HR100" s="7" t="str" cm="1">
        <f t="array" ref="HR100">_xlfn.SWITCH(HQ100,"Oui","Non","Non","Oui","Abstention","Oui")</f>
        <v>Non</v>
      </c>
      <c r="HS100" s="7" t="str" cm="1">
        <f t="array" ref="HS100">_xlfn.SWITCH(HQ100,"Oui","Abstention","Non","Abstention","Abstention","Non")</f>
        <v>Abstention</v>
      </c>
      <c r="HT100" s="3">
        <f t="shared" si="43"/>
        <v>51</v>
      </c>
      <c r="HU100" s="3">
        <f t="shared" si="44"/>
        <v>1</v>
      </c>
      <c r="HV100" t="str">
        <f t="shared" si="45"/>
        <v>consigne</v>
      </c>
      <c r="HW100" s="3">
        <f t="shared" si="68"/>
        <v>0</v>
      </c>
      <c r="HX100" s="3">
        <f t="shared" si="69"/>
        <v>36</v>
      </c>
      <c r="HY100" s="3">
        <f t="shared" si="70"/>
        <v>0</v>
      </c>
      <c r="HZ100" s="3">
        <f t="shared" si="46"/>
        <v>36</v>
      </c>
      <c r="IA100" s="7" t="str" cm="1">
        <f t="array" ref="IA100">_xlfn.SWITCH(HZ100,HW100,"Oui",HX100,"Non",HY100,"Abstention")</f>
        <v>Non</v>
      </c>
      <c r="IB100" s="7" t="str" cm="1">
        <f t="array" ref="IB100">_xlfn.SWITCH(IA100,"Oui","Non","Non","Oui","Abstention","Oui")</f>
        <v>Oui</v>
      </c>
      <c r="IC100" s="7" t="str" cm="1">
        <f t="array" ref="IC100">_xlfn.SWITCH(IA100,"Oui","Abstention","Non","Abstention","Abstention","Non")</f>
        <v>Abstention</v>
      </c>
      <c r="ID100" s="3">
        <f t="shared" si="47"/>
        <v>36</v>
      </c>
      <c r="IE100" s="3">
        <f t="shared" si="48"/>
        <v>1</v>
      </c>
      <c r="IF100" t="str">
        <f t="shared" si="49"/>
        <v>consigne</v>
      </c>
      <c r="IG100">
        <f t="shared" si="71"/>
        <v>26</v>
      </c>
      <c r="IH100">
        <f t="shared" si="72"/>
        <v>2</v>
      </c>
      <c r="II100">
        <f t="shared" si="73"/>
        <v>0</v>
      </c>
      <c r="IJ100" s="3">
        <f t="shared" si="50"/>
        <v>26</v>
      </c>
      <c r="IK100" s="7" t="str" cm="1">
        <f t="array" ref="IK100">_xlfn.SWITCH(IJ100,IG100,"Oui",IH100,"Non",II100,"Abstention")</f>
        <v>Oui</v>
      </c>
      <c r="IL100" s="7" t="str" cm="1">
        <f t="array" ref="IL100">_xlfn.SWITCH(IK100,"Oui","Non","Non","Oui","Abstention","Oui")</f>
        <v>Non</v>
      </c>
      <c r="IM100" s="7" t="str" cm="1">
        <f t="array" ref="IM100">_xlfn.SWITCH(IK100,"Oui","Abstention","Non","Abstention","Abstention","Non")</f>
        <v>Abstention</v>
      </c>
      <c r="IN100" s="3">
        <f t="shared" si="51"/>
        <v>28</v>
      </c>
      <c r="IO100" s="3">
        <f t="shared" si="52"/>
        <v>0.9285714285714286</v>
      </c>
      <c r="IP100" t="str">
        <f t="shared" si="84"/>
        <v>consigne</v>
      </c>
      <c r="IQ100">
        <f t="shared" si="74"/>
        <v>28</v>
      </c>
      <c r="IR100">
        <f t="shared" si="75"/>
        <v>0</v>
      </c>
      <c r="IS100">
        <f t="shared" si="76"/>
        <v>0</v>
      </c>
      <c r="IT100" s="3">
        <f t="shared" si="54"/>
        <v>28</v>
      </c>
      <c r="IU100" s="7" t="str" cm="1">
        <f t="array" ref="IU100">_xlfn.SWITCH(IT100,IQ100,"Oui",IR100,"Non",IS100,"Abstention")</f>
        <v>Oui</v>
      </c>
      <c r="IV100" s="7" t="str" cm="1">
        <f t="array" ref="IV100">_xlfn.SWITCH(IU100,"Oui","Non","Non","Oui","Abstention","Oui")</f>
        <v>Non</v>
      </c>
      <c r="IW100" s="7" t="str" cm="1">
        <f t="array" ref="IW100">_xlfn.SWITCH(IU100,"Oui","Abstention","Non","Abstention","Abstention","Non")</f>
        <v>Abstention</v>
      </c>
      <c r="IX100" s="3">
        <f t="shared" si="55"/>
        <v>28</v>
      </c>
      <c r="IY100" s="3">
        <f t="shared" si="56"/>
        <v>1</v>
      </c>
      <c r="IZ100" t="str">
        <f t="shared" si="85"/>
        <v>consigne</v>
      </c>
      <c r="JA100">
        <f t="shared" si="77"/>
        <v>0</v>
      </c>
      <c r="JB100">
        <f t="shared" si="78"/>
        <v>29</v>
      </c>
      <c r="JC100">
        <f t="shared" si="79"/>
        <v>0</v>
      </c>
      <c r="JD100" s="3">
        <f t="shared" si="58"/>
        <v>29</v>
      </c>
      <c r="JE100" s="7" t="str" cm="1">
        <f t="array" ref="JE100">_xlfn.SWITCH(JD100,JA100,"Oui",JB100,"Non",JC100,"Abstention")</f>
        <v>Non</v>
      </c>
      <c r="JF100" s="7" t="str" cm="1">
        <f t="array" ref="JF100">_xlfn.SWITCH(JE100,"Oui","Non","Non","Oui","Abstention","Oui")</f>
        <v>Oui</v>
      </c>
      <c r="JG100" s="7" t="str" cm="1">
        <f t="array" ref="JG100">_xlfn.SWITCH(JE100,"Oui","Abstention","Non","Abstention","Abstention","Non")</f>
        <v>Abstention</v>
      </c>
      <c r="JH100" s="3">
        <f t="shared" si="59"/>
        <v>29</v>
      </c>
      <c r="JI100" s="3">
        <f t="shared" si="60"/>
        <v>1</v>
      </c>
      <c r="JJ100" t="str">
        <f t="shared" si="86"/>
        <v>consigne</v>
      </c>
      <c r="JK100">
        <f t="shared" si="80"/>
        <v>15</v>
      </c>
      <c r="JL100">
        <f t="shared" si="81"/>
        <v>0</v>
      </c>
      <c r="JM100">
        <f t="shared" si="82"/>
        <v>0</v>
      </c>
      <c r="JN100" s="3">
        <f t="shared" si="62"/>
        <v>15</v>
      </c>
      <c r="JO100" s="7" t="str" cm="1">
        <f t="array" ref="JO100">_xlfn.SWITCH(JN100,JK100,"Oui",JL100,"Non",JM100,"Abstention")</f>
        <v>Oui</v>
      </c>
      <c r="JP100" s="7" t="str" cm="1">
        <f t="array" ref="JP100">_xlfn.SWITCH(JO100,"Oui","Non","Non","Oui","Abstention","Oui")</f>
        <v>Non</v>
      </c>
      <c r="JQ100" s="7" t="str" cm="1">
        <f t="array" ref="JQ100">_xlfn.SWITCH(JO100,"Oui","Abstention","Non","Abstention","Abstention","Non")</f>
        <v>Abstention</v>
      </c>
      <c r="JR100" s="3">
        <f t="shared" si="63"/>
        <v>15</v>
      </c>
      <c r="JS100" s="3">
        <f t="shared" si="64"/>
        <v>1</v>
      </c>
      <c r="JT100" t="str">
        <f t="shared" si="87"/>
        <v>consigne</v>
      </c>
      <c r="JU100" s="3"/>
      <c r="JV100" t="str" cm="1">
        <f t="array" ref="JV100">_xlfn._xlws.FILTER($M$3:$HD$3,((($M100:$HD100=$HR100)+($M100:$HD100=$HS100))*($M$5:$HD$5="V")*($HV100="consigne")),"")</f>
        <v/>
      </c>
      <c r="KP100" t="str" cm="1">
        <f t="array" ref="KP100">_xlfn._xlws.FILTER($M$3:$HD$3,((($M100:$HD100=$IB100)+($M100:$HD100=$IC100))*($M$5:$HD$5="S")*($IF100="consigne")),"")</f>
        <v/>
      </c>
      <c r="LD100" t="str" cm="1">
        <f t="array" ref="LD100">_xlfn._xlws.FILTER($M$3:$HD$3,((($M100:$HD100=$IV100)+($M100:$HD100=$IW100))*($M$5:$HD$5="RL")*($IZ100="consigne")),"")</f>
        <v/>
      </c>
      <c r="LP100" t="str" cm="1">
        <f t="array" ref="LP100">_xlfn._xlws.FILTER($M$3:$HD$3,((($M100:$HD100=$JF100)+($M100:$HD100=$JG100))*($M$5:$HD$5="G")*($JJ100="consigne")),"")</f>
        <v/>
      </c>
      <c r="MA100" t="str" cm="1">
        <f t="array" ref="MA100">_xlfn._xlws.FILTER($M$3:$HD$3,((($M100:$HD100=$JP100)+($M100:$HD100=$JQ100))*($M$5:$HD$5="GL")*($JT100="consigne")),"")</f>
        <v/>
      </c>
      <c r="MG100" t="str" cm="1">
        <f t="array" ref="MG100:MH100">_xlfn._xlws.FILTER($M$3:$HD$3,((($M100:$HD100=$IL100)+($M100:$HD100=$IM100))*($M$5:$HD$5="M-E")*($IP100="consigne")),"")</f>
        <v>Gugger Niklaus-Samuel</v>
      </c>
      <c r="MH100" t="str">
        <v>Streiff-Feller Marianne</v>
      </c>
    </row>
    <row r="101" spans="1:347" x14ac:dyDescent="0.25">
      <c r="A101" s="1" t="s">
        <v>807</v>
      </c>
      <c r="B101" t="s">
        <v>204</v>
      </c>
      <c r="C101" t="s">
        <v>530</v>
      </c>
      <c r="D101" t="s">
        <v>794</v>
      </c>
      <c r="E101" s="1" t="s">
        <v>803</v>
      </c>
      <c r="F101" t="s">
        <v>804</v>
      </c>
      <c r="G101">
        <v>24558</v>
      </c>
      <c r="H101" t="s">
        <v>506</v>
      </c>
      <c r="I101" t="s">
        <v>805</v>
      </c>
      <c r="J101" t="s">
        <v>808</v>
      </c>
      <c r="K101" t="s">
        <v>806</v>
      </c>
      <c r="M101" t="s">
        <v>460</v>
      </c>
      <c r="N101" t="s">
        <v>460</v>
      </c>
      <c r="O101" t="s">
        <v>461</v>
      </c>
      <c r="P101" t="s">
        <v>460</v>
      </c>
      <c r="Q101" t="s">
        <v>460</v>
      </c>
      <c r="R101" t="s">
        <v>461</v>
      </c>
      <c r="S101" t="s">
        <v>461</v>
      </c>
      <c r="T101" t="s">
        <v>461</v>
      </c>
      <c r="U101" t="s">
        <v>461</v>
      </c>
      <c r="V101" t="s">
        <v>461</v>
      </c>
      <c r="W101" t="s">
        <v>463</v>
      </c>
      <c r="X101" t="s">
        <v>461</v>
      </c>
      <c r="Y101" t="s">
        <v>461</v>
      </c>
      <c r="Z101" t="s">
        <v>460</v>
      </c>
      <c r="AA101" t="s">
        <v>460</v>
      </c>
      <c r="AB101" t="s">
        <v>461</v>
      </c>
      <c r="AC101" t="s">
        <v>460</v>
      </c>
      <c r="AD101" t="s">
        <v>460</v>
      </c>
      <c r="AE101" t="s">
        <v>460</v>
      </c>
      <c r="AF101" t="s">
        <v>461</v>
      </c>
      <c r="AG101" t="s">
        <v>460</v>
      </c>
      <c r="AH101" t="s">
        <v>460</v>
      </c>
      <c r="AI101" t="s">
        <v>460</v>
      </c>
      <c r="AJ101" t="s">
        <v>461</v>
      </c>
      <c r="AK101" t="s">
        <v>460</v>
      </c>
      <c r="AL101" t="s">
        <v>460</v>
      </c>
      <c r="AM101" t="s">
        <v>460</v>
      </c>
      <c r="AN101" t="s">
        <v>473</v>
      </c>
      <c r="AO101" t="s">
        <v>460</v>
      </c>
      <c r="AP101" t="s">
        <v>460</v>
      </c>
      <c r="AQ101" t="s">
        <v>460</v>
      </c>
      <c r="AR101" t="s">
        <v>460</v>
      </c>
      <c r="AS101" t="s">
        <v>461</v>
      </c>
      <c r="AT101" t="s">
        <v>460</v>
      </c>
      <c r="AU101" t="s">
        <v>461</v>
      </c>
      <c r="AV101" t="s">
        <v>461</v>
      </c>
      <c r="AW101" t="s">
        <v>460</v>
      </c>
      <c r="AX101" t="s">
        <v>461</v>
      </c>
      <c r="AY101" t="s">
        <v>460</v>
      </c>
      <c r="AZ101" t="s">
        <v>460</v>
      </c>
      <c r="BA101" t="s">
        <v>460</v>
      </c>
      <c r="BB101" t="s">
        <v>460</v>
      </c>
      <c r="BC101" t="s">
        <v>461</v>
      </c>
      <c r="BD101" t="s">
        <v>460</v>
      </c>
      <c r="BE101" t="s">
        <v>473</v>
      </c>
      <c r="BF101" t="s">
        <v>460</v>
      </c>
      <c r="BG101" t="s">
        <v>461</v>
      </c>
      <c r="BH101" t="s">
        <v>460</v>
      </c>
      <c r="BI101" t="s">
        <v>461</v>
      </c>
      <c r="BJ101" t="s">
        <v>460</v>
      </c>
      <c r="BK101" t="s">
        <v>460</v>
      </c>
      <c r="BL101" t="s">
        <v>460</v>
      </c>
      <c r="BM101" t="s">
        <v>461</v>
      </c>
      <c r="BN101" t="s">
        <v>460</v>
      </c>
      <c r="BO101" t="s">
        <v>460</v>
      </c>
      <c r="BP101" t="s">
        <v>461</v>
      </c>
      <c r="BQ101" t="s">
        <v>461</v>
      </c>
      <c r="BR101" t="s">
        <v>460</v>
      </c>
      <c r="BS101" t="s">
        <v>461</v>
      </c>
      <c r="BT101" t="s">
        <v>460</v>
      </c>
      <c r="BU101" t="s">
        <v>460</v>
      </c>
      <c r="BV101" t="s">
        <v>460</v>
      </c>
      <c r="BW101" t="s">
        <v>460</v>
      </c>
      <c r="BX101" t="s">
        <v>461</v>
      </c>
      <c r="BY101" t="s">
        <v>460</v>
      </c>
      <c r="BZ101" t="s">
        <v>460</v>
      </c>
      <c r="CA101" t="s">
        <v>461</v>
      </c>
      <c r="CB101" t="s">
        <v>460</v>
      </c>
      <c r="CC101" t="s">
        <v>460</v>
      </c>
      <c r="CD101" t="s">
        <v>460</v>
      </c>
      <c r="CE101" t="s">
        <v>461</v>
      </c>
      <c r="CF101" t="s">
        <v>460</v>
      </c>
      <c r="CG101" t="s">
        <v>460</v>
      </c>
      <c r="CH101" t="s">
        <v>460</v>
      </c>
      <c r="CI101" t="s">
        <v>473</v>
      </c>
      <c r="CJ101" t="s">
        <v>460</v>
      </c>
      <c r="CK101" t="s">
        <v>461</v>
      </c>
      <c r="CL101" t="s">
        <v>460</v>
      </c>
      <c r="CM101" t="s">
        <v>463</v>
      </c>
      <c r="CN101" t="s">
        <v>461</v>
      </c>
      <c r="CO101" t="s">
        <v>461</v>
      </c>
      <c r="CP101" t="s">
        <v>460</v>
      </c>
      <c r="CQ101" t="s">
        <v>460</v>
      </c>
      <c r="CR101" t="s">
        <v>460</v>
      </c>
      <c r="CS101" t="s">
        <v>460</v>
      </c>
      <c r="CT101" t="s">
        <v>460</v>
      </c>
      <c r="CU101" t="s">
        <v>460</v>
      </c>
      <c r="CV101" t="s">
        <v>460</v>
      </c>
      <c r="CW101" t="s">
        <v>460</v>
      </c>
      <c r="CX101" t="s">
        <v>461</v>
      </c>
      <c r="CY101" t="s">
        <v>460</v>
      </c>
      <c r="CZ101" t="s">
        <v>460</v>
      </c>
      <c r="DA101" t="s">
        <v>460</v>
      </c>
      <c r="DB101" t="s">
        <v>474</v>
      </c>
      <c r="DC101" t="s">
        <v>460</v>
      </c>
      <c r="DD101" t="s">
        <v>460</v>
      </c>
      <c r="DE101" t="s">
        <v>461</v>
      </c>
      <c r="DF101" t="s">
        <v>460</v>
      </c>
      <c r="DG101" t="s">
        <v>460</v>
      </c>
      <c r="DH101" t="s">
        <v>460</v>
      </c>
      <c r="DI101" t="s">
        <v>461</v>
      </c>
      <c r="DJ101" t="s">
        <v>460</v>
      </c>
      <c r="DK101" t="s">
        <v>460</v>
      </c>
      <c r="DL101" t="s">
        <v>460</v>
      </c>
      <c r="DM101" t="s">
        <v>461</v>
      </c>
      <c r="DN101" t="s">
        <v>461</v>
      </c>
      <c r="DO101" t="s">
        <v>460</v>
      </c>
      <c r="DP101" t="s">
        <v>460</v>
      </c>
      <c r="DQ101" t="s">
        <v>460</v>
      </c>
      <c r="DR101" t="s">
        <v>461</v>
      </c>
      <c r="DS101" t="s">
        <v>461</v>
      </c>
      <c r="DT101" t="s">
        <v>461</v>
      </c>
      <c r="DU101" t="s">
        <v>460</v>
      </c>
      <c r="DV101" t="s">
        <v>461</v>
      </c>
      <c r="DW101" t="s">
        <v>460</v>
      </c>
      <c r="DX101" t="s">
        <v>460</v>
      </c>
      <c r="DY101" t="s">
        <v>460</v>
      </c>
      <c r="DZ101" t="s">
        <v>461</v>
      </c>
      <c r="EA101" t="s">
        <v>461</v>
      </c>
      <c r="EB101" t="s">
        <v>461</v>
      </c>
      <c r="EC101" t="s">
        <v>473</v>
      </c>
      <c r="ED101" t="s">
        <v>460</v>
      </c>
      <c r="EE101" t="s">
        <v>460</v>
      </c>
      <c r="EF101" t="s">
        <v>473</v>
      </c>
      <c r="EG101" t="s">
        <v>461</v>
      </c>
      <c r="EH101" t="s">
        <v>460</v>
      </c>
      <c r="EI101" t="s">
        <v>460</v>
      </c>
      <c r="EJ101" t="s">
        <v>460</v>
      </c>
      <c r="EK101" t="s">
        <v>473</v>
      </c>
      <c r="EL101" t="s">
        <v>461</v>
      </c>
      <c r="EM101" t="s">
        <v>460</v>
      </c>
      <c r="EN101" t="s">
        <v>460</v>
      </c>
      <c r="EO101" t="s">
        <v>461</v>
      </c>
      <c r="EP101" t="s">
        <v>460</v>
      </c>
      <c r="EQ101" t="s">
        <v>461</v>
      </c>
      <c r="ER101" t="s">
        <v>460</v>
      </c>
      <c r="ES101" t="s">
        <v>461</v>
      </c>
      <c r="ET101" t="s">
        <v>460</v>
      </c>
      <c r="EU101" t="s">
        <v>461</v>
      </c>
      <c r="EV101" t="s">
        <v>461</v>
      </c>
      <c r="EW101" t="s">
        <v>461</v>
      </c>
      <c r="EX101" t="s">
        <v>461</v>
      </c>
      <c r="EY101" t="s">
        <v>460</v>
      </c>
      <c r="EZ101" t="s">
        <v>473</v>
      </c>
      <c r="FA101" t="s">
        <v>460</v>
      </c>
      <c r="FB101" t="s">
        <v>460</v>
      </c>
      <c r="FC101" t="s">
        <v>460</v>
      </c>
      <c r="FD101" t="s">
        <v>460</v>
      </c>
      <c r="FE101" t="s">
        <v>460</v>
      </c>
      <c r="FF101" t="s">
        <v>460</v>
      </c>
      <c r="FG101" t="s">
        <v>460</v>
      </c>
      <c r="FH101" t="s">
        <v>461</v>
      </c>
      <c r="FI101" t="s">
        <v>460</v>
      </c>
      <c r="FJ101" t="s">
        <v>460</v>
      </c>
      <c r="FK101" t="s">
        <v>460</v>
      </c>
      <c r="FL101" t="s">
        <v>461</v>
      </c>
      <c r="FM101" t="s">
        <v>461</v>
      </c>
      <c r="FN101" t="s">
        <v>460</v>
      </c>
      <c r="FO101" t="s">
        <v>460</v>
      </c>
      <c r="FP101" t="s">
        <v>460</v>
      </c>
      <c r="FQ101" t="s">
        <v>460</v>
      </c>
      <c r="FR101" t="s">
        <v>461</v>
      </c>
      <c r="FS101" t="s">
        <v>460</v>
      </c>
      <c r="FT101" t="s">
        <v>461</v>
      </c>
      <c r="FU101" t="s">
        <v>461</v>
      </c>
      <c r="FV101" t="s">
        <v>460</v>
      </c>
      <c r="FW101" t="s">
        <v>460</v>
      </c>
      <c r="FX101" t="s">
        <v>461</v>
      </c>
      <c r="FY101" t="s">
        <v>460</v>
      </c>
      <c r="FZ101" t="s">
        <v>460</v>
      </c>
      <c r="GA101" t="s">
        <v>460</v>
      </c>
      <c r="GB101" t="s">
        <v>460</v>
      </c>
      <c r="GC101" t="s">
        <v>460</v>
      </c>
      <c r="GD101" t="s">
        <v>461</v>
      </c>
      <c r="GE101" t="s">
        <v>461</v>
      </c>
      <c r="GF101" t="s">
        <v>460</v>
      </c>
      <c r="GG101" t="s">
        <v>460</v>
      </c>
      <c r="GH101" t="s">
        <v>461</v>
      </c>
      <c r="GI101" t="s">
        <v>461</v>
      </c>
      <c r="GJ101" t="s">
        <v>461</v>
      </c>
      <c r="GK101" t="s">
        <v>460</v>
      </c>
      <c r="GL101" t="s">
        <v>460</v>
      </c>
      <c r="GM101" t="s">
        <v>460</v>
      </c>
      <c r="GN101" t="s">
        <v>460</v>
      </c>
      <c r="GO101" t="s">
        <v>460</v>
      </c>
      <c r="GP101" t="s">
        <v>461</v>
      </c>
      <c r="GQ101" t="s">
        <v>460</v>
      </c>
      <c r="GR101" t="s">
        <v>460</v>
      </c>
      <c r="GS101" t="s">
        <v>460</v>
      </c>
      <c r="GT101" t="s">
        <v>461</v>
      </c>
      <c r="GU101" t="s">
        <v>460</v>
      </c>
      <c r="GV101" t="s">
        <v>460</v>
      </c>
      <c r="GW101" t="s">
        <v>461</v>
      </c>
      <c r="GX101" t="s">
        <v>473</v>
      </c>
      <c r="GY101" t="s">
        <v>461</v>
      </c>
      <c r="GZ101" t="s">
        <v>461</v>
      </c>
      <c r="HA101" t="s">
        <v>460</v>
      </c>
      <c r="HB101" t="s">
        <v>460</v>
      </c>
      <c r="HC101" t="s">
        <v>461</v>
      </c>
      <c r="HD101" t="s">
        <v>460</v>
      </c>
      <c r="HE101" t="s">
        <v>481</v>
      </c>
      <c r="HF101">
        <v>122</v>
      </c>
      <c r="HG101">
        <v>67</v>
      </c>
      <c r="HH101">
        <v>0</v>
      </c>
      <c r="HI101">
        <v>2</v>
      </c>
      <c r="HJ101">
        <v>8</v>
      </c>
      <c r="HK101" t="s">
        <v>476</v>
      </c>
      <c r="HM101" s="3">
        <f t="shared" si="66"/>
        <v>52</v>
      </c>
      <c r="HN101" s="3">
        <f t="shared" si="67"/>
        <v>0</v>
      </c>
      <c r="HO101" s="3">
        <f t="shared" si="83"/>
        <v>0</v>
      </c>
      <c r="HP101" s="3">
        <f t="shared" si="42"/>
        <v>52</v>
      </c>
      <c r="HQ101" s="7" t="str" cm="1">
        <f t="array" ref="HQ101">_xlfn.SWITCH(HP101,HM101,"Oui",HN101,"Non",HO101,"Abstention")</f>
        <v>Oui</v>
      </c>
      <c r="HR101" s="7" t="str" cm="1">
        <f t="array" ref="HR101">_xlfn.SWITCH(HQ101,"Oui","Non","Non","Oui","Abstention","Oui")</f>
        <v>Non</v>
      </c>
      <c r="HS101" s="7" t="str" cm="1">
        <f t="array" ref="HS101">_xlfn.SWITCH(HQ101,"Oui","Abstention","Non","Abstention","Abstention","Non")</f>
        <v>Abstention</v>
      </c>
      <c r="HT101" s="3">
        <f t="shared" si="43"/>
        <v>52</v>
      </c>
      <c r="HU101" s="3">
        <f t="shared" si="44"/>
        <v>1</v>
      </c>
      <c r="HV101" t="str">
        <f t="shared" si="45"/>
        <v>consigne</v>
      </c>
      <c r="HW101" s="3">
        <f t="shared" si="68"/>
        <v>0</v>
      </c>
      <c r="HX101" s="3">
        <f t="shared" si="69"/>
        <v>36</v>
      </c>
      <c r="HY101" s="3">
        <f t="shared" si="70"/>
        <v>0</v>
      </c>
      <c r="HZ101" s="3">
        <f t="shared" si="46"/>
        <v>36</v>
      </c>
      <c r="IA101" s="7" t="str" cm="1">
        <f t="array" ref="IA101">_xlfn.SWITCH(HZ101,HW101,"Oui",HX101,"Non",HY101,"Abstention")</f>
        <v>Non</v>
      </c>
      <c r="IB101" s="7" t="str" cm="1">
        <f t="array" ref="IB101">_xlfn.SWITCH(IA101,"Oui","Non","Non","Oui","Abstention","Oui")</f>
        <v>Oui</v>
      </c>
      <c r="IC101" s="7" t="str" cm="1">
        <f t="array" ref="IC101">_xlfn.SWITCH(IA101,"Oui","Abstention","Non","Abstention","Abstention","Non")</f>
        <v>Abstention</v>
      </c>
      <c r="ID101" s="3">
        <f t="shared" si="47"/>
        <v>36</v>
      </c>
      <c r="IE101" s="3">
        <f t="shared" si="48"/>
        <v>1</v>
      </c>
      <c r="IF101" t="str">
        <f t="shared" si="49"/>
        <v>consigne</v>
      </c>
      <c r="IG101">
        <f t="shared" si="71"/>
        <v>26</v>
      </c>
      <c r="IH101">
        <f t="shared" si="72"/>
        <v>2</v>
      </c>
      <c r="II101">
        <f t="shared" si="73"/>
        <v>0</v>
      </c>
      <c r="IJ101" s="3">
        <f t="shared" si="50"/>
        <v>26</v>
      </c>
      <c r="IK101" s="7" t="str" cm="1">
        <f t="array" ref="IK101">_xlfn.SWITCH(IJ101,IG101,"Oui",IH101,"Non",II101,"Abstention")</f>
        <v>Oui</v>
      </c>
      <c r="IL101" s="7" t="str" cm="1">
        <f t="array" ref="IL101">_xlfn.SWITCH(IK101,"Oui","Non","Non","Oui","Abstention","Oui")</f>
        <v>Non</v>
      </c>
      <c r="IM101" s="7" t="str" cm="1">
        <f t="array" ref="IM101">_xlfn.SWITCH(IK101,"Oui","Abstention","Non","Abstention","Abstention","Non")</f>
        <v>Abstention</v>
      </c>
      <c r="IN101" s="3">
        <f t="shared" si="51"/>
        <v>28</v>
      </c>
      <c r="IO101" s="3">
        <f t="shared" si="52"/>
        <v>0.9285714285714286</v>
      </c>
      <c r="IP101" t="str">
        <f t="shared" si="84"/>
        <v>consigne</v>
      </c>
      <c r="IQ101">
        <f t="shared" si="74"/>
        <v>28</v>
      </c>
      <c r="IR101">
        <f t="shared" si="75"/>
        <v>0</v>
      </c>
      <c r="IS101">
        <f t="shared" si="76"/>
        <v>0</v>
      </c>
      <c r="IT101" s="3">
        <f t="shared" si="54"/>
        <v>28</v>
      </c>
      <c r="IU101" s="7" t="str" cm="1">
        <f t="array" ref="IU101">_xlfn.SWITCH(IT101,IQ101,"Oui",IR101,"Non",IS101,"Abstention")</f>
        <v>Oui</v>
      </c>
      <c r="IV101" s="7" t="str" cm="1">
        <f t="array" ref="IV101">_xlfn.SWITCH(IU101,"Oui","Non","Non","Oui","Abstention","Oui")</f>
        <v>Non</v>
      </c>
      <c r="IW101" s="7" t="str" cm="1">
        <f t="array" ref="IW101">_xlfn.SWITCH(IU101,"Oui","Abstention","Non","Abstention","Abstention","Non")</f>
        <v>Abstention</v>
      </c>
      <c r="IX101" s="3">
        <f t="shared" si="55"/>
        <v>28</v>
      </c>
      <c r="IY101" s="3">
        <f t="shared" si="56"/>
        <v>1</v>
      </c>
      <c r="IZ101" t="str">
        <f t="shared" si="85"/>
        <v>consigne</v>
      </c>
      <c r="JA101">
        <f t="shared" si="77"/>
        <v>0</v>
      </c>
      <c r="JB101">
        <f t="shared" si="78"/>
        <v>29</v>
      </c>
      <c r="JC101">
        <f t="shared" si="79"/>
        <v>0</v>
      </c>
      <c r="JD101" s="3">
        <f t="shared" si="58"/>
        <v>29</v>
      </c>
      <c r="JE101" s="7" t="str" cm="1">
        <f t="array" ref="JE101">_xlfn.SWITCH(JD101,JA101,"Oui",JB101,"Non",JC101,"Abstention")</f>
        <v>Non</v>
      </c>
      <c r="JF101" s="7" t="str" cm="1">
        <f t="array" ref="JF101">_xlfn.SWITCH(JE101,"Oui","Non","Non","Oui","Abstention","Oui")</f>
        <v>Oui</v>
      </c>
      <c r="JG101" s="7" t="str" cm="1">
        <f t="array" ref="JG101">_xlfn.SWITCH(JE101,"Oui","Abstention","Non","Abstention","Abstention","Non")</f>
        <v>Abstention</v>
      </c>
      <c r="JH101" s="3">
        <f t="shared" si="59"/>
        <v>29</v>
      </c>
      <c r="JI101" s="3">
        <f t="shared" si="60"/>
        <v>1</v>
      </c>
      <c r="JJ101" t="str">
        <f t="shared" si="86"/>
        <v>consigne</v>
      </c>
      <c r="JK101">
        <f t="shared" si="80"/>
        <v>16</v>
      </c>
      <c r="JL101">
        <f t="shared" si="81"/>
        <v>0</v>
      </c>
      <c r="JM101">
        <f t="shared" si="82"/>
        <v>0</v>
      </c>
      <c r="JN101" s="3">
        <f t="shared" si="62"/>
        <v>16</v>
      </c>
      <c r="JO101" s="7" t="str" cm="1">
        <f t="array" ref="JO101">_xlfn.SWITCH(JN101,JK101,"Oui",JL101,"Non",JM101,"Abstention")</f>
        <v>Oui</v>
      </c>
      <c r="JP101" s="7" t="str" cm="1">
        <f t="array" ref="JP101">_xlfn.SWITCH(JO101,"Oui","Non","Non","Oui","Abstention","Oui")</f>
        <v>Non</v>
      </c>
      <c r="JQ101" s="7" t="str" cm="1">
        <f t="array" ref="JQ101">_xlfn.SWITCH(JO101,"Oui","Abstention","Non","Abstention","Abstention","Non")</f>
        <v>Abstention</v>
      </c>
      <c r="JR101" s="3">
        <f t="shared" si="63"/>
        <v>16</v>
      </c>
      <c r="JS101" s="3">
        <f t="shared" si="64"/>
        <v>1</v>
      </c>
      <c r="JT101" t="str">
        <f t="shared" si="87"/>
        <v>consigne</v>
      </c>
      <c r="JU101" s="3"/>
      <c r="JV101" t="str" cm="1">
        <f t="array" ref="JV101">_xlfn._xlws.FILTER($M$3:$HD$3,((($M101:$HD101=$HR101)+($M101:$HD101=$HS101))*($M$5:$HD$5="V")*($HV101="consigne")),"")</f>
        <v/>
      </c>
      <c r="KP101" t="str" cm="1">
        <f t="array" ref="KP101">_xlfn._xlws.FILTER($M$3:$HD$3,((($M101:$HD101=$IB101)+($M101:$HD101=$IC101))*($M$5:$HD$5="S")*($IF101="consigne")),"")</f>
        <v/>
      </c>
      <c r="LD101" t="str" cm="1">
        <f t="array" ref="LD101">_xlfn._xlws.FILTER($M$3:$HD$3,((($M101:$HD101=$IV101)+($M101:$HD101=$IW101))*($M$5:$HD$5="RL")*($IZ101="consigne")),"")</f>
        <v/>
      </c>
      <c r="LP101" t="str" cm="1">
        <f t="array" ref="LP101">_xlfn._xlws.FILTER($M$3:$HD$3,((($M101:$HD101=$JF101)+($M101:$HD101=$JG101))*($M$5:$HD$5="G")*($JJ101="consigne")),"")</f>
        <v/>
      </c>
      <c r="MA101" t="str" cm="1">
        <f t="array" ref="MA101">_xlfn._xlws.FILTER($M$3:$HD$3,((($M101:$HD101=$JP101)+($M101:$HD101=$JQ101))*($M$5:$HD$5="GL")*($JT101="consigne")),"")</f>
        <v/>
      </c>
      <c r="MG101" t="str" cm="1">
        <f t="array" ref="MG101:MH101">_xlfn._xlws.FILTER($M$3:$HD$3,((($M101:$HD101=$IL101)+($M101:$HD101=$IM101))*($M$5:$HD$5="M-E")*($IP101="consigne")),"")</f>
        <v>Gugger Niklaus-Samuel</v>
      </c>
      <c r="MH101" t="str">
        <v>Streiff-Feller Marianne</v>
      </c>
    </row>
    <row r="102" spans="1:347" x14ac:dyDescent="0.25">
      <c r="A102" s="1" t="s">
        <v>809</v>
      </c>
      <c r="B102" t="s">
        <v>204</v>
      </c>
      <c r="C102" t="s">
        <v>530</v>
      </c>
      <c r="D102" t="s">
        <v>794</v>
      </c>
      <c r="E102" s="1" t="s">
        <v>803</v>
      </c>
      <c r="F102" t="s">
        <v>804</v>
      </c>
      <c r="G102">
        <v>24559</v>
      </c>
      <c r="H102" t="s">
        <v>506</v>
      </c>
      <c r="I102" t="s">
        <v>805</v>
      </c>
      <c r="J102" t="s">
        <v>810</v>
      </c>
      <c r="K102" t="s">
        <v>806</v>
      </c>
      <c r="M102" t="s">
        <v>460</v>
      </c>
      <c r="N102" t="s">
        <v>460</v>
      </c>
      <c r="O102" t="s">
        <v>461</v>
      </c>
      <c r="P102" t="s">
        <v>460</v>
      </c>
      <c r="Q102" t="s">
        <v>460</v>
      </c>
      <c r="R102" t="s">
        <v>461</v>
      </c>
      <c r="S102" t="s">
        <v>461</v>
      </c>
      <c r="T102" t="s">
        <v>461</v>
      </c>
      <c r="U102" t="s">
        <v>461</v>
      </c>
      <c r="V102" t="s">
        <v>461</v>
      </c>
      <c r="W102" t="s">
        <v>463</v>
      </c>
      <c r="X102" t="s">
        <v>461</v>
      </c>
      <c r="Y102" t="s">
        <v>461</v>
      </c>
      <c r="Z102" t="s">
        <v>460</v>
      </c>
      <c r="AA102" t="s">
        <v>460</v>
      </c>
      <c r="AB102" t="s">
        <v>461</v>
      </c>
      <c r="AC102" t="s">
        <v>460</v>
      </c>
      <c r="AD102" t="s">
        <v>460</v>
      </c>
      <c r="AE102" t="s">
        <v>460</v>
      </c>
      <c r="AF102" t="s">
        <v>461</v>
      </c>
      <c r="AG102" t="s">
        <v>460</v>
      </c>
      <c r="AH102" t="s">
        <v>460</v>
      </c>
      <c r="AI102" t="s">
        <v>460</v>
      </c>
      <c r="AJ102" t="s">
        <v>461</v>
      </c>
      <c r="AK102" t="s">
        <v>460</v>
      </c>
      <c r="AL102" t="s">
        <v>460</v>
      </c>
      <c r="AM102" t="s">
        <v>460</v>
      </c>
      <c r="AN102" t="s">
        <v>473</v>
      </c>
      <c r="AO102" t="s">
        <v>460</v>
      </c>
      <c r="AP102" t="s">
        <v>460</v>
      </c>
      <c r="AQ102" t="s">
        <v>460</v>
      </c>
      <c r="AR102" t="s">
        <v>460</v>
      </c>
      <c r="AS102" t="s">
        <v>461</v>
      </c>
      <c r="AT102" t="s">
        <v>460</v>
      </c>
      <c r="AU102" t="s">
        <v>461</v>
      </c>
      <c r="AV102" t="s">
        <v>461</v>
      </c>
      <c r="AW102" t="s">
        <v>460</v>
      </c>
      <c r="AX102" t="s">
        <v>461</v>
      </c>
      <c r="AY102" t="s">
        <v>460</v>
      </c>
      <c r="AZ102" t="s">
        <v>460</v>
      </c>
      <c r="BA102" t="s">
        <v>460</v>
      </c>
      <c r="BB102" t="s">
        <v>460</v>
      </c>
      <c r="BC102" t="s">
        <v>461</v>
      </c>
      <c r="BD102" t="s">
        <v>460</v>
      </c>
      <c r="BE102" t="s">
        <v>473</v>
      </c>
      <c r="BF102" t="s">
        <v>460</v>
      </c>
      <c r="BG102" t="s">
        <v>461</v>
      </c>
      <c r="BH102" t="s">
        <v>460</v>
      </c>
      <c r="BI102" t="s">
        <v>461</v>
      </c>
      <c r="BJ102" t="s">
        <v>460</v>
      </c>
      <c r="BK102" t="s">
        <v>460</v>
      </c>
      <c r="BL102" t="s">
        <v>460</v>
      </c>
      <c r="BM102" t="s">
        <v>461</v>
      </c>
      <c r="BN102" t="s">
        <v>460</v>
      </c>
      <c r="BO102" t="s">
        <v>460</v>
      </c>
      <c r="BP102" t="s">
        <v>461</v>
      </c>
      <c r="BQ102" t="s">
        <v>461</v>
      </c>
      <c r="BR102" t="s">
        <v>460</v>
      </c>
      <c r="BS102" t="s">
        <v>461</v>
      </c>
      <c r="BT102" t="s">
        <v>460</v>
      </c>
      <c r="BU102" t="s">
        <v>460</v>
      </c>
      <c r="BV102" t="s">
        <v>460</v>
      </c>
      <c r="BW102" t="s">
        <v>460</v>
      </c>
      <c r="BX102" t="s">
        <v>461</v>
      </c>
      <c r="BY102" t="s">
        <v>460</v>
      </c>
      <c r="BZ102" t="s">
        <v>460</v>
      </c>
      <c r="CA102" t="s">
        <v>461</v>
      </c>
      <c r="CB102" t="s">
        <v>460</v>
      </c>
      <c r="CC102" t="s">
        <v>460</v>
      </c>
      <c r="CD102" t="s">
        <v>460</v>
      </c>
      <c r="CE102" t="s">
        <v>461</v>
      </c>
      <c r="CF102" t="s">
        <v>460</v>
      </c>
      <c r="CG102" t="s">
        <v>460</v>
      </c>
      <c r="CH102" t="s">
        <v>460</v>
      </c>
      <c r="CI102" t="s">
        <v>473</v>
      </c>
      <c r="CJ102" t="s">
        <v>460</v>
      </c>
      <c r="CK102" t="s">
        <v>461</v>
      </c>
      <c r="CL102" t="s">
        <v>460</v>
      </c>
      <c r="CM102" t="s">
        <v>463</v>
      </c>
      <c r="CN102" t="s">
        <v>461</v>
      </c>
      <c r="CO102" t="s">
        <v>461</v>
      </c>
      <c r="CP102" t="s">
        <v>460</v>
      </c>
      <c r="CQ102" t="s">
        <v>460</v>
      </c>
      <c r="CR102" t="s">
        <v>460</v>
      </c>
      <c r="CS102" t="s">
        <v>460</v>
      </c>
      <c r="CT102" t="s">
        <v>460</v>
      </c>
      <c r="CU102" t="s">
        <v>460</v>
      </c>
      <c r="CV102" t="s">
        <v>460</v>
      </c>
      <c r="CW102" t="s">
        <v>460</v>
      </c>
      <c r="CX102" t="s">
        <v>461</v>
      </c>
      <c r="CY102" t="s">
        <v>460</v>
      </c>
      <c r="CZ102" t="s">
        <v>460</v>
      </c>
      <c r="DA102" t="s">
        <v>460</v>
      </c>
      <c r="DB102" t="s">
        <v>474</v>
      </c>
      <c r="DC102" t="s">
        <v>460</v>
      </c>
      <c r="DD102" t="s">
        <v>460</v>
      </c>
      <c r="DE102" t="s">
        <v>461</v>
      </c>
      <c r="DF102" t="s">
        <v>460</v>
      </c>
      <c r="DG102" t="s">
        <v>460</v>
      </c>
      <c r="DH102" t="s">
        <v>460</v>
      </c>
      <c r="DI102" t="s">
        <v>461</v>
      </c>
      <c r="DJ102" t="s">
        <v>460</v>
      </c>
      <c r="DK102" t="s">
        <v>460</v>
      </c>
      <c r="DL102" t="s">
        <v>460</v>
      </c>
      <c r="DM102" t="s">
        <v>461</v>
      </c>
      <c r="DN102" t="s">
        <v>461</v>
      </c>
      <c r="DO102" t="s">
        <v>460</v>
      </c>
      <c r="DP102" t="s">
        <v>460</v>
      </c>
      <c r="DQ102" t="s">
        <v>460</v>
      </c>
      <c r="DR102" t="s">
        <v>461</v>
      </c>
      <c r="DS102" t="s">
        <v>461</v>
      </c>
      <c r="DT102" t="s">
        <v>461</v>
      </c>
      <c r="DU102" t="s">
        <v>460</v>
      </c>
      <c r="DV102" t="s">
        <v>461</v>
      </c>
      <c r="DW102" t="s">
        <v>460</v>
      </c>
      <c r="DX102" t="s">
        <v>460</v>
      </c>
      <c r="DY102" t="s">
        <v>460</v>
      </c>
      <c r="DZ102" t="s">
        <v>461</v>
      </c>
      <c r="EA102" t="s">
        <v>461</v>
      </c>
      <c r="EB102" t="s">
        <v>461</v>
      </c>
      <c r="EC102" t="s">
        <v>473</v>
      </c>
      <c r="ED102" t="s">
        <v>460</v>
      </c>
      <c r="EE102" t="s">
        <v>460</v>
      </c>
      <c r="EF102" t="s">
        <v>473</v>
      </c>
      <c r="EG102" t="s">
        <v>461</v>
      </c>
      <c r="EH102" t="s">
        <v>460</v>
      </c>
      <c r="EI102" t="s">
        <v>460</v>
      </c>
      <c r="EJ102" t="s">
        <v>460</v>
      </c>
      <c r="EK102" t="s">
        <v>473</v>
      </c>
      <c r="EL102" t="s">
        <v>461</v>
      </c>
      <c r="EM102" t="s">
        <v>460</v>
      </c>
      <c r="EN102" t="s">
        <v>460</v>
      </c>
      <c r="EO102" t="s">
        <v>461</v>
      </c>
      <c r="EP102" t="s">
        <v>460</v>
      </c>
      <c r="EQ102" t="s">
        <v>461</v>
      </c>
      <c r="ER102" t="s">
        <v>460</v>
      </c>
      <c r="ES102" t="s">
        <v>461</v>
      </c>
      <c r="ET102" t="s">
        <v>460</v>
      </c>
      <c r="EU102" t="s">
        <v>461</v>
      </c>
      <c r="EV102" t="s">
        <v>461</v>
      </c>
      <c r="EW102" t="s">
        <v>461</v>
      </c>
      <c r="EX102" t="s">
        <v>461</v>
      </c>
      <c r="EY102" t="s">
        <v>460</v>
      </c>
      <c r="EZ102" t="s">
        <v>473</v>
      </c>
      <c r="FA102" t="s">
        <v>460</v>
      </c>
      <c r="FB102" t="s">
        <v>460</v>
      </c>
      <c r="FC102" t="s">
        <v>460</v>
      </c>
      <c r="FD102" t="s">
        <v>460</v>
      </c>
      <c r="FE102" t="s">
        <v>460</v>
      </c>
      <c r="FF102" t="s">
        <v>460</v>
      </c>
      <c r="FG102" t="s">
        <v>460</v>
      </c>
      <c r="FH102" t="s">
        <v>461</v>
      </c>
      <c r="FI102" t="s">
        <v>460</v>
      </c>
      <c r="FJ102" t="s">
        <v>460</v>
      </c>
      <c r="FK102" t="s">
        <v>460</v>
      </c>
      <c r="FL102" t="s">
        <v>461</v>
      </c>
      <c r="FM102" t="s">
        <v>461</v>
      </c>
      <c r="FN102" t="s">
        <v>460</v>
      </c>
      <c r="FO102" t="s">
        <v>460</v>
      </c>
      <c r="FP102" t="s">
        <v>460</v>
      </c>
      <c r="FQ102" t="s">
        <v>460</v>
      </c>
      <c r="FR102" t="s">
        <v>461</v>
      </c>
      <c r="FS102" t="s">
        <v>460</v>
      </c>
      <c r="FT102" t="s">
        <v>461</v>
      </c>
      <c r="FU102" t="s">
        <v>461</v>
      </c>
      <c r="FV102" t="s">
        <v>460</v>
      </c>
      <c r="FW102" t="s">
        <v>460</v>
      </c>
      <c r="FX102" t="s">
        <v>461</v>
      </c>
      <c r="FY102" t="s">
        <v>460</v>
      </c>
      <c r="FZ102" t="s">
        <v>460</v>
      </c>
      <c r="GA102" t="s">
        <v>460</v>
      </c>
      <c r="GB102" t="s">
        <v>460</v>
      </c>
      <c r="GC102" t="s">
        <v>460</v>
      </c>
      <c r="GD102" t="s">
        <v>461</v>
      </c>
      <c r="GE102" t="s">
        <v>461</v>
      </c>
      <c r="GF102" t="s">
        <v>460</v>
      </c>
      <c r="GG102" t="s">
        <v>460</v>
      </c>
      <c r="GH102" t="s">
        <v>461</v>
      </c>
      <c r="GI102" t="s">
        <v>461</v>
      </c>
      <c r="GJ102" t="s">
        <v>461</v>
      </c>
      <c r="GK102" t="s">
        <v>460</v>
      </c>
      <c r="GL102" t="s">
        <v>460</v>
      </c>
      <c r="GM102" t="s">
        <v>460</v>
      </c>
      <c r="GN102" t="s">
        <v>460</v>
      </c>
      <c r="GO102" t="s">
        <v>460</v>
      </c>
      <c r="GP102" t="s">
        <v>461</v>
      </c>
      <c r="GQ102" t="s">
        <v>460</v>
      </c>
      <c r="GR102" t="s">
        <v>460</v>
      </c>
      <c r="GS102" t="s">
        <v>460</v>
      </c>
      <c r="GT102" t="s">
        <v>461</v>
      </c>
      <c r="GU102" t="s">
        <v>460</v>
      </c>
      <c r="GV102" t="s">
        <v>460</v>
      </c>
      <c r="GW102" t="s">
        <v>461</v>
      </c>
      <c r="GX102" t="s">
        <v>473</v>
      </c>
      <c r="GY102" t="s">
        <v>461</v>
      </c>
      <c r="GZ102" t="s">
        <v>461</v>
      </c>
      <c r="HA102" t="s">
        <v>460</v>
      </c>
      <c r="HB102" t="s">
        <v>460</v>
      </c>
      <c r="HC102" t="s">
        <v>461</v>
      </c>
      <c r="HD102" t="s">
        <v>460</v>
      </c>
      <c r="HE102" t="s">
        <v>481</v>
      </c>
      <c r="HF102">
        <v>122</v>
      </c>
      <c r="HG102">
        <v>67</v>
      </c>
      <c r="HH102">
        <v>0</v>
      </c>
      <c r="HI102">
        <v>2</v>
      </c>
      <c r="HJ102">
        <v>8</v>
      </c>
      <c r="HK102" t="s">
        <v>476</v>
      </c>
      <c r="HM102" s="3">
        <f t="shared" si="66"/>
        <v>52</v>
      </c>
      <c r="HN102" s="3">
        <f t="shared" si="67"/>
        <v>0</v>
      </c>
      <c r="HO102" s="3">
        <f t="shared" si="83"/>
        <v>0</v>
      </c>
      <c r="HP102" s="3">
        <f t="shared" si="42"/>
        <v>52</v>
      </c>
      <c r="HQ102" s="7" t="str" cm="1">
        <f t="array" ref="HQ102">_xlfn.SWITCH(HP102,HM102,"Oui",HN102,"Non",HO102,"Abstention")</f>
        <v>Oui</v>
      </c>
      <c r="HR102" s="7" t="str" cm="1">
        <f t="array" ref="HR102">_xlfn.SWITCH(HQ102,"Oui","Non","Non","Oui","Abstention","Oui")</f>
        <v>Non</v>
      </c>
      <c r="HS102" s="7" t="str" cm="1">
        <f t="array" ref="HS102">_xlfn.SWITCH(HQ102,"Oui","Abstention","Non","Abstention","Abstention","Non")</f>
        <v>Abstention</v>
      </c>
      <c r="HT102" s="3">
        <f t="shared" si="43"/>
        <v>52</v>
      </c>
      <c r="HU102" s="3">
        <f t="shared" si="44"/>
        <v>1</v>
      </c>
      <c r="HV102" t="str">
        <f t="shared" si="45"/>
        <v>consigne</v>
      </c>
      <c r="HW102" s="3">
        <f t="shared" si="68"/>
        <v>0</v>
      </c>
      <c r="HX102" s="3">
        <f t="shared" si="69"/>
        <v>36</v>
      </c>
      <c r="HY102" s="3">
        <f t="shared" si="70"/>
        <v>0</v>
      </c>
      <c r="HZ102" s="3">
        <f t="shared" si="46"/>
        <v>36</v>
      </c>
      <c r="IA102" s="7" t="str" cm="1">
        <f t="array" ref="IA102">_xlfn.SWITCH(HZ102,HW102,"Oui",HX102,"Non",HY102,"Abstention")</f>
        <v>Non</v>
      </c>
      <c r="IB102" s="7" t="str" cm="1">
        <f t="array" ref="IB102">_xlfn.SWITCH(IA102,"Oui","Non","Non","Oui","Abstention","Oui")</f>
        <v>Oui</v>
      </c>
      <c r="IC102" s="7" t="str" cm="1">
        <f t="array" ref="IC102">_xlfn.SWITCH(IA102,"Oui","Abstention","Non","Abstention","Abstention","Non")</f>
        <v>Abstention</v>
      </c>
      <c r="ID102" s="3">
        <f t="shared" si="47"/>
        <v>36</v>
      </c>
      <c r="IE102" s="3">
        <f t="shared" si="48"/>
        <v>1</v>
      </c>
      <c r="IF102" t="str">
        <f t="shared" si="49"/>
        <v>consigne</v>
      </c>
      <c r="IG102">
        <f t="shared" si="71"/>
        <v>26</v>
      </c>
      <c r="IH102">
        <f t="shared" si="72"/>
        <v>2</v>
      </c>
      <c r="II102">
        <f t="shared" si="73"/>
        <v>0</v>
      </c>
      <c r="IJ102" s="3">
        <f t="shared" si="50"/>
        <v>26</v>
      </c>
      <c r="IK102" s="7" t="str" cm="1">
        <f t="array" ref="IK102">_xlfn.SWITCH(IJ102,IG102,"Oui",IH102,"Non",II102,"Abstention")</f>
        <v>Oui</v>
      </c>
      <c r="IL102" s="7" t="str" cm="1">
        <f t="array" ref="IL102">_xlfn.SWITCH(IK102,"Oui","Non","Non","Oui","Abstention","Oui")</f>
        <v>Non</v>
      </c>
      <c r="IM102" s="7" t="str" cm="1">
        <f t="array" ref="IM102">_xlfn.SWITCH(IK102,"Oui","Abstention","Non","Abstention","Abstention","Non")</f>
        <v>Abstention</v>
      </c>
      <c r="IN102" s="3">
        <f t="shared" si="51"/>
        <v>28</v>
      </c>
      <c r="IO102" s="3">
        <f t="shared" si="52"/>
        <v>0.9285714285714286</v>
      </c>
      <c r="IP102" t="str">
        <f t="shared" si="84"/>
        <v>consigne</v>
      </c>
      <c r="IQ102">
        <f t="shared" si="74"/>
        <v>28</v>
      </c>
      <c r="IR102">
        <f t="shared" si="75"/>
        <v>0</v>
      </c>
      <c r="IS102">
        <f t="shared" si="76"/>
        <v>0</v>
      </c>
      <c r="IT102" s="3">
        <f t="shared" si="54"/>
        <v>28</v>
      </c>
      <c r="IU102" s="7" t="str" cm="1">
        <f t="array" ref="IU102">_xlfn.SWITCH(IT102,IQ102,"Oui",IR102,"Non",IS102,"Abstention")</f>
        <v>Oui</v>
      </c>
      <c r="IV102" s="7" t="str" cm="1">
        <f t="array" ref="IV102">_xlfn.SWITCH(IU102,"Oui","Non","Non","Oui","Abstention","Oui")</f>
        <v>Non</v>
      </c>
      <c r="IW102" s="7" t="str" cm="1">
        <f t="array" ref="IW102">_xlfn.SWITCH(IU102,"Oui","Abstention","Non","Abstention","Abstention","Non")</f>
        <v>Abstention</v>
      </c>
      <c r="IX102" s="3">
        <f t="shared" si="55"/>
        <v>28</v>
      </c>
      <c r="IY102" s="3">
        <f t="shared" si="56"/>
        <v>1</v>
      </c>
      <c r="IZ102" t="str">
        <f t="shared" si="85"/>
        <v>consigne</v>
      </c>
      <c r="JA102">
        <f t="shared" si="77"/>
        <v>0</v>
      </c>
      <c r="JB102">
        <f t="shared" si="78"/>
        <v>29</v>
      </c>
      <c r="JC102">
        <f t="shared" si="79"/>
        <v>0</v>
      </c>
      <c r="JD102" s="3">
        <f t="shared" si="58"/>
        <v>29</v>
      </c>
      <c r="JE102" s="7" t="str" cm="1">
        <f t="array" ref="JE102">_xlfn.SWITCH(JD102,JA102,"Oui",JB102,"Non",JC102,"Abstention")</f>
        <v>Non</v>
      </c>
      <c r="JF102" s="7" t="str" cm="1">
        <f t="array" ref="JF102">_xlfn.SWITCH(JE102,"Oui","Non","Non","Oui","Abstention","Oui")</f>
        <v>Oui</v>
      </c>
      <c r="JG102" s="7" t="str" cm="1">
        <f t="array" ref="JG102">_xlfn.SWITCH(JE102,"Oui","Abstention","Non","Abstention","Abstention","Non")</f>
        <v>Abstention</v>
      </c>
      <c r="JH102" s="3">
        <f t="shared" si="59"/>
        <v>29</v>
      </c>
      <c r="JI102" s="3">
        <f t="shared" si="60"/>
        <v>1</v>
      </c>
      <c r="JJ102" t="str">
        <f t="shared" si="86"/>
        <v>consigne</v>
      </c>
      <c r="JK102">
        <f t="shared" si="80"/>
        <v>16</v>
      </c>
      <c r="JL102">
        <f t="shared" si="81"/>
        <v>0</v>
      </c>
      <c r="JM102">
        <f t="shared" si="82"/>
        <v>0</v>
      </c>
      <c r="JN102" s="3">
        <f t="shared" si="62"/>
        <v>16</v>
      </c>
      <c r="JO102" s="7" t="str" cm="1">
        <f t="array" ref="JO102">_xlfn.SWITCH(JN102,JK102,"Oui",JL102,"Non",JM102,"Abstention")</f>
        <v>Oui</v>
      </c>
      <c r="JP102" s="7" t="str" cm="1">
        <f t="array" ref="JP102">_xlfn.SWITCH(JO102,"Oui","Non","Non","Oui","Abstention","Oui")</f>
        <v>Non</v>
      </c>
      <c r="JQ102" s="7" t="str" cm="1">
        <f t="array" ref="JQ102">_xlfn.SWITCH(JO102,"Oui","Abstention","Non","Abstention","Abstention","Non")</f>
        <v>Abstention</v>
      </c>
      <c r="JR102" s="3">
        <f t="shared" si="63"/>
        <v>16</v>
      </c>
      <c r="JS102" s="3">
        <f t="shared" si="64"/>
        <v>1</v>
      </c>
      <c r="JT102" t="str">
        <f t="shared" si="87"/>
        <v>consigne</v>
      </c>
      <c r="JU102" s="3"/>
      <c r="JV102" t="str" cm="1">
        <f t="array" ref="JV102">_xlfn._xlws.FILTER($M$3:$HD$3,((($M102:$HD102=$HR102)+($M102:$HD102=$HS102))*($M$5:$HD$5="V")*($HV102="consigne")),"")</f>
        <v/>
      </c>
      <c r="KP102" t="str" cm="1">
        <f t="array" ref="KP102">_xlfn._xlws.FILTER($M$3:$HD$3,((($M102:$HD102=$IB102)+($M102:$HD102=$IC102))*($M$5:$HD$5="S")*($IF102="consigne")),"")</f>
        <v/>
      </c>
      <c r="LD102" t="str" cm="1">
        <f t="array" ref="LD102">_xlfn._xlws.FILTER($M$3:$HD$3,((($M102:$HD102=$IV102)+($M102:$HD102=$IW102))*($M$5:$HD$5="RL")*($IZ102="consigne")),"")</f>
        <v/>
      </c>
      <c r="LP102" t="str" cm="1">
        <f t="array" ref="LP102">_xlfn._xlws.FILTER($M$3:$HD$3,((($M102:$HD102=$JF102)+($M102:$HD102=$JG102))*($M$5:$HD$5="G")*($JJ102="consigne")),"")</f>
        <v/>
      </c>
      <c r="MA102" t="str" cm="1">
        <f t="array" ref="MA102">_xlfn._xlws.FILTER($M$3:$HD$3,((($M102:$HD102=$JP102)+($M102:$HD102=$JQ102))*($M$5:$HD$5="GL")*($JT102="consigne")),"")</f>
        <v/>
      </c>
      <c r="MG102" t="str" cm="1">
        <f t="array" ref="MG102:MH102">_xlfn._xlws.FILTER($M$3:$HD$3,((($M102:$HD102=$IL102)+($M102:$HD102=$IM102))*($M$5:$HD$5="M-E")*($IP102="consigne")),"")</f>
        <v>Gugger Niklaus-Samuel</v>
      </c>
      <c r="MH102" t="str">
        <v>Streiff-Feller Marianne</v>
      </c>
    </row>
    <row r="103" spans="1:347" x14ac:dyDescent="0.25">
      <c r="A103" s="1" t="s">
        <v>811</v>
      </c>
      <c r="B103" t="s">
        <v>204</v>
      </c>
      <c r="C103" t="s">
        <v>530</v>
      </c>
      <c r="D103" t="s">
        <v>794</v>
      </c>
      <c r="E103" s="1" t="s">
        <v>803</v>
      </c>
      <c r="F103" t="s">
        <v>804</v>
      </c>
      <c r="G103">
        <v>24560</v>
      </c>
      <c r="H103" t="s">
        <v>812</v>
      </c>
      <c r="I103" t="s">
        <v>813</v>
      </c>
      <c r="J103" t="s">
        <v>814</v>
      </c>
      <c r="K103" t="s">
        <v>806</v>
      </c>
      <c r="M103" t="s">
        <v>460</v>
      </c>
      <c r="N103" t="s">
        <v>460</v>
      </c>
      <c r="O103" t="s">
        <v>460</v>
      </c>
      <c r="P103" t="s">
        <v>461</v>
      </c>
      <c r="Q103" t="s">
        <v>460</v>
      </c>
      <c r="R103" t="s">
        <v>460</v>
      </c>
      <c r="S103" t="s">
        <v>460</v>
      </c>
      <c r="T103" t="s">
        <v>460</v>
      </c>
      <c r="U103" t="s">
        <v>460</v>
      </c>
      <c r="V103" t="s">
        <v>460</v>
      </c>
      <c r="W103" t="s">
        <v>463</v>
      </c>
      <c r="X103" t="s">
        <v>460</v>
      </c>
      <c r="Y103" t="s">
        <v>460</v>
      </c>
      <c r="Z103" t="s">
        <v>460</v>
      </c>
      <c r="AA103" t="s">
        <v>460</v>
      </c>
      <c r="AB103" t="s">
        <v>460</v>
      </c>
      <c r="AC103" t="s">
        <v>460</v>
      </c>
      <c r="AD103" t="s">
        <v>460</v>
      </c>
      <c r="AE103" t="s">
        <v>461</v>
      </c>
      <c r="AF103" t="s">
        <v>460</v>
      </c>
      <c r="AG103" t="s">
        <v>460</v>
      </c>
      <c r="AH103" t="s">
        <v>460</v>
      </c>
      <c r="AI103" t="s">
        <v>460</v>
      </c>
      <c r="AJ103" t="s">
        <v>460</v>
      </c>
      <c r="AK103" t="s">
        <v>460</v>
      </c>
      <c r="AL103" t="s">
        <v>461</v>
      </c>
      <c r="AM103" t="s">
        <v>460</v>
      </c>
      <c r="AN103" t="s">
        <v>473</v>
      </c>
      <c r="AO103" t="s">
        <v>460</v>
      </c>
      <c r="AP103" t="s">
        <v>460</v>
      </c>
      <c r="AQ103" t="s">
        <v>460</v>
      </c>
      <c r="AR103" t="s">
        <v>460</v>
      </c>
      <c r="AS103" t="s">
        <v>460</v>
      </c>
      <c r="AT103" t="s">
        <v>460</v>
      </c>
      <c r="AU103" t="s">
        <v>460</v>
      </c>
      <c r="AV103" t="s">
        <v>460</v>
      </c>
      <c r="AW103" t="s">
        <v>480</v>
      </c>
      <c r="AX103" t="s">
        <v>460</v>
      </c>
      <c r="AY103" t="s">
        <v>460</v>
      </c>
      <c r="AZ103" t="s">
        <v>460</v>
      </c>
      <c r="BA103" t="s">
        <v>461</v>
      </c>
      <c r="BB103" t="s">
        <v>460</v>
      </c>
      <c r="BC103" t="s">
        <v>460</v>
      </c>
      <c r="BD103" t="s">
        <v>461</v>
      </c>
      <c r="BE103" t="s">
        <v>473</v>
      </c>
      <c r="BF103" t="s">
        <v>460</v>
      </c>
      <c r="BG103" t="s">
        <v>460</v>
      </c>
      <c r="BH103" t="s">
        <v>460</v>
      </c>
      <c r="BI103" t="s">
        <v>460</v>
      </c>
      <c r="BJ103" t="s">
        <v>460</v>
      </c>
      <c r="BK103" t="s">
        <v>461</v>
      </c>
      <c r="BL103" t="s">
        <v>460</v>
      </c>
      <c r="BM103" t="s">
        <v>460</v>
      </c>
      <c r="BN103" t="s">
        <v>480</v>
      </c>
      <c r="BO103" t="s">
        <v>460</v>
      </c>
      <c r="BP103" t="s">
        <v>460</v>
      </c>
      <c r="BQ103" t="s">
        <v>460</v>
      </c>
      <c r="BR103" t="s">
        <v>461</v>
      </c>
      <c r="BS103" t="s">
        <v>460</v>
      </c>
      <c r="BT103" t="s">
        <v>460</v>
      </c>
      <c r="BU103" t="s">
        <v>460</v>
      </c>
      <c r="BV103" t="s">
        <v>460</v>
      </c>
      <c r="BW103" t="s">
        <v>461</v>
      </c>
      <c r="BX103" t="s">
        <v>460</v>
      </c>
      <c r="BY103" t="s">
        <v>460</v>
      </c>
      <c r="BZ103" t="s">
        <v>461</v>
      </c>
      <c r="CA103" t="s">
        <v>460</v>
      </c>
      <c r="CB103" t="s">
        <v>460</v>
      </c>
      <c r="CC103" t="s">
        <v>460</v>
      </c>
      <c r="CD103" t="s">
        <v>460</v>
      </c>
      <c r="CE103" t="s">
        <v>460</v>
      </c>
      <c r="CF103" t="s">
        <v>460</v>
      </c>
      <c r="CG103" t="s">
        <v>460</v>
      </c>
      <c r="CH103" t="s">
        <v>460</v>
      </c>
      <c r="CI103" t="s">
        <v>473</v>
      </c>
      <c r="CJ103" t="s">
        <v>460</v>
      </c>
      <c r="CK103" t="s">
        <v>460</v>
      </c>
      <c r="CL103" t="s">
        <v>460</v>
      </c>
      <c r="CM103" t="s">
        <v>463</v>
      </c>
      <c r="CN103" t="s">
        <v>460</v>
      </c>
      <c r="CO103" t="s">
        <v>460</v>
      </c>
      <c r="CP103" t="s">
        <v>461</v>
      </c>
      <c r="CQ103" t="s">
        <v>460</v>
      </c>
      <c r="CR103" t="s">
        <v>461</v>
      </c>
      <c r="CS103" t="s">
        <v>460</v>
      </c>
      <c r="CT103" t="s">
        <v>461</v>
      </c>
      <c r="CU103" t="s">
        <v>460</v>
      </c>
      <c r="CV103" t="s">
        <v>461</v>
      </c>
      <c r="CW103" t="s">
        <v>460</v>
      </c>
      <c r="CX103" t="s">
        <v>460</v>
      </c>
      <c r="CY103" t="s">
        <v>460</v>
      </c>
      <c r="CZ103" t="s">
        <v>461</v>
      </c>
      <c r="DA103" t="s">
        <v>460</v>
      </c>
      <c r="DB103" t="s">
        <v>474</v>
      </c>
      <c r="DC103" t="s">
        <v>460</v>
      </c>
      <c r="DD103" t="s">
        <v>461</v>
      </c>
      <c r="DE103" t="s">
        <v>460</v>
      </c>
      <c r="DF103" t="s">
        <v>461</v>
      </c>
      <c r="DG103" t="s">
        <v>460</v>
      </c>
      <c r="DH103" t="s">
        <v>460</v>
      </c>
      <c r="DI103" t="s">
        <v>460</v>
      </c>
      <c r="DJ103" t="s">
        <v>460</v>
      </c>
      <c r="DK103" t="s">
        <v>460</v>
      </c>
      <c r="DL103" t="s">
        <v>460</v>
      </c>
      <c r="DM103" t="s">
        <v>460</v>
      </c>
      <c r="DN103" t="s">
        <v>460</v>
      </c>
      <c r="DO103" t="s">
        <v>460</v>
      </c>
      <c r="DP103" t="s">
        <v>461</v>
      </c>
      <c r="DQ103" t="s">
        <v>460</v>
      </c>
      <c r="DR103" t="s">
        <v>460</v>
      </c>
      <c r="DS103" t="s">
        <v>460</v>
      </c>
      <c r="DT103" t="s">
        <v>460</v>
      </c>
      <c r="DU103" t="s">
        <v>461</v>
      </c>
      <c r="DV103" t="s">
        <v>460</v>
      </c>
      <c r="DW103" t="s">
        <v>480</v>
      </c>
      <c r="DX103" t="s">
        <v>461</v>
      </c>
      <c r="DY103" t="s">
        <v>460</v>
      </c>
      <c r="DZ103" t="s">
        <v>460</v>
      </c>
      <c r="EA103" t="s">
        <v>460</v>
      </c>
      <c r="EB103" t="s">
        <v>460</v>
      </c>
      <c r="EC103" t="s">
        <v>473</v>
      </c>
      <c r="ED103" t="s">
        <v>460</v>
      </c>
      <c r="EE103" t="s">
        <v>460</v>
      </c>
      <c r="EF103" t="s">
        <v>473</v>
      </c>
      <c r="EG103" t="s">
        <v>460</v>
      </c>
      <c r="EH103" t="s">
        <v>460</v>
      </c>
      <c r="EI103" t="s">
        <v>460</v>
      </c>
      <c r="EJ103" t="s">
        <v>461</v>
      </c>
      <c r="EK103" t="s">
        <v>473</v>
      </c>
      <c r="EL103" t="s">
        <v>460</v>
      </c>
      <c r="EM103" t="s">
        <v>460</v>
      </c>
      <c r="EN103" t="s">
        <v>460</v>
      </c>
      <c r="EO103" t="s">
        <v>460</v>
      </c>
      <c r="EP103" t="s">
        <v>460</v>
      </c>
      <c r="EQ103" t="s">
        <v>460</v>
      </c>
      <c r="ER103" t="s">
        <v>480</v>
      </c>
      <c r="ES103" t="s">
        <v>460</v>
      </c>
      <c r="ET103" t="s">
        <v>460</v>
      </c>
      <c r="EU103" t="s">
        <v>460</v>
      </c>
      <c r="EV103" t="s">
        <v>460</v>
      </c>
      <c r="EW103" t="s">
        <v>460</v>
      </c>
      <c r="EX103" t="s">
        <v>460</v>
      </c>
      <c r="EY103" t="s">
        <v>460</v>
      </c>
      <c r="EZ103" t="s">
        <v>473</v>
      </c>
      <c r="FA103" t="s">
        <v>460</v>
      </c>
      <c r="FB103" t="s">
        <v>461</v>
      </c>
      <c r="FC103" t="s">
        <v>460</v>
      </c>
      <c r="FD103" t="s">
        <v>460</v>
      </c>
      <c r="FE103" t="s">
        <v>460</v>
      </c>
      <c r="FF103" t="s">
        <v>460</v>
      </c>
      <c r="FG103" t="s">
        <v>460</v>
      </c>
      <c r="FH103" t="s">
        <v>460</v>
      </c>
      <c r="FI103" t="s">
        <v>460</v>
      </c>
      <c r="FJ103" t="s">
        <v>480</v>
      </c>
      <c r="FK103" t="s">
        <v>461</v>
      </c>
      <c r="FL103" t="s">
        <v>460</v>
      </c>
      <c r="FM103" t="s">
        <v>460</v>
      </c>
      <c r="FN103" t="s">
        <v>460</v>
      </c>
      <c r="FO103" t="s">
        <v>460</v>
      </c>
      <c r="FP103" t="s">
        <v>460</v>
      </c>
      <c r="FQ103" t="s">
        <v>461</v>
      </c>
      <c r="FR103" t="s">
        <v>460</v>
      </c>
      <c r="FS103" t="s">
        <v>460</v>
      </c>
      <c r="FT103" t="s">
        <v>460</v>
      </c>
      <c r="FU103" t="s">
        <v>460</v>
      </c>
      <c r="FV103" t="s">
        <v>460</v>
      </c>
      <c r="FW103" t="s">
        <v>461</v>
      </c>
      <c r="FX103" t="s">
        <v>460</v>
      </c>
      <c r="FY103" t="s">
        <v>460</v>
      </c>
      <c r="FZ103" t="s">
        <v>460</v>
      </c>
      <c r="GA103" t="s">
        <v>460</v>
      </c>
      <c r="GB103" t="s">
        <v>460</v>
      </c>
      <c r="GC103" t="s">
        <v>461</v>
      </c>
      <c r="GD103" t="s">
        <v>460</v>
      </c>
      <c r="GE103" t="s">
        <v>460</v>
      </c>
      <c r="GF103" t="s">
        <v>461</v>
      </c>
      <c r="GG103" t="s">
        <v>460</v>
      </c>
      <c r="GH103" t="s">
        <v>460</v>
      </c>
      <c r="GI103" t="s">
        <v>460</v>
      </c>
      <c r="GJ103" t="s">
        <v>460</v>
      </c>
      <c r="GK103" t="s">
        <v>461</v>
      </c>
      <c r="GL103" t="s">
        <v>460</v>
      </c>
      <c r="GM103" t="s">
        <v>460</v>
      </c>
      <c r="GN103" t="s">
        <v>460</v>
      </c>
      <c r="GO103" t="s">
        <v>460</v>
      </c>
      <c r="GP103" t="s">
        <v>460</v>
      </c>
      <c r="GQ103" t="s">
        <v>460</v>
      </c>
      <c r="GR103" t="s">
        <v>460</v>
      </c>
      <c r="GS103" t="s">
        <v>460</v>
      </c>
      <c r="GT103" t="s">
        <v>460</v>
      </c>
      <c r="GU103" t="s">
        <v>480</v>
      </c>
      <c r="GV103" t="s">
        <v>460</v>
      </c>
      <c r="GW103" t="s">
        <v>460</v>
      </c>
      <c r="GX103" t="s">
        <v>473</v>
      </c>
      <c r="GY103" t="s">
        <v>460</v>
      </c>
      <c r="GZ103" t="s">
        <v>460</v>
      </c>
      <c r="HA103" t="s">
        <v>460</v>
      </c>
      <c r="HB103" t="s">
        <v>461</v>
      </c>
      <c r="HC103" t="s">
        <v>460</v>
      </c>
      <c r="HD103" t="s">
        <v>461</v>
      </c>
      <c r="HE103" t="s">
        <v>481</v>
      </c>
      <c r="HF103">
        <v>154</v>
      </c>
      <c r="HG103">
        <v>29</v>
      </c>
      <c r="HH103">
        <v>6</v>
      </c>
      <c r="HI103">
        <v>2</v>
      </c>
      <c r="HJ103">
        <v>8</v>
      </c>
      <c r="HK103" t="s">
        <v>476</v>
      </c>
      <c r="HM103" s="3">
        <f t="shared" si="66"/>
        <v>21</v>
      </c>
      <c r="HN103" s="3">
        <f t="shared" si="67"/>
        <v>29</v>
      </c>
      <c r="HO103" s="3">
        <f t="shared" si="83"/>
        <v>2</v>
      </c>
      <c r="HP103" s="3">
        <f t="shared" si="42"/>
        <v>29</v>
      </c>
      <c r="HQ103" s="7" t="str" cm="1">
        <f t="array" ref="HQ103">_xlfn.SWITCH(HP103,HM103,"Oui",HN103,"Non",HO103,"Abstention")</f>
        <v>Non</v>
      </c>
      <c r="HR103" s="7" t="str" cm="1">
        <f t="array" ref="HR103">_xlfn.SWITCH(HQ103,"Oui","Non","Non","Oui","Abstention","Oui")</f>
        <v>Oui</v>
      </c>
      <c r="HS103" s="7" t="str" cm="1">
        <f t="array" ref="HS103">_xlfn.SWITCH(HQ103,"Oui","Abstention","Non","Abstention","Abstention","Non")</f>
        <v>Abstention</v>
      </c>
      <c r="HT103" s="3">
        <f t="shared" si="43"/>
        <v>52</v>
      </c>
      <c r="HU103" s="3">
        <f t="shared" si="44"/>
        <v>0.55769230769230771</v>
      </c>
      <c r="HV103" t="str">
        <f t="shared" si="45"/>
        <v>pas de consigne</v>
      </c>
      <c r="HW103" s="3">
        <f t="shared" si="68"/>
        <v>36</v>
      </c>
      <c r="HX103" s="3">
        <f t="shared" si="69"/>
        <v>0</v>
      </c>
      <c r="HY103" s="3">
        <f t="shared" si="70"/>
        <v>0</v>
      </c>
      <c r="HZ103" s="3">
        <f t="shared" si="46"/>
        <v>36</v>
      </c>
      <c r="IA103" s="7" t="str" cm="1">
        <f t="array" ref="IA103">_xlfn.SWITCH(HZ103,HW103,"Oui",HX103,"Non",HY103,"Abstention")</f>
        <v>Oui</v>
      </c>
      <c r="IB103" s="7" t="str" cm="1">
        <f t="array" ref="IB103">_xlfn.SWITCH(IA103,"Oui","Non","Non","Oui","Abstention","Oui")</f>
        <v>Non</v>
      </c>
      <c r="IC103" s="7" t="str" cm="1">
        <f t="array" ref="IC103">_xlfn.SWITCH(IA103,"Oui","Abstention","Non","Abstention","Abstention","Non")</f>
        <v>Abstention</v>
      </c>
      <c r="ID103" s="3">
        <f t="shared" si="47"/>
        <v>36</v>
      </c>
      <c r="IE103" s="3">
        <f t="shared" si="48"/>
        <v>1</v>
      </c>
      <c r="IF103" t="str">
        <f t="shared" si="49"/>
        <v>consigne</v>
      </c>
      <c r="IG103">
        <f t="shared" si="71"/>
        <v>28</v>
      </c>
      <c r="IH103">
        <f t="shared" si="72"/>
        <v>0</v>
      </c>
      <c r="II103">
        <f t="shared" si="73"/>
        <v>0</v>
      </c>
      <c r="IJ103" s="3">
        <f t="shared" si="50"/>
        <v>28</v>
      </c>
      <c r="IK103" s="7" t="str" cm="1">
        <f t="array" ref="IK103">_xlfn.SWITCH(IJ103,IG103,"Oui",IH103,"Non",II103,"Abstention")</f>
        <v>Oui</v>
      </c>
      <c r="IL103" s="7" t="str" cm="1">
        <f t="array" ref="IL103">_xlfn.SWITCH(IK103,"Oui","Non","Non","Oui","Abstention","Oui")</f>
        <v>Non</v>
      </c>
      <c r="IM103" s="7" t="str" cm="1">
        <f t="array" ref="IM103">_xlfn.SWITCH(IK103,"Oui","Abstention","Non","Abstention","Abstention","Non")</f>
        <v>Abstention</v>
      </c>
      <c r="IN103" s="3">
        <f t="shared" si="51"/>
        <v>28</v>
      </c>
      <c r="IO103" s="3">
        <f t="shared" si="52"/>
        <v>1</v>
      </c>
      <c r="IP103" t="str">
        <f t="shared" si="84"/>
        <v>consigne</v>
      </c>
      <c r="IQ103">
        <f t="shared" si="74"/>
        <v>28</v>
      </c>
      <c r="IR103">
        <f t="shared" si="75"/>
        <v>0</v>
      </c>
      <c r="IS103">
        <f t="shared" si="76"/>
        <v>0</v>
      </c>
      <c r="IT103" s="3">
        <f t="shared" si="54"/>
        <v>28</v>
      </c>
      <c r="IU103" s="7" t="str" cm="1">
        <f t="array" ref="IU103">_xlfn.SWITCH(IT103,IQ103,"Oui",IR103,"Non",IS103,"Abstention")</f>
        <v>Oui</v>
      </c>
      <c r="IV103" s="7" t="str" cm="1">
        <f t="array" ref="IV103">_xlfn.SWITCH(IU103,"Oui","Non","Non","Oui","Abstention","Oui")</f>
        <v>Non</v>
      </c>
      <c r="IW103" s="7" t="str" cm="1">
        <f t="array" ref="IW103">_xlfn.SWITCH(IU103,"Oui","Abstention","Non","Abstention","Abstention","Non")</f>
        <v>Abstention</v>
      </c>
      <c r="IX103" s="3">
        <f t="shared" si="55"/>
        <v>28</v>
      </c>
      <c r="IY103" s="3">
        <f t="shared" si="56"/>
        <v>1</v>
      </c>
      <c r="IZ103" t="str">
        <f t="shared" si="85"/>
        <v>consigne</v>
      </c>
      <c r="JA103">
        <f t="shared" si="77"/>
        <v>29</v>
      </c>
      <c r="JB103">
        <f t="shared" si="78"/>
        <v>0</v>
      </c>
      <c r="JC103">
        <f t="shared" si="79"/>
        <v>0</v>
      </c>
      <c r="JD103" s="3">
        <f t="shared" si="58"/>
        <v>29</v>
      </c>
      <c r="JE103" s="7" t="str" cm="1">
        <f t="array" ref="JE103">_xlfn.SWITCH(JD103,JA103,"Oui",JB103,"Non",JC103,"Abstention")</f>
        <v>Oui</v>
      </c>
      <c r="JF103" s="7" t="str" cm="1">
        <f t="array" ref="JF103">_xlfn.SWITCH(JE103,"Oui","Non","Non","Oui","Abstention","Oui")</f>
        <v>Non</v>
      </c>
      <c r="JG103" s="7" t="str" cm="1">
        <f t="array" ref="JG103">_xlfn.SWITCH(JE103,"Oui","Abstention","Non","Abstention","Abstention","Non")</f>
        <v>Abstention</v>
      </c>
      <c r="JH103" s="3">
        <f t="shared" si="59"/>
        <v>29</v>
      </c>
      <c r="JI103" s="3">
        <f t="shared" si="60"/>
        <v>1</v>
      </c>
      <c r="JJ103" t="str">
        <f t="shared" si="86"/>
        <v>consigne</v>
      </c>
      <c r="JK103">
        <f t="shared" si="80"/>
        <v>12</v>
      </c>
      <c r="JL103">
        <f t="shared" si="81"/>
        <v>0</v>
      </c>
      <c r="JM103">
        <f t="shared" si="82"/>
        <v>4</v>
      </c>
      <c r="JN103" s="3">
        <f t="shared" si="62"/>
        <v>12</v>
      </c>
      <c r="JO103" s="7" t="str" cm="1">
        <f t="array" ref="JO103">_xlfn.SWITCH(JN103,JK103,"Oui",JL103,"Non",JM103,"Abstention")</f>
        <v>Oui</v>
      </c>
      <c r="JP103" s="7" t="str" cm="1">
        <f t="array" ref="JP103">_xlfn.SWITCH(JO103,"Oui","Non","Non","Oui","Abstention","Oui")</f>
        <v>Non</v>
      </c>
      <c r="JQ103" s="7" t="str" cm="1">
        <f t="array" ref="JQ103">_xlfn.SWITCH(JO103,"Oui","Abstention","Non","Abstention","Abstention","Non")</f>
        <v>Abstention</v>
      </c>
      <c r="JR103" s="3">
        <f t="shared" si="63"/>
        <v>16</v>
      </c>
      <c r="JS103" s="3">
        <f t="shared" si="64"/>
        <v>0.75</v>
      </c>
      <c r="JT103" t="str">
        <f t="shared" si="87"/>
        <v>consigne</v>
      </c>
      <c r="JU103" s="3"/>
      <c r="JV103" t="str" cm="1">
        <f t="array" ref="JV103">_xlfn._xlws.FILTER($M$3:$HD$3,((($M103:$HD103=$HR103)+($M103:$HD103=$HS103))*($M$5:$HD$5="V")*($HV103="consigne")),"")</f>
        <v/>
      </c>
      <c r="KP103" t="str" cm="1">
        <f t="array" ref="KP103">_xlfn._xlws.FILTER($M$3:$HD$3,((($M103:$HD103=$IB103)+($M103:$HD103=$IC103))*($M$5:$HD$5="S")*($IF103="consigne")),"")</f>
        <v/>
      </c>
      <c r="LD103" t="str" cm="1">
        <f t="array" ref="LD103">_xlfn._xlws.FILTER($M$3:$HD$3,((($M103:$HD103=$IV103)+($M103:$HD103=$IW103))*($M$5:$HD$5="RL")*($IZ103="consigne")),"")</f>
        <v/>
      </c>
      <c r="LP103" t="str" cm="1">
        <f t="array" ref="LP103">_xlfn._xlws.FILTER($M$3:$HD$3,((($M103:$HD103=$JF103)+($M103:$HD103=$JG103))*($M$5:$HD$5="G")*($JJ103="consigne")),"")</f>
        <v/>
      </c>
      <c r="MA103" t="str" cm="1">
        <f t="array" ref="MA103:MD103">_xlfn._xlws.FILTER($M$3:$HD$3,((($M103:$HD103=$JP103)+($M103:$HD103=$JQ103))*($M$5:$HD$5="GL")*($JT103="consigne")),"")</f>
        <v>Flach Beat</v>
      </c>
      <c r="MB103" t="str">
        <v>Matter Michel</v>
      </c>
      <c r="MC103" t="str">
        <v>Pointet François</v>
      </c>
      <c r="MD103" t="str">
        <v>Weber Céline</v>
      </c>
      <c r="MG103" t="str" cm="1">
        <f t="array" ref="MG103">_xlfn._xlws.FILTER($M$3:$HD$3,((($M103:$HD103=$IL103)+($M103:$HD103=$IM103))*($M$5:$HD$5="M-E")*($IP103="consigne")),"")</f>
        <v/>
      </c>
    </row>
    <row r="104" spans="1:347" x14ac:dyDescent="0.25">
      <c r="A104" s="1" t="s">
        <v>815</v>
      </c>
      <c r="B104" t="s">
        <v>204</v>
      </c>
      <c r="C104" t="s">
        <v>530</v>
      </c>
      <c r="D104" t="s">
        <v>794</v>
      </c>
      <c r="E104" s="1" t="s">
        <v>803</v>
      </c>
      <c r="F104" t="s">
        <v>804</v>
      </c>
      <c r="G104">
        <v>24561</v>
      </c>
      <c r="H104" t="s">
        <v>521</v>
      </c>
      <c r="I104" t="s">
        <v>522</v>
      </c>
      <c r="J104" t="s">
        <v>523</v>
      </c>
      <c r="K104" t="s">
        <v>806</v>
      </c>
      <c r="M104" t="s">
        <v>460</v>
      </c>
      <c r="N104" t="s">
        <v>460</v>
      </c>
      <c r="O104" t="s">
        <v>460</v>
      </c>
      <c r="P104" t="s">
        <v>461</v>
      </c>
      <c r="Q104" t="s">
        <v>460</v>
      </c>
      <c r="R104" t="s">
        <v>460</v>
      </c>
      <c r="S104" t="s">
        <v>460</v>
      </c>
      <c r="T104" t="s">
        <v>460</v>
      </c>
      <c r="U104" t="s">
        <v>460</v>
      </c>
      <c r="V104" t="s">
        <v>460</v>
      </c>
      <c r="W104" t="s">
        <v>463</v>
      </c>
      <c r="X104" t="s">
        <v>460</v>
      </c>
      <c r="Y104" t="s">
        <v>460</v>
      </c>
      <c r="Z104" t="s">
        <v>460</v>
      </c>
      <c r="AA104" t="s">
        <v>460</v>
      </c>
      <c r="AB104" t="s">
        <v>460</v>
      </c>
      <c r="AC104" t="s">
        <v>460</v>
      </c>
      <c r="AD104" t="s">
        <v>460</v>
      </c>
      <c r="AE104" t="s">
        <v>461</v>
      </c>
      <c r="AF104" t="s">
        <v>460</v>
      </c>
      <c r="AG104" t="s">
        <v>460</v>
      </c>
      <c r="AH104" t="s">
        <v>460</v>
      </c>
      <c r="AI104" t="s">
        <v>460</v>
      </c>
      <c r="AJ104" t="s">
        <v>460</v>
      </c>
      <c r="AK104" t="s">
        <v>460</v>
      </c>
      <c r="AL104" t="s">
        <v>461</v>
      </c>
      <c r="AM104" t="s">
        <v>460</v>
      </c>
      <c r="AN104" t="s">
        <v>473</v>
      </c>
      <c r="AO104" t="s">
        <v>460</v>
      </c>
      <c r="AP104" t="s">
        <v>460</v>
      </c>
      <c r="AQ104" t="s">
        <v>460</v>
      </c>
      <c r="AR104" t="s">
        <v>460</v>
      </c>
      <c r="AS104" t="s">
        <v>460</v>
      </c>
      <c r="AT104" t="s">
        <v>460</v>
      </c>
      <c r="AU104" t="s">
        <v>460</v>
      </c>
      <c r="AV104" t="s">
        <v>460</v>
      </c>
      <c r="AW104" t="s">
        <v>460</v>
      </c>
      <c r="AX104" t="s">
        <v>460</v>
      </c>
      <c r="AY104" t="s">
        <v>460</v>
      </c>
      <c r="AZ104" t="s">
        <v>460</v>
      </c>
      <c r="BA104" t="s">
        <v>461</v>
      </c>
      <c r="BB104" t="s">
        <v>460</v>
      </c>
      <c r="BC104" t="s">
        <v>460</v>
      </c>
      <c r="BD104" t="s">
        <v>461</v>
      </c>
      <c r="BE104" t="s">
        <v>473</v>
      </c>
      <c r="BF104" t="s">
        <v>460</v>
      </c>
      <c r="BG104" t="s">
        <v>460</v>
      </c>
      <c r="BH104" t="s">
        <v>460</v>
      </c>
      <c r="BI104" t="s">
        <v>460</v>
      </c>
      <c r="BJ104" t="s">
        <v>460</v>
      </c>
      <c r="BK104" t="s">
        <v>461</v>
      </c>
      <c r="BL104" t="s">
        <v>460</v>
      </c>
      <c r="BM104" t="s">
        <v>460</v>
      </c>
      <c r="BN104" t="s">
        <v>460</v>
      </c>
      <c r="BO104" t="s">
        <v>460</v>
      </c>
      <c r="BP104" t="s">
        <v>460</v>
      </c>
      <c r="BQ104" t="s">
        <v>460</v>
      </c>
      <c r="BR104" t="s">
        <v>461</v>
      </c>
      <c r="BS104" t="s">
        <v>460</v>
      </c>
      <c r="BT104" t="s">
        <v>460</v>
      </c>
      <c r="BU104" t="s">
        <v>460</v>
      </c>
      <c r="BV104" t="s">
        <v>460</v>
      </c>
      <c r="BW104" t="s">
        <v>461</v>
      </c>
      <c r="BX104" t="s">
        <v>460</v>
      </c>
      <c r="BY104" t="s">
        <v>460</v>
      </c>
      <c r="BZ104" t="s">
        <v>461</v>
      </c>
      <c r="CA104" t="s">
        <v>460</v>
      </c>
      <c r="CB104" t="s">
        <v>460</v>
      </c>
      <c r="CC104" t="s">
        <v>460</v>
      </c>
      <c r="CD104" t="s">
        <v>460</v>
      </c>
      <c r="CE104" t="s">
        <v>460</v>
      </c>
      <c r="CF104" t="s">
        <v>460</v>
      </c>
      <c r="CG104" t="s">
        <v>460</v>
      </c>
      <c r="CH104" t="s">
        <v>460</v>
      </c>
      <c r="CI104" t="s">
        <v>473</v>
      </c>
      <c r="CJ104" t="s">
        <v>460</v>
      </c>
      <c r="CK104" t="s">
        <v>460</v>
      </c>
      <c r="CL104" t="s">
        <v>460</v>
      </c>
      <c r="CM104" t="s">
        <v>463</v>
      </c>
      <c r="CN104" t="s">
        <v>460</v>
      </c>
      <c r="CO104" t="s">
        <v>460</v>
      </c>
      <c r="CP104" t="s">
        <v>460</v>
      </c>
      <c r="CQ104" t="s">
        <v>460</v>
      </c>
      <c r="CR104" t="s">
        <v>460</v>
      </c>
      <c r="CS104" t="s">
        <v>460</v>
      </c>
      <c r="CT104" t="s">
        <v>461</v>
      </c>
      <c r="CU104" t="s">
        <v>460</v>
      </c>
      <c r="CV104" t="s">
        <v>460</v>
      </c>
      <c r="CW104" t="s">
        <v>460</v>
      </c>
      <c r="CX104" t="s">
        <v>460</v>
      </c>
      <c r="CY104" t="s">
        <v>460</v>
      </c>
      <c r="CZ104" t="s">
        <v>461</v>
      </c>
      <c r="DA104" t="s">
        <v>460</v>
      </c>
      <c r="DB104" t="s">
        <v>474</v>
      </c>
      <c r="DC104" t="s">
        <v>460</v>
      </c>
      <c r="DD104" t="s">
        <v>460</v>
      </c>
      <c r="DE104" t="s">
        <v>460</v>
      </c>
      <c r="DF104" t="s">
        <v>461</v>
      </c>
      <c r="DG104" t="s">
        <v>460</v>
      </c>
      <c r="DH104" t="s">
        <v>473</v>
      </c>
      <c r="DI104" t="s">
        <v>460</v>
      </c>
      <c r="DJ104" t="s">
        <v>460</v>
      </c>
      <c r="DK104" t="s">
        <v>460</v>
      </c>
      <c r="DL104" t="s">
        <v>460</v>
      </c>
      <c r="DM104" t="s">
        <v>460</v>
      </c>
      <c r="DN104" t="s">
        <v>460</v>
      </c>
      <c r="DO104" t="s">
        <v>460</v>
      </c>
      <c r="DP104" t="s">
        <v>460</v>
      </c>
      <c r="DQ104" t="s">
        <v>460</v>
      </c>
      <c r="DR104" t="s">
        <v>460</v>
      </c>
      <c r="DS104" t="s">
        <v>460</v>
      </c>
      <c r="DT104" t="s">
        <v>460</v>
      </c>
      <c r="DU104" t="s">
        <v>461</v>
      </c>
      <c r="DV104" t="s">
        <v>460</v>
      </c>
      <c r="DW104" t="s">
        <v>460</v>
      </c>
      <c r="DX104" t="s">
        <v>461</v>
      </c>
      <c r="DY104" t="s">
        <v>460</v>
      </c>
      <c r="DZ104" t="s">
        <v>460</v>
      </c>
      <c r="EA104" t="s">
        <v>460</v>
      </c>
      <c r="EB104" t="s">
        <v>460</v>
      </c>
      <c r="EC104" t="s">
        <v>473</v>
      </c>
      <c r="ED104" t="s">
        <v>460</v>
      </c>
      <c r="EE104" t="s">
        <v>460</v>
      </c>
      <c r="EF104" t="s">
        <v>473</v>
      </c>
      <c r="EG104" t="s">
        <v>460</v>
      </c>
      <c r="EH104" t="s">
        <v>460</v>
      </c>
      <c r="EI104" t="s">
        <v>460</v>
      </c>
      <c r="EJ104" t="s">
        <v>460</v>
      </c>
      <c r="EK104" t="s">
        <v>473</v>
      </c>
      <c r="EL104" t="s">
        <v>460</v>
      </c>
      <c r="EM104" t="s">
        <v>460</v>
      </c>
      <c r="EN104" t="s">
        <v>460</v>
      </c>
      <c r="EO104" t="s">
        <v>460</v>
      </c>
      <c r="EP104" t="s">
        <v>460</v>
      </c>
      <c r="EQ104" t="s">
        <v>460</v>
      </c>
      <c r="ER104" t="s">
        <v>460</v>
      </c>
      <c r="ES104" t="s">
        <v>460</v>
      </c>
      <c r="ET104" t="s">
        <v>460</v>
      </c>
      <c r="EU104" t="s">
        <v>460</v>
      </c>
      <c r="EV104" t="s">
        <v>460</v>
      </c>
      <c r="EW104" t="s">
        <v>460</v>
      </c>
      <c r="EX104" t="s">
        <v>460</v>
      </c>
      <c r="EY104" t="s">
        <v>460</v>
      </c>
      <c r="EZ104" t="s">
        <v>473</v>
      </c>
      <c r="FA104" t="s">
        <v>460</v>
      </c>
      <c r="FB104" t="s">
        <v>461</v>
      </c>
      <c r="FC104" t="s">
        <v>460</v>
      </c>
      <c r="FD104" t="s">
        <v>460</v>
      </c>
      <c r="FE104" t="s">
        <v>460</v>
      </c>
      <c r="FF104" t="s">
        <v>460</v>
      </c>
      <c r="FG104" t="s">
        <v>460</v>
      </c>
      <c r="FH104" t="s">
        <v>460</v>
      </c>
      <c r="FI104" t="s">
        <v>460</v>
      </c>
      <c r="FJ104" t="s">
        <v>460</v>
      </c>
      <c r="FK104" t="s">
        <v>461</v>
      </c>
      <c r="FL104" t="s">
        <v>460</v>
      </c>
      <c r="FM104" t="s">
        <v>460</v>
      </c>
      <c r="FN104" t="s">
        <v>460</v>
      </c>
      <c r="FO104" t="s">
        <v>460</v>
      </c>
      <c r="FP104" t="s">
        <v>460</v>
      </c>
      <c r="FQ104" t="s">
        <v>461</v>
      </c>
      <c r="FR104" t="s">
        <v>460</v>
      </c>
      <c r="FS104" t="s">
        <v>460</v>
      </c>
      <c r="FT104" t="s">
        <v>460</v>
      </c>
      <c r="FU104" t="s">
        <v>460</v>
      </c>
      <c r="FV104" t="s">
        <v>460</v>
      </c>
      <c r="FW104" t="s">
        <v>461</v>
      </c>
      <c r="FX104" t="s">
        <v>460</v>
      </c>
      <c r="FY104" t="s">
        <v>460</v>
      </c>
      <c r="FZ104" t="s">
        <v>460</v>
      </c>
      <c r="GA104" t="s">
        <v>460</v>
      </c>
      <c r="GB104" t="s">
        <v>460</v>
      </c>
      <c r="GC104" t="s">
        <v>461</v>
      </c>
      <c r="GD104" t="s">
        <v>460</v>
      </c>
      <c r="GE104" t="s">
        <v>460</v>
      </c>
      <c r="GF104" t="s">
        <v>461</v>
      </c>
      <c r="GG104" t="s">
        <v>460</v>
      </c>
      <c r="GH104" t="s">
        <v>460</v>
      </c>
      <c r="GI104" t="s">
        <v>460</v>
      </c>
      <c r="GJ104" t="s">
        <v>460</v>
      </c>
      <c r="GK104" t="s">
        <v>461</v>
      </c>
      <c r="GL104" t="s">
        <v>460</v>
      </c>
      <c r="GM104" t="s">
        <v>460</v>
      </c>
      <c r="GN104" t="s">
        <v>460</v>
      </c>
      <c r="GO104" t="s">
        <v>460</v>
      </c>
      <c r="GP104" t="s">
        <v>460</v>
      </c>
      <c r="GQ104" t="s">
        <v>460</v>
      </c>
      <c r="GR104" t="s">
        <v>460</v>
      </c>
      <c r="GS104" t="s">
        <v>460</v>
      </c>
      <c r="GT104" t="s">
        <v>460</v>
      </c>
      <c r="GU104" t="s">
        <v>460</v>
      </c>
      <c r="GV104" t="s">
        <v>460</v>
      </c>
      <c r="GW104" t="s">
        <v>460</v>
      </c>
      <c r="GX104" t="s">
        <v>473</v>
      </c>
      <c r="GY104" t="s">
        <v>460</v>
      </c>
      <c r="GZ104" t="s">
        <v>460</v>
      </c>
      <c r="HA104" t="s">
        <v>460</v>
      </c>
      <c r="HB104" t="s">
        <v>461</v>
      </c>
      <c r="HC104" t="s">
        <v>460</v>
      </c>
      <c r="HD104" t="s">
        <v>461</v>
      </c>
      <c r="HE104" t="s">
        <v>481</v>
      </c>
      <c r="HF104">
        <v>165</v>
      </c>
      <c r="HG104">
        <v>23</v>
      </c>
      <c r="HH104">
        <v>0</v>
      </c>
      <c r="HI104">
        <v>2</v>
      </c>
      <c r="HJ104">
        <v>9</v>
      </c>
      <c r="HK104" t="s">
        <v>476</v>
      </c>
      <c r="HM104" s="3">
        <f t="shared" si="66"/>
        <v>29</v>
      </c>
      <c r="HN104" s="3">
        <f t="shared" si="67"/>
        <v>23</v>
      </c>
      <c r="HO104" s="3">
        <f t="shared" si="83"/>
        <v>0</v>
      </c>
      <c r="HP104" s="3">
        <f t="shared" si="42"/>
        <v>29</v>
      </c>
      <c r="HQ104" s="7" t="str" cm="1">
        <f t="array" ref="HQ104">_xlfn.SWITCH(HP104,HM104,"Oui",HN104,"Non",HO104,"Abstention")</f>
        <v>Oui</v>
      </c>
      <c r="HR104" s="7" t="str" cm="1">
        <f t="array" ref="HR104">_xlfn.SWITCH(HQ104,"Oui","Non","Non","Oui","Abstention","Oui")</f>
        <v>Non</v>
      </c>
      <c r="HS104" s="7" t="str" cm="1">
        <f t="array" ref="HS104">_xlfn.SWITCH(HQ104,"Oui","Abstention","Non","Abstention","Abstention","Non")</f>
        <v>Abstention</v>
      </c>
      <c r="HT104" s="3">
        <f t="shared" si="43"/>
        <v>52</v>
      </c>
      <c r="HU104" s="3">
        <f t="shared" si="44"/>
        <v>0.55769230769230771</v>
      </c>
      <c r="HV104" t="str">
        <f t="shared" si="45"/>
        <v>pas de consigne</v>
      </c>
      <c r="HW104" s="3">
        <f t="shared" si="68"/>
        <v>36</v>
      </c>
      <c r="HX104" s="3">
        <f t="shared" si="69"/>
        <v>0</v>
      </c>
      <c r="HY104" s="3">
        <f t="shared" si="70"/>
        <v>0</v>
      </c>
      <c r="HZ104" s="3">
        <f t="shared" si="46"/>
        <v>36</v>
      </c>
      <c r="IA104" s="7" t="str" cm="1">
        <f t="array" ref="IA104">_xlfn.SWITCH(HZ104,HW104,"Oui",HX104,"Non",HY104,"Abstention")</f>
        <v>Oui</v>
      </c>
      <c r="IB104" s="7" t="str" cm="1">
        <f t="array" ref="IB104">_xlfn.SWITCH(IA104,"Oui","Non","Non","Oui","Abstention","Oui")</f>
        <v>Non</v>
      </c>
      <c r="IC104" s="7" t="str" cm="1">
        <f t="array" ref="IC104">_xlfn.SWITCH(IA104,"Oui","Abstention","Non","Abstention","Abstention","Non")</f>
        <v>Abstention</v>
      </c>
      <c r="ID104" s="3">
        <f t="shared" si="47"/>
        <v>36</v>
      </c>
      <c r="IE104" s="3">
        <f t="shared" si="48"/>
        <v>1</v>
      </c>
      <c r="IF104" t="str">
        <f t="shared" si="49"/>
        <v>consigne</v>
      </c>
      <c r="IG104">
        <f t="shared" si="71"/>
        <v>27</v>
      </c>
      <c r="IH104">
        <f t="shared" si="72"/>
        <v>0</v>
      </c>
      <c r="II104">
        <f t="shared" si="73"/>
        <v>0</v>
      </c>
      <c r="IJ104" s="3">
        <f t="shared" si="50"/>
        <v>27</v>
      </c>
      <c r="IK104" s="7" t="str" cm="1">
        <f t="array" ref="IK104">_xlfn.SWITCH(IJ104,IG104,"Oui",IH104,"Non",II104,"Abstention")</f>
        <v>Oui</v>
      </c>
      <c r="IL104" s="7" t="str" cm="1">
        <f t="array" ref="IL104">_xlfn.SWITCH(IK104,"Oui","Non","Non","Oui","Abstention","Oui")</f>
        <v>Non</v>
      </c>
      <c r="IM104" s="7" t="str" cm="1">
        <f t="array" ref="IM104">_xlfn.SWITCH(IK104,"Oui","Abstention","Non","Abstention","Abstention","Non")</f>
        <v>Abstention</v>
      </c>
      <c r="IN104" s="3">
        <f t="shared" si="51"/>
        <v>27</v>
      </c>
      <c r="IO104" s="3">
        <f t="shared" si="52"/>
        <v>1</v>
      </c>
      <c r="IP104" t="str">
        <f t="shared" si="84"/>
        <v>consigne</v>
      </c>
      <c r="IQ104">
        <f t="shared" si="74"/>
        <v>28</v>
      </c>
      <c r="IR104">
        <f t="shared" si="75"/>
        <v>0</v>
      </c>
      <c r="IS104">
        <f t="shared" si="76"/>
        <v>0</v>
      </c>
      <c r="IT104" s="3">
        <f t="shared" si="54"/>
        <v>28</v>
      </c>
      <c r="IU104" s="7" t="str" cm="1">
        <f t="array" ref="IU104">_xlfn.SWITCH(IT104,IQ104,"Oui",IR104,"Non",IS104,"Abstention")</f>
        <v>Oui</v>
      </c>
      <c r="IV104" s="7" t="str" cm="1">
        <f t="array" ref="IV104">_xlfn.SWITCH(IU104,"Oui","Non","Non","Oui","Abstention","Oui")</f>
        <v>Non</v>
      </c>
      <c r="IW104" s="7" t="str" cm="1">
        <f t="array" ref="IW104">_xlfn.SWITCH(IU104,"Oui","Abstention","Non","Abstention","Abstention","Non")</f>
        <v>Abstention</v>
      </c>
      <c r="IX104" s="3">
        <f t="shared" si="55"/>
        <v>28</v>
      </c>
      <c r="IY104" s="3">
        <f t="shared" si="56"/>
        <v>1</v>
      </c>
      <c r="IZ104" t="str">
        <f t="shared" si="85"/>
        <v>consigne</v>
      </c>
      <c r="JA104">
        <f t="shared" si="77"/>
        <v>29</v>
      </c>
      <c r="JB104">
        <f t="shared" si="78"/>
        <v>0</v>
      </c>
      <c r="JC104">
        <f t="shared" si="79"/>
        <v>0</v>
      </c>
      <c r="JD104" s="3">
        <f t="shared" si="58"/>
        <v>29</v>
      </c>
      <c r="JE104" s="7" t="str" cm="1">
        <f t="array" ref="JE104">_xlfn.SWITCH(JD104,JA104,"Oui",JB104,"Non",JC104,"Abstention")</f>
        <v>Oui</v>
      </c>
      <c r="JF104" s="7" t="str" cm="1">
        <f t="array" ref="JF104">_xlfn.SWITCH(JE104,"Oui","Non","Non","Oui","Abstention","Oui")</f>
        <v>Non</v>
      </c>
      <c r="JG104" s="7" t="str" cm="1">
        <f t="array" ref="JG104">_xlfn.SWITCH(JE104,"Oui","Abstention","Non","Abstention","Abstention","Non")</f>
        <v>Abstention</v>
      </c>
      <c r="JH104" s="3">
        <f t="shared" si="59"/>
        <v>29</v>
      </c>
      <c r="JI104" s="3">
        <f t="shared" si="60"/>
        <v>1</v>
      </c>
      <c r="JJ104" t="str">
        <f t="shared" si="86"/>
        <v>consigne</v>
      </c>
      <c r="JK104">
        <f t="shared" si="80"/>
        <v>16</v>
      </c>
      <c r="JL104">
        <f t="shared" si="81"/>
        <v>0</v>
      </c>
      <c r="JM104">
        <f t="shared" si="82"/>
        <v>0</v>
      </c>
      <c r="JN104" s="3">
        <f t="shared" si="62"/>
        <v>16</v>
      </c>
      <c r="JO104" s="7" t="str" cm="1">
        <f t="array" ref="JO104">_xlfn.SWITCH(JN104,JK104,"Oui",JL104,"Non",JM104,"Abstention")</f>
        <v>Oui</v>
      </c>
      <c r="JP104" s="7" t="str" cm="1">
        <f t="array" ref="JP104">_xlfn.SWITCH(JO104,"Oui","Non","Non","Oui","Abstention","Oui")</f>
        <v>Non</v>
      </c>
      <c r="JQ104" s="7" t="str" cm="1">
        <f t="array" ref="JQ104">_xlfn.SWITCH(JO104,"Oui","Abstention","Non","Abstention","Abstention","Non")</f>
        <v>Abstention</v>
      </c>
      <c r="JR104" s="3">
        <f t="shared" si="63"/>
        <v>16</v>
      </c>
      <c r="JS104" s="3">
        <f t="shared" si="64"/>
        <v>1</v>
      </c>
      <c r="JT104" t="str">
        <f t="shared" si="87"/>
        <v>consigne</v>
      </c>
      <c r="JU104" s="3"/>
      <c r="JV104" t="str" cm="1">
        <f t="array" ref="JV104">_xlfn._xlws.FILTER($M$3:$HD$3,((($M104:$HD104=$HR104)+($M104:$HD104=$HS104))*($M$5:$HD$5="V")*($HV104="consigne")),"")</f>
        <v/>
      </c>
      <c r="KP104" t="str" cm="1">
        <f t="array" ref="KP104">_xlfn._xlws.FILTER($M$3:$HD$3,((($M104:$HD104=$IB104)+($M104:$HD104=$IC104))*($M$5:$HD$5="S")*($IF104="consigne")),"")</f>
        <v/>
      </c>
      <c r="LD104" t="str" cm="1">
        <f t="array" ref="LD104">_xlfn._xlws.FILTER($M$3:$HD$3,((($M104:$HD104=$IV104)+($M104:$HD104=$IW104))*($M$5:$HD$5="RL")*($IZ104="consigne")),"")</f>
        <v/>
      </c>
      <c r="LP104" t="str" cm="1">
        <f t="array" ref="LP104">_xlfn._xlws.FILTER($M$3:$HD$3,((($M104:$HD104=$JF104)+($M104:$HD104=$JG104))*($M$5:$HD$5="G")*($JJ104="consigne")),"")</f>
        <v/>
      </c>
      <c r="MA104" t="str" cm="1">
        <f t="array" ref="MA104">_xlfn._xlws.FILTER($M$3:$HD$3,((($M104:$HD104=$JP104)+($M104:$HD104=$JQ104))*($M$5:$HD$5="GL")*($JT104="consigne")),"")</f>
        <v/>
      </c>
      <c r="MG104" t="str" cm="1">
        <f t="array" ref="MG104">_xlfn._xlws.FILTER($M$3:$HD$3,((($M104:$HD104=$IL104)+($M104:$HD104=$IM104))*($M$5:$HD$5="M-E")*($IP104="consigne")),"")</f>
        <v/>
      </c>
    </row>
    <row r="105" spans="1:347" x14ac:dyDescent="0.25">
      <c r="A105" s="1" t="s">
        <v>816</v>
      </c>
      <c r="B105" t="s">
        <v>204</v>
      </c>
      <c r="C105" t="s">
        <v>607</v>
      </c>
      <c r="D105" t="s">
        <v>794</v>
      </c>
      <c r="E105" s="1" t="s">
        <v>817</v>
      </c>
      <c r="F105" t="s">
        <v>818</v>
      </c>
      <c r="G105">
        <v>24563</v>
      </c>
      <c r="H105" t="s">
        <v>516</v>
      </c>
      <c r="I105" t="s">
        <v>819</v>
      </c>
      <c r="J105" t="s">
        <v>518</v>
      </c>
      <c r="K105" t="s">
        <v>820</v>
      </c>
      <c r="M105" t="s">
        <v>460</v>
      </c>
      <c r="N105" t="s">
        <v>461</v>
      </c>
      <c r="O105" t="s">
        <v>460</v>
      </c>
      <c r="P105" t="s">
        <v>461</v>
      </c>
      <c r="Q105" t="s">
        <v>461</v>
      </c>
      <c r="R105" t="s">
        <v>460</v>
      </c>
      <c r="S105" t="s">
        <v>460</v>
      </c>
      <c r="T105" t="s">
        <v>460</v>
      </c>
      <c r="U105" t="s">
        <v>460</v>
      </c>
      <c r="V105" t="s">
        <v>460</v>
      </c>
      <c r="W105" t="s">
        <v>463</v>
      </c>
      <c r="X105" t="s">
        <v>460</v>
      </c>
      <c r="Y105" t="s">
        <v>460</v>
      </c>
      <c r="Z105" t="s">
        <v>473</v>
      </c>
      <c r="AA105" t="s">
        <v>461</v>
      </c>
      <c r="AB105" t="s">
        <v>460</v>
      </c>
      <c r="AC105" t="s">
        <v>461</v>
      </c>
      <c r="AD105" t="s">
        <v>460</v>
      </c>
      <c r="AE105" t="s">
        <v>461</v>
      </c>
      <c r="AF105" t="s">
        <v>460</v>
      </c>
      <c r="AG105" t="s">
        <v>461</v>
      </c>
      <c r="AH105" t="s">
        <v>461</v>
      </c>
      <c r="AI105" t="s">
        <v>460</v>
      </c>
      <c r="AJ105" t="s">
        <v>460</v>
      </c>
      <c r="AK105" t="s">
        <v>460</v>
      </c>
      <c r="AL105" t="s">
        <v>461</v>
      </c>
      <c r="AM105" t="s">
        <v>461</v>
      </c>
      <c r="AN105" t="s">
        <v>460</v>
      </c>
      <c r="AO105" t="s">
        <v>461</v>
      </c>
      <c r="AP105" t="s">
        <v>474</v>
      </c>
      <c r="AQ105" t="s">
        <v>461</v>
      </c>
      <c r="AR105" t="s">
        <v>461</v>
      </c>
      <c r="AS105" t="s">
        <v>460</v>
      </c>
      <c r="AT105" t="s">
        <v>461</v>
      </c>
      <c r="AU105" t="s">
        <v>460</v>
      </c>
      <c r="AV105" t="s">
        <v>460</v>
      </c>
      <c r="AW105" t="s">
        <v>461</v>
      </c>
      <c r="AX105" t="s">
        <v>460</v>
      </c>
      <c r="AY105" t="s">
        <v>480</v>
      </c>
      <c r="AZ105" t="s">
        <v>480</v>
      </c>
      <c r="BA105" t="s">
        <v>460</v>
      </c>
      <c r="BB105" t="s">
        <v>461</v>
      </c>
      <c r="BC105" t="s">
        <v>460</v>
      </c>
      <c r="BD105" t="s">
        <v>460</v>
      </c>
      <c r="BE105" t="s">
        <v>461</v>
      </c>
      <c r="BF105" t="s">
        <v>480</v>
      </c>
      <c r="BG105" t="s">
        <v>460</v>
      </c>
      <c r="BH105" t="s">
        <v>480</v>
      </c>
      <c r="BI105" t="s">
        <v>460</v>
      </c>
      <c r="BJ105" t="s">
        <v>461</v>
      </c>
      <c r="BK105" t="s">
        <v>461</v>
      </c>
      <c r="BL105" t="s">
        <v>461</v>
      </c>
      <c r="BM105" t="s">
        <v>460</v>
      </c>
      <c r="BN105" t="s">
        <v>461</v>
      </c>
      <c r="BO105" t="s">
        <v>461</v>
      </c>
      <c r="BP105" t="s">
        <v>460</v>
      </c>
      <c r="BQ105" t="s">
        <v>460</v>
      </c>
      <c r="BR105" t="s">
        <v>461</v>
      </c>
      <c r="BS105" t="s">
        <v>460</v>
      </c>
      <c r="BT105" t="s">
        <v>461</v>
      </c>
      <c r="BU105" t="s">
        <v>460</v>
      </c>
      <c r="BV105" t="s">
        <v>480</v>
      </c>
      <c r="BW105" t="s">
        <v>461</v>
      </c>
      <c r="BX105" t="s">
        <v>473</v>
      </c>
      <c r="BY105" t="s">
        <v>460</v>
      </c>
      <c r="BZ105" t="s">
        <v>461</v>
      </c>
      <c r="CA105" t="s">
        <v>460</v>
      </c>
      <c r="CB105" t="s">
        <v>460</v>
      </c>
      <c r="CC105" t="s">
        <v>461</v>
      </c>
      <c r="CD105" t="s">
        <v>461</v>
      </c>
      <c r="CE105" t="s">
        <v>460</v>
      </c>
      <c r="CF105" t="s">
        <v>461</v>
      </c>
      <c r="CG105" t="s">
        <v>460</v>
      </c>
      <c r="CH105" t="s">
        <v>461</v>
      </c>
      <c r="CI105" t="s">
        <v>461</v>
      </c>
      <c r="CJ105" t="s">
        <v>460</v>
      </c>
      <c r="CK105" t="s">
        <v>460</v>
      </c>
      <c r="CL105" t="s">
        <v>460</v>
      </c>
      <c r="CM105" t="s">
        <v>463</v>
      </c>
      <c r="CN105" t="s">
        <v>460</v>
      </c>
      <c r="CO105" t="s">
        <v>460</v>
      </c>
      <c r="CP105" t="s">
        <v>461</v>
      </c>
      <c r="CQ105" t="s">
        <v>461</v>
      </c>
      <c r="CR105" t="s">
        <v>461</v>
      </c>
      <c r="CS105" t="s">
        <v>461</v>
      </c>
      <c r="CT105" t="s">
        <v>461</v>
      </c>
      <c r="CU105" t="s">
        <v>460</v>
      </c>
      <c r="CV105" t="s">
        <v>461</v>
      </c>
      <c r="CW105" t="s">
        <v>460</v>
      </c>
      <c r="CX105" t="s">
        <v>460</v>
      </c>
      <c r="CY105" t="s">
        <v>460</v>
      </c>
      <c r="CZ105" t="s">
        <v>461</v>
      </c>
      <c r="DA105" t="s">
        <v>461</v>
      </c>
      <c r="DB105" t="s">
        <v>463</v>
      </c>
      <c r="DC105" t="s">
        <v>460</v>
      </c>
      <c r="DD105" t="s">
        <v>480</v>
      </c>
      <c r="DE105" t="s">
        <v>460</v>
      </c>
      <c r="DF105" t="s">
        <v>461</v>
      </c>
      <c r="DG105" t="s">
        <v>480</v>
      </c>
      <c r="DH105" t="s">
        <v>460</v>
      </c>
      <c r="DI105" t="s">
        <v>460</v>
      </c>
      <c r="DJ105" t="s">
        <v>460</v>
      </c>
      <c r="DK105" t="s">
        <v>461</v>
      </c>
      <c r="DL105" t="s">
        <v>461</v>
      </c>
      <c r="DM105" t="s">
        <v>460</v>
      </c>
      <c r="DN105" t="s">
        <v>460</v>
      </c>
      <c r="DO105" t="s">
        <v>460</v>
      </c>
      <c r="DP105" t="s">
        <v>461</v>
      </c>
      <c r="DQ105" t="s">
        <v>461</v>
      </c>
      <c r="DR105" t="s">
        <v>460</v>
      </c>
      <c r="DS105" t="s">
        <v>460</v>
      </c>
      <c r="DT105" t="s">
        <v>460</v>
      </c>
      <c r="DU105" t="s">
        <v>473</v>
      </c>
      <c r="DV105" t="s">
        <v>460</v>
      </c>
      <c r="DW105" t="s">
        <v>461</v>
      </c>
      <c r="DX105" t="s">
        <v>461</v>
      </c>
      <c r="DY105" t="s">
        <v>461</v>
      </c>
      <c r="DZ105" t="s">
        <v>460</v>
      </c>
      <c r="EA105" t="s">
        <v>460</v>
      </c>
      <c r="EB105" t="s">
        <v>460</v>
      </c>
      <c r="EC105" t="s">
        <v>480</v>
      </c>
      <c r="ED105" t="s">
        <v>461</v>
      </c>
      <c r="EE105" t="s">
        <v>460</v>
      </c>
      <c r="EF105" t="s">
        <v>473</v>
      </c>
      <c r="EG105" t="s">
        <v>460</v>
      </c>
      <c r="EH105" t="s">
        <v>461</v>
      </c>
      <c r="EI105" t="s">
        <v>461</v>
      </c>
      <c r="EJ105" t="s">
        <v>473</v>
      </c>
      <c r="EK105" t="s">
        <v>460</v>
      </c>
      <c r="EL105" t="s">
        <v>460</v>
      </c>
      <c r="EM105" t="s">
        <v>460</v>
      </c>
      <c r="EN105" t="s">
        <v>461</v>
      </c>
      <c r="EO105" t="s">
        <v>460</v>
      </c>
      <c r="EP105" t="s">
        <v>460</v>
      </c>
      <c r="EQ105" t="s">
        <v>460</v>
      </c>
      <c r="ER105" t="s">
        <v>461</v>
      </c>
      <c r="ES105" t="s">
        <v>460</v>
      </c>
      <c r="ET105" t="s">
        <v>461</v>
      </c>
      <c r="EU105" t="s">
        <v>460</v>
      </c>
      <c r="EV105" t="s">
        <v>460</v>
      </c>
      <c r="EW105" t="s">
        <v>460</v>
      </c>
      <c r="EX105" t="s">
        <v>460</v>
      </c>
      <c r="EY105" t="s">
        <v>480</v>
      </c>
      <c r="EZ105" t="s">
        <v>473</v>
      </c>
      <c r="FA105" t="s">
        <v>460</v>
      </c>
      <c r="FB105" t="s">
        <v>473</v>
      </c>
      <c r="FC105" t="s">
        <v>461</v>
      </c>
      <c r="FD105" t="s">
        <v>460</v>
      </c>
      <c r="FE105" t="s">
        <v>460</v>
      </c>
      <c r="FF105" t="s">
        <v>460</v>
      </c>
      <c r="FG105" t="s">
        <v>460</v>
      </c>
      <c r="FH105" t="s">
        <v>460</v>
      </c>
      <c r="FI105" t="s">
        <v>460</v>
      </c>
      <c r="FJ105" t="s">
        <v>461</v>
      </c>
      <c r="FK105" t="s">
        <v>461</v>
      </c>
      <c r="FL105" t="s">
        <v>460</v>
      </c>
      <c r="FM105" t="s">
        <v>460</v>
      </c>
      <c r="FN105" t="s">
        <v>461</v>
      </c>
      <c r="FO105" t="s">
        <v>461</v>
      </c>
      <c r="FP105" t="s">
        <v>461</v>
      </c>
      <c r="FQ105" t="s">
        <v>461</v>
      </c>
      <c r="FR105" t="s">
        <v>460</v>
      </c>
      <c r="FS105" t="s">
        <v>461</v>
      </c>
      <c r="FT105" t="s">
        <v>460</v>
      </c>
      <c r="FU105" t="s">
        <v>460</v>
      </c>
      <c r="FV105" t="s">
        <v>480</v>
      </c>
      <c r="FW105" t="s">
        <v>461</v>
      </c>
      <c r="FX105" t="s">
        <v>460</v>
      </c>
      <c r="FY105" t="s">
        <v>460</v>
      </c>
      <c r="FZ105" t="s">
        <v>461</v>
      </c>
      <c r="GA105" t="s">
        <v>461</v>
      </c>
      <c r="GB105" t="s">
        <v>460</v>
      </c>
      <c r="GC105" t="s">
        <v>461</v>
      </c>
      <c r="GD105" t="s">
        <v>460</v>
      </c>
      <c r="GE105" t="s">
        <v>460</v>
      </c>
      <c r="GF105" t="s">
        <v>461</v>
      </c>
      <c r="GG105" t="s">
        <v>460</v>
      </c>
      <c r="GH105" t="s">
        <v>460</v>
      </c>
      <c r="GI105" t="s">
        <v>460</v>
      </c>
      <c r="GJ105" t="s">
        <v>460</v>
      </c>
      <c r="GK105" t="s">
        <v>460</v>
      </c>
      <c r="GL105" t="s">
        <v>460</v>
      </c>
      <c r="GM105" t="s">
        <v>461</v>
      </c>
      <c r="GN105" t="s">
        <v>461</v>
      </c>
      <c r="GO105" t="s">
        <v>460</v>
      </c>
      <c r="GP105" t="s">
        <v>460</v>
      </c>
      <c r="GQ105" t="s">
        <v>461</v>
      </c>
      <c r="GR105" t="s">
        <v>461</v>
      </c>
      <c r="GS105" t="s">
        <v>461</v>
      </c>
      <c r="GT105" t="s">
        <v>460</v>
      </c>
      <c r="GU105" t="s">
        <v>461</v>
      </c>
      <c r="GV105" t="s">
        <v>480</v>
      </c>
      <c r="GW105" t="s">
        <v>460</v>
      </c>
      <c r="GX105" t="s">
        <v>460</v>
      </c>
      <c r="GY105" t="s">
        <v>460</v>
      </c>
      <c r="GZ105" t="s">
        <v>460</v>
      </c>
      <c r="HA105" t="s">
        <v>460</v>
      </c>
      <c r="HB105" t="s">
        <v>460</v>
      </c>
      <c r="HC105" t="s">
        <v>460</v>
      </c>
      <c r="HD105" t="s">
        <v>460</v>
      </c>
      <c r="HE105" t="s">
        <v>481</v>
      </c>
      <c r="HF105">
        <v>106</v>
      </c>
      <c r="HG105">
        <v>72</v>
      </c>
      <c r="HH105">
        <v>11</v>
      </c>
      <c r="HI105">
        <v>3</v>
      </c>
      <c r="HJ105">
        <v>7</v>
      </c>
      <c r="HK105" t="s">
        <v>476</v>
      </c>
      <c r="HM105" s="3">
        <f t="shared" si="66"/>
        <v>13</v>
      </c>
      <c r="HN105" s="3">
        <f t="shared" si="67"/>
        <v>36</v>
      </c>
      <c r="HO105" s="3">
        <f t="shared" si="83"/>
        <v>2</v>
      </c>
      <c r="HP105" s="3">
        <f t="shared" si="42"/>
        <v>36</v>
      </c>
      <c r="HQ105" s="7" t="str" cm="1">
        <f t="array" ref="HQ105">_xlfn.SWITCH(HP105,HM105,"Oui",HN105,"Non",HO105,"Abstention")</f>
        <v>Non</v>
      </c>
      <c r="HR105" s="7" t="str" cm="1">
        <f t="array" ref="HR105">_xlfn.SWITCH(HQ105,"Oui","Non","Non","Oui","Abstention","Oui")</f>
        <v>Oui</v>
      </c>
      <c r="HS105" s="7" t="str" cm="1">
        <f t="array" ref="HS105">_xlfn.SWITCH(HQ105,"Oui","Abstention","Non","Abstention","Abstention","Non")</f>
        <v>Abstention</v>
      </c>
      <c r="HT105" s="3">
        <f t="shared" si="43"/>
        <v>51</v>
      </c>
      <c r="HU105" s="3">
        <f t="shared" si="44"/>
        <v>0.70588235294117652</v>
      </c>
      <c r="HV105" t="str">
        <f t="shared" si="45"/>
        <v>consigne</v>
      </c>
      <c r="HW105" s="3">
        <f t="shared" si="68"/>
        <v>38</v>
      </c>
      <c r="HX105" s="3">
        <f t="shared" si="69"/>
        <v>0</v>
      </c>
      <c r="HY105" s="3">
        <f t="shared" si="70"/>
        <v>0</v>
      </c>
      <c r="HZ105" s="3">
        <f t="shared" si="46"/>
        <v>38</v>
      </c>
      <c r="IA105" s="7" t="str" cm="1">
        <f t="array" ref="IA105">_xlfn.SWITCH(HZ105,HW105,"Oui",HX105,"Non",HY105,"Abstention")</f>
        <v>Oui</v>
      </c>
      <c r="IB105" s="7" t="str" cm="1">
        <f t="array" ref="IB105">_xlfn.SWITCH(IA105,"Oui","Non","Non","Oui","Abstention","Oui")</f>
        <v>Non</v>
      </c>
      <c r="IC105" s="7" t="str" cm="1">
        <f t="array" ref="IC105">_xlfn.SWITCH(IA105,"Oui","Abstention","Non","Abstention","Abstention","Non")</f>
        <v>Abstention</v>
      </c>
      <c r="ID105" s="3">
        <f t="shared" si="47"/>
        <v>38</v>
      </c>
      <c r="IE105" s="3">
        <f t="shared" si="48"/>
        <v>1</v>
      </c>
      <c r="IF105" t="str">
        <f t="shared" si="49"/>
        <v>consigne</v>
      </c>
      <c r="IG105">
        <f t="shared" si="71"/>
        <v>26</v>
      </c>
      <c r="IH105">
        <f t="shared" si="72"/>
        <v>0</v>
      </c>
      <c r="II105">
        <f t="shared" si="73"/>
        <v>2</v>
      </c>
      <c r="IJ105" s="3">
        <f t="shared" si="50"/>
        <v>26</v>
      </c>
      <c r="IK105" s="7" t="str" cm="1">
        <f t="array" ref="IK105">_xlfn.SWITCH(IJ105,IG105,"Oui",IH105,"Non",II105,"Abstention")</f>
        <v>Oui</v>
      </c>
      <c r="IL105" s="7" t="str" cm="1">
        <f t="array" ref="IL105">_xlfn.SWITCH(IK105,"Oui","Non","Non","Oui","Abstention","Oui")</f>
        <v>Non</v>
      </c>
      <c r="IM105" s="7" t="str" cm="1">
        <f t="array" ref="IM105">_xlfn.SWITCH(IK105,"Oui","Abstention","Non","Abstention","Abstention","Non")</f>
        <v>Abstention</v>
      </c>
      <c r="IN105" s="3">
        <f t="shared" si="51"/>
        <v>28</v>
      </c>
      <c r="IO105" s="3">
        <f t="shared" si="52"/>
        <v>0.9285714285714286</v>
      </c>
      <c r="IP105" t="str">
        <f t="shared" si="84"/>
        <v>consigne</v>
      </c>
      <c r="IQ105">
        <f t="shared" si="74"/>
        <v>0</v>
      </c>
      <c r="IR105">
        <f t="shared" si="75"/>
        <v>22</v>
      </c>
      <c r="IS105">
        <f t="shared" si="76"/>
        <v>7</v>
      </c>
      <c r="IT105" s="3">
        <f t="shared" si="54"/>
        <v>22</v>
      </c>
      <c r="IU105" s="7" t="str" cm="1">
        <f t="array" ref="IU105">_xlfn.SWITCH(IT105,IQ105,"Oui",IR105,"Non",IS105,"Abstention")</f>
        <v>Non</v>
      </c>
      <c r="IV105" s="7" t="str" cm="1">
        <f t="array" ref="IV105">_xlfn.SWITCH(IU105,"Oui","Non","Non","Oui","Abstention","Oui")</f>
        <v>Oui</v>
      </c>
      <c r="IW105" s="7" t="str" cm="1">
        <f t="array" ref="IW105">_xlfn.SWITCH(IU105,"Oui","Abstention","Non","Abstention","Abstention","Non")</f>
        <v>Abstention</v>
      </c>
      <c r="IX105" s="3">
        <f t="shared" si="55"/>
        <v>29</v>
      </c>
      <c r="IY105" s="3">
        <f t="shared" si="56"/>
        <v>0.75862068965517238</v>
      </c>
      <c r="IZ105" t="str">
        <f t="shared" si="85"/>
        <v>consigne</v>
      </c>
      <c r="JA105">
        <f t="shared" si="77"/>
        <v>28</v>
      </c>
      <c r="JB105">
        <f t="shared" si="78"/>
        <v>0</v>
      </c>
      <c r="JC105">
        <f t="shared" si="79"/>
        <v>0</v>
      </c>
      <c r="JD105" s="3">
        <f t="shared" si="58"/>
        <v>28</v>
      </c>
      <c r="JE105" s="7" t="str" cm="1">
        <f t="array" ref="JE105">_xlfn.SWITCH(JD105,JA105,"Oui",JB105,"Non",JC105,"Abstention")</f>
        <v>Oui</v>
      </c>
      <c r="JF105" s="7" t="str" cm="1">
        <f t="array" ref="JF105">_xlfn.SWITCH(JE105,"Oui","Non","Non","Oui","Abstention","Oui")</f>
        <v>Non</v>
      </c>
      <c r="JG105" s="7" t="str" cm="1">
        <f t="array" ref="JG105">_xlfn.SWITCH(JE105,"Oui","Abstention","Non","Abstention","Abstention","Non")</f>
        <v>Abstention</v>
      </c>
      <c r="JH105" s="3">
        <f t="shared" si="59"/>
        <v>28</v>
      </c>
      <c r="JI105" s="3">
        <f t="shared" si="60"/>
        <v>1</v>
      </c>
      <c r="JJ105" t="str">
        <f t="shared" si="86"/>
        <v>consigne</v>
      </c>
      <c r="JK105">
        <f t="shared" si="80"/>
        <v>1</v>
      </c>
      <c r="JL105">
        <f t="shared" si="81"/>
        <v>14</v>
      </c>
      <c r="JM105">
        <f t="shared" si="82"/>
        <v>0</v>
      </c>
      <c r="JN105" s="3">
        <f t="shared" si="62"/>
        <v>14</v>
      </c>
      <c r="JO105" s="7" t="str" cm="1">
        <f t="array" ref="JO105">_xlfn.SWITCH(JN105,JK105,"Oui",JL105,"Non",JM105,"Abstention")</f>
        <v>Non</v>
      </c>
      <c r="JP105" s="7" t="str" cm="1">
        <f t="array" ref="JP105">_xlfn.SWITCH(JO105,"Oui","Non","Non","Oui","Abstention","Oui")</f>
        <v>Oui</v>
      </c>
      <c r="JQ105" s="7" t="str" cm="1">
        <f t="array" ref="JQ105">_xlfn.SWITCH(JO105,"Oui","Abstention","Non","Abstention","Abstention","Non")</f>
        <v>Abstention</v>
      </c>
      <c r="JR105" s="3">
        <f t="shared" si="63"/>
        <v>15</v>
      </c>
      <c r="JS105" s="3">
        <f t="shared" si="64"/>
        <v>0.93333333333333335</v>
      </c>
      <c r="JT105" t="str">
        <f t="shared" si="87"/>
        <v>consigne</v>
      </c>
      <c r="JU105" s="3"/>
      <c r="JV105" t="str" cm="1">
        <f t="array" ref="JV105:KJ105">_xlfn._xlws.FILTER($M$3:$HD$3,((($M105:$HD105=$HR105)+($M105:$HD105=$HS105))*($M$5:$HD$5="V")*($HV105="consigne")),"")</f>
        <v>Addor Jean-Luc</v>
      </c>
      <c r="JW105" t="str">
        <v>Dettling Marcel</v>
      </c>
      <c r="JX105" t="str">
        <v>Egger Mike</v>
      </c>
      <c r="JY105" t="str">
        <v>Geissbühler Andrea Martina</v>
      </c>
      <c r="JZ105" t="str">
        <v>Grin Jean-Pierre</v>
      </c>
      <c r="KA105" t="str">
        <v>Guggisberg Lars</v>
      </c>
      <c r="KB105" t="str">
        <v>Hurter Thomas</v>
      </c>
      <c r="KC105" t="str">
        <v>Keller Peter</v>
      </c>
      <c r="KD105" t="str">
        <v>Quadri Lorenzo</v>
      </c>
      <c r="KE105" t="str">
        <v>Rösti Albert</v>
      </c>
      <c r="KF105" t="str">
        <v>Tuena Mauro</v>
      </c>
      <c r="KG105" t="str">
        <v>Umbricht Pieren Nadja</v>
      </c>
      <c r="KH105" t="str">
        <v>von Siebenthal Erich</v>
      </c>
      <c r="KI105" t="str">
        <v>Wobmann Walter</v>
      </c>
      <c r="KJ105" t="str">
        <v>Zuberbühler David</v>
      </c>
      <c r="KP105" t="str" cm="1">
        <f t="array" ref="KP105">_xlfn._xlws.FILTER($M$3:$HD$3,((($M105:$HD105=$IB105)+($M105:$HD105=$IC105))*($M$5:$HD$5="S")*($IF105="consigne")),"")</f>
        <v/>
      </c>
      <c r="LD105" t="str" cm="1">
        <f t="array" ref="LD105:LJ105">_xlfn._xlws.FILTER($M$3:$HD$3,((($M105:$HD105=$IV105)+($M105:$HD105=$IW105))*($M$5:$HD$5="RL")*($IZ105="consigne")),"")</f>
        <v>de Montmollin Simone</v>
      </c>
      <c r="LE105" t="str">
        <v>de Quattro Jacqueline</v>
      </c>
      <c r="LF105" t="str">
        <v>Farinelli Alex</v>
      </c>
      <c r="LG105" t="str">
        <v>Feller Olivier</v>
      </c>
      <c r="LH105" t="str">
        <v>Giacometti Anna</v>
      </c>
      <c r="LI105" t="str">
        <v>Moret Isabelle</v>
      </c>
      <c r="LJ105" t="str">
        <v>Wehrli Laurent</v>
      </c>
      <c r="LP105" t="str" cm="1">
        <f t="array" ref="LP105">_xlfn._xlws.FILTER($M$3:$HD$3,((($M105:$HD105=$JF105)+($M105:$HD105=$JG105))*($M$5:$HD$5="G")*($JJ105="consigne")),"")</f>
        <v/>
      </c>
      <c r="MA105" t="str" cm="1">
        <f t="array" ref="MA105">_xlfn._xlws.FILTER($M$3:$HD$3,((($M105:$HD105=$JP105)+($M105:$HD105=$JQ105))*($M$5:$HD$5="GL")*($JT105="consigne")),"")</f>
        <v>Brunner Thomas</v>
      </c>
      <c r="MG105" t="str" cm="1">
        <f t="array" ref="MG105:MH105">_xlfn._xlws.FILTER($M$3:$HD$3,((($M105:$HD105=$IL105)+($M105:$HD105=$IM105))*($M$5:$HD$5="M-E")*($IP105="consigne")),"")</f>
        <v>Kutter Philipp</v>
      </c>
      <c r="MH105" t="str">
        <v>Schneider-Schneiter Elisabeth</v>
      </c>
    </row>
    <row r="106" spans="1:347" x14ac:dyDescent="0.25">
      <c r="A106" s="1" t="s">
        <v>821</v>
      </c>
      <c r="B106" t="s">
        <v>204</v>
      </c>
      <c r="C106" t="s">
        <v>607</v>
      </c>
      <c r="D106" t="s">
        <v>794</v>
      </c>
      <c r="E106" s="1" t="s">
        <v>817</v>
      </c>
      <c r="F106" t="s">
        <v>818</v>
      </c>
      <c r="G106">
        <v>24564</v>
      </c>
      <c r="H106" t="s">
        <v>506</v>
      </c>
      <c r="I106" t="s">
        <v>822</v>
      </c>
      <c r="J106" t="s">
        <v>823</v>
      </c>
      <c r="K106" t="s">
        <v>820</v>
      </c>
      <c r="M106" t="s">
        <v>460</v>
      </c>
      <c r="N106" t="s">
        <v>461</v>
      </c>
      <c r="O106" t="s">
        <v>460</v>
      </c>
      <c r="P106" t="s">
        <v>461</v>
      </c>
      <c r="Q106" t="s">
        <v>461</v>
      </c>
      <c r="R106" t="s">
        <v>460</v>
      </c>
      <c r="S106" t="s">
        <v>460</v>
      </c>
      <c r="T106" t="s">
        <v>460</v>
      </c>
      <c r="U106" t="s">
        <v>460</v>
      </c>
      <c r="V106" t="s">
        <v>460</v>
      </c>
      <c r="W106" t="s">
        <v>463</v>
      </c>
      <c r="X106" t="s">
        <v>460</v>
      </c>
      <c r="Y106" t="s">
        <v>460</v>
      </c>
      <c r="Z106" t="s">
        <v>473</v>
      </c>
      <c r="AA106" t="s">
        <v>461</v>
      </c>
      <c r="AB106" t="s">
        <v>460</v>
      </c>
      <c r="AC106" t="s">
        <v>461</v>
      </c>
      <c r="AD106" t="s">
        <v>460</v>
      </c>
      <c r="AE106" t="s">
        <v>461</v>
      </c>
      <c r="AF106" t="s">
        <v>460</v>
      </c>
      <c r="AG106" t="s">
        <v>461</v>
      </c>
      <c r="AH106" t="s">
        <v>461</v>
      </c>
      <c r="AI106" t="s">
        <v>460</v>
      </c>
      <c r="AJ106" t="s">
        <v>460</v>
      </c>
      <c r="AK106" t="s">
        <v>480</v>
      </c>
      <c r="AL106" t="s">
        <v>461</v>
      </c>
      <c r="AM106" t="s">
        <v>461</v>
      </c>
      <c r="AN106" t="s">
        <v>460</v>
      </c>
      <c r="AO106" t="s">
        <v>461</v>
      </c>
      <c r="AP106" t="s">
        <v>474</v>
      </c>
      <c r="AQ106" t="s">
        <v>461</v>
      </c>
      <c r="AR106" t="s">
        <v>461</v>
      </c>
      <c r="AS106" t="s">
        <v>460</v>
      </c>
      <c r="AT106" t="s">
        <v>461</v>
      </c>
      <c r="AU106" t="s">
        <v>460</v>
      </c>
      <c r="AV106" t="s">
        <v>460</v>
      </c>
      <c r="AW106" t="s">
        <v>461</v>
      </c>
      <c r="AX106" t="s">
        <v>460</v>
      </c>
      <c r="AY106" t="s">
        <v>461</v>
      </c>
      <c r="AZ106" t="s">
        <v>461</v>
      </c>
      <c r="BA106" t="s">
        <v>461</v>
      </c>
      <c r="BB106" t="s">
        <v>461</v>
      </c>
      <c r="BC106" t="s">
        <v>460</v>
      </c>
      <c r="BD106" t="s">
        <v>461</v>
      </c>
      <c r="BE106" t="s">
        <v>461</v>
      </c>
      <c r="BF106" t="s">
        <v>480</v>
      </c>
      <c r="BG106" t="s">
        <v>460</v>
      </c>
      <c r="BH106" t="s">
        <v>461</v>
      </c>
      <c r="BI106" t="s">
        <v>460</v>
      </c>
      <c r="BJ106" t="s">
        <v>461</v>
      </c>
      <c r="BK106" t="s">
        <v>461</v>
      </c>
      <c r="BL106" t="s">
        <v>461</v>
      </c>
      <c r="BM106" t="s">
        <v>460</v>
      </c>
      <c r="BN106" t="s">
        <v>461</v>
      </c>
      <c r="BO106" t="s">
        <v>461</v>
      </c>
      <c r="BP106" t="s">
        <v>460</v>
      </c>
      <c r="BQ106" t="s">
        <v>460</v>
      </c>
      <c r="BR106" t="s">
        <v>461</v>
      </c>
      <c r="BS106" t="s">
        <v>460</v>
      </c>
      <c r="BT106" t="s">
        <v>461</v>
      </c>
      <c r="BU106" t="s">
        <v>461</v>
      </c>
      <c r="BV106" t="s">
        <v>461</v>
      </c>
      <c r="BW106" t="s">
        <v>461</v>
      </c>
      <c r="BX106" t="s">
        <v>460</v>
      </c>
      <c r="BY106" t="s">
        <v>460</v>
      </c>
      <c r="BZ106" t="s">
        <v>461</v>
      </c>
      <c r="CA106" t="s">
        <v>460</v>
      </c>
      <c r="CB106" t="s">
        <v>460</v>
      </c>
      <c r="CC106" t="s">
        <v>461</v>
      </c>
      <c r="CD106" t="s">
        <v>461</v>
      </c>
      <c r="CE106" t="s">
        <v>460</v>
      </c>
      <c r="CF106" t="s">
        <v>461</v>
      </c>
      <c r="CG106" t="s">
        <v>460</v>
      </c>
      <c r="CH106" t="s">
        <v>461</v>
      </c>
      <c r="CI106" t="s">
        <v>461</v>
      </c>
      <c r="CJ106" t="s">
        <v>460</v>
      </c>
      <c r="CK106" t="s">
        <v>460</v>
      </c>
      <c r="CL106" t="s">
        <v>461</v>
      </c>
      <c r="CM106" t="s">
        <v>463</v>
      </c>
      <c r="CN106" t="s">
        <v>460</v>
      </c>
      <c r="CO106" t="s">
        <v>460</v>
      </c>
      <c r="CP106" t="s">
        <v>461</v>
      </c>
      <c r="CQ106" t="s">
        <v>461</v>
      </c>
      <c r="CR106" t="s">
        <v>461</v>
      </c>
      <c r="CS106" t="s">
        <v>461</v>
      </c>
      <c r="CT106" t="s">
        <v>461</v>
      </c>
      <c r="CU106" t="s">
        <v>460</v>
      </c>
      <c r="CV106" t="s">
        <v>461</v>
      </c>
      <c r="CW106" t="s">
        <v>460</v>
      </c>
      <c r="CX106" t="s">
        <v>460</v>
      </c>
      <c r="CY106" t="s">
        <v>461</v>
      </c>
      <c r="CZ106" t="s">
        <v>461</v>
      </c>
      <c r="DA106" t="s">
        <v>461</v>
      </c>
      <c r="DB106" t="s">
        <v>463</v>
      </c>
      <c r="DC106" t="s">
        <v>460</v>
      </c>
      <c r="DD106" t="s">
        <v>461</v>
      </c>
      <c r="DE106" t="s">
        <v>460</v>
      </c>
      <c r="DF106" t="s">
        <v>461</v>
      </c>
      <c r="DG106" t="s">
        <v>480</v>
      </c>
      <c r="DH106" t="s">
        <v>460</v>
      </c>
      <c r="DI106" t="s">
        <v>460</v>
      </c>
      <c r="DJ106" t="s">
        <v>460</v>
      </c>
      <c r="DK106" t="s">
        <v>461</v>
      </c>
      <c r="DL106" t="s">
        <v>461</v>
      </c>
      <c r="DM106" t="s">
        <v>460</v>
      </c>
      <c r="DN106" t="s">
        <v>460</v>
      </c>
      <c r="DO106" t="s">
        <v>460</v>
      </c>
      <c r="DP106" t="s">
        <v>461</v>
      </c>
      <c r="DQ106" t="s">
        <v>461</v>
      </c>
      <c r="DR106" t="s">
        <v>460</v>
      </c>
      <c r="DS106" t="s">
        <v>460</v>
      </c>
      <c r="DT106" t="s">
        <v>460</v>
      </c>
      <c r="DU106" t="s">
        <v>473</v>
      </c>
      <c r="DV106" t="s">
        <v>460</v>
      </c>
      <c r="DW106" t="s">
        <v>461</v>
      </c>
      <c r="DX106" t="s">
        <v>461</v>
      </c>
      <c r="DY106" t="s">
        <v>461</v>
      </c>
      <c r="DZ106" t="s">
        <v>460</v>
      </c>
      <c r="EA106" t="s">
        <v>460</v>
      </c>
      <c r="EB106" t="s">
        <v>460</v>
      </c>
      <c r="EC106" t="s">
        <v>473</v>
      </c>
      <c r="ED106" t="s">
        <v>461</v>
      </c>
      <c r="EE106" t="s">
        <v>460</v>
      </c>
      <c r="EF106" t="s">
        <v>473</v>
      </c>
      <c r="EG106" t="s">
        <v>460</v>
      </c>
      <c r="EH106" t="s">
        <v>461</v>
      </c>
      <c r="EI106" t="s">
        <v>461</v>
      </c>
      <c r="EJ106" t="s">
        <v>473</v>
      </c>
      <c r="EK106" t="s">
        <v>460</v>
      </c>
      <c r="EL106" t="s">
        <v>460</v>
      </c>
      <c r="EM106" t="s">
        <v>460</v>
      </c>
      <c r="EN106" t="s">
        <v>461</v>
      </c>
      <c r="EO106" t="s">
        <v>460</v>
      </c>
      <c r="EP106" t="s">
        <v>460</v>
      </c>
      <c r="EQ106" t="s">
        <v>460</v>
      </c>
      <c r="ER106" t="s">
        <v>461</v>
      </c>
      <c r="ES106" t="s">
        <v>460</v>
      </c>
      <c r="ET106" t="s">
        <v>461</v>
      </c>
      <c r="EU106" t="s">
        <v>460</v>
      </c>
      <c r="EV106" t="s">
        <v>460</v>
      </c>
      <c r="EW106" t="s">
        <v>460</v>
      </c>
      <c r="EX106" t="s">
        <v>460</v>
      </c>
      <c r="EY106" t="s">
        <v>461</v>
      </c>
      <c r="EZ106" t="s">
        <v>473</v>
      </c>
      <c r="FA106" t="s">
        <v>460</v>
      </c>
      <c r="FB106" t="s">
        <v>461</v>
      </c>
      <c r="FC106" t="s">
        <v>461</v>
      </c>
      <c r="FD106" t="s">
        <v>460</v>
      </c>
      <c r="FE106" t="s">
        <v>460</v>
      </c>
      <c r="FF106" t="s">
        <v>460</v>
      </c>
      <c r="FG106" t="s">
        <v>460</v>
      </c>
      <c r="FH106" t="s">
        <v>460</v>
      </c>
      <c r="FI106" t="s">
        <v>460</v>
      </c>
      <c r="FJ106" t="s">
        <v>461</v>
      </c>
      <c r="FK106" t="s">
        <v>461</v>
      </c>
      <c r="FL106" t="s">
        <v>460</v>
      </c>
      <c r="FM106" t="s">
        <v>460</v>
      </c>
      <c r="FN106" t="s">
        <v>461</v>
      </c>
      <c r="FO106" t="s">
        <v>461</v>
      </c>
      <c r="FP106" t="s">
        <v>461</v>
      </c>
      <c r="FQ106" t="s">
        <v>461</v>
      </c>
      <c r="FR106" t="s">
        <v>460</v>
      </c>
      <c r="FS106" t="s">
        <v>461</v>
      </c>
      <c r="FT106" t="s">
        <v>460</v>
      </c>
      <c r="FU106" t="s">
        <v>460</v>
      </c>
      <c r="FV106" t="s">
        <v>480</v>
      </c>
      <c r="FW106" t="s">
        <v>461</v>
      </c>
      <c r="FX106" t="s">
        <v>460</v>
      </c>
      <c r="FY106" t="s">
        <v>460</v>
      </c>
      <c r="FZ106" t="s">
        <v>461</v>
      </c>
      <c r="GA106" t="s">
        <v>461</v>
      </c>
      <c r="GB106" t="s">
        <v>460</v>
      </c>
      <c r="GC106" t="s">
        <v>461</v>
      </c>
      <c r="GD106" t="s">
        <v>460</v>
      </c>
      <c r="GE106" t="s">
        <v>460</v>
      </c>
      <c r="GF106" t="s">
        <v>461</v>
      </c>
      <c r="GG106" t="s">
        <v>460</v>
      </c>
      <c r="GH106" t="s">
        <v>460</v>
      </c>
      <c r="GI106" t="s">
        <v>460</v>
      </c>
      <c r="GJ106" t="s">
        <v>460</v>
      </c>
      <c r="GK106" t="s">
        <v>461</v>
      </c>
      <c r="GL106" t="s">
        <v>461</v>
      </c>
      <c r="GM106" t="s">
        <v>461</v>
      </c>
      <c r="GN106" t="s">
        <v>461</v>
      </c>
      <c r="GO106" t="s">
        <v>460</v>
      </c>
      <c r="GP106" t="s">
        <v>460</v>
      </c>
      <c r="GQ106" t="s">
        <v>461</v>
      </c>
      <c r="GR106" t="s">
        <v>461</v>
      </c>
      <c r="GS106" t="s">
        <v>461</v>
      </c>
      <c r="GT106" t="s">
        <v>460</v>
      </c>
      <c r="GU106" t="s">
        <v>461</v>
      </c>
      <c r="GV106" t="s">
        <v>461</v>
      </c>
      <c r="GW106" t="s">
        <v>460</v>
      </c>
      <c r="GX106" t="s">
        <v>460</v>
      </c>
      <c r="GY106" t="s">
        <v>460</v>
      </c>
      <c r="GZ106" t="s">
        <v>460</v>
      </c>
      <c r="HA106" t="s">
        <v>460</v>
      </c>
      <c r="HB106" t="s">
        <v>460</v>
      </c>
      <c r="HC106" t="s">
        <v>460</v>
      </c>
      <c r="HD106" t="s">
        <v>461</v>
      </c>
      <c r="HE106" t="s">
        <v>481</v>
      </c>
      <c r="HF106">
        <v>98</v>
      </c>
      <c r="HG106">
        <v>88</v>
      </c>
      <c r="HH106">
        <v>4</v>
      </c>
      <c r="HI106">
        <v>3</v>
      </c>
      <c r="HJ106">
        <v>6</v>
      </c>
      <c r="HK106" t="s">
        <v>476</v>
      </c>
      <c r="HM106" s="3">
        <f t="shared" si="66"/>
        <v>5</v>
      </c>
      <c r="HN106" s="3">
        <f t="shared" si="67"/>
        <v>47</v>
      </c>
      <c r="HO106" s="3">
        <f t="shared" si="83"/>
        <v>0</v>
      </c>
      <c r="HP106" s="3">
        <f t="shared" si="42"/>
        <v>47</v>
      </c>
      <c r="HQ106" s="7" t="str" cm="1">
        <f t="array" ref="HQ106">_xlfn.SWITCH(HP106,HM106,"Oui",HN106,"Non",HO106,"Abstention")</f>
        <v>Non</v>
      </c>
      <c r="HR106" s="7" t="str" cm="1">
        <f t="array" ref="HR106">_xlfn.SWITCH(HQ106,"Oui","Non","Non","Oui","Abstention","Oui")</f>
        <v>Oui</v>
      </c>
      <c r="HS106" s="7" t="str" cm="1">
        <f t="array" ref="HS106">_xlfn.SWITCH(HQ106,"Oui","Abstention","Non","Abstention","Abstention","Non")</f>
        <v>Abstention</v>
      </c>
      <c r="HT106" s="3">
        <f t="shared" si="43"/>
        <v>52</v>
      </c>
      <c r="HU106" s="3">
        <f t="shared" si="44"/>
        <v>0.90384615384615385</v>
      </c>
      <c r="HV106" t="str">
        <f t="shared" si="45"/>
        <v>consigne</v>
      </c>
      <c r="HW106" s="3">
        <f t="shared" si="68"/>
        <v>38</v>
      </c>
      <c r="HX106" s="3">
        <f t="shared" si="69"/>
        <v>0</v>
      </c>
      <c r="HY106" s="3">
        <f t="shared" si="70"/>
        <v>0</v>
      </c>
      <c r="HZ106" s="3">
        <f t="shared" si="46"/>
        <v>38</v>
      </c>
      <c r="IA106" s="7" t="str" cm="1">
        <f t="array" ref="IA106">_xlfn.SWITCH(HZ106,HW106,"Oui",HX106,"Non",HY106,"Abstention")</f>
        <v>Oui</v>
      </c>
      <c r="IB106" s="7" t="str" cm="1">
        <f t="array" ref="IB106">_xlfn.SWITCH(IA106,"Oui","Non","Non","Oui","Abstention","Oui")</f>
        <v>Non</v>
      </c>
      <c r="IC106" s="7" t="str" cm="1">
        <f t="array" ref="IC106">_xlfn.SWITCH(IA106,"Oui","Abstention","Non","Abstention","Abstention","Non")</f>
        <v>Abstention</v>
      </c>
      <c r="ID106" s="3">
        <f t="shared" si="47"/>
        <v>38</v>
      </c>
      <c r="IE106" s="3">
        <f t="shared" si="48"/>
        <v>1</v>
      </c>
      <c r="IF106" t="str">
        <f t="shared" si="49"/>
        <v>consigne</v>
      </c>
      <c r="IG106">
        <f t="shared" si="71"/>
        <v>26</v>
      </c>
      <c r="IH106">
        <f t="shared" si="72"/>
        <v>0</v>
      </c>
      <c r="II106">
        <f t="shared" si="73"/>
        <v>2</v>
      </c>
      <c r="IJ106" s="3">
        <f t="shared" si="50"/>
        <v>26</v>
      </c>
      <c r="IK106" s="7" t="str" cm="1">
        <f t="array" ref="IK106">_xlfn.SWITCH(IJ106,IG106,"Oui",IH106,"Non",II106,"Abstention")</f>
        <v>Oui</v>
      </c>
      <c r="IL106" s="7" t="str" cm="1">
        <f t="array" ref="IL106">_xlfn.SWITCH(IK106,"Oui","Non","Non","Oui","Abstention","Oui")</f>
        <v>Non</v>
      </c>
      <c r="IM106" s="7" t="str" cm="1">
        <f t="array" ref="IM106">_xlfn.SWITCH(IK106,"Oui","Abstention","Non","Abstention","Abstention","Non")</f>
        <v>Abstention</v>
      </c>
      <c r="IN106" s="3">
        <f t="shared" si="51"/>
        <v>28</v>
      </c>
      <c r="IO106" s="3">
        <f t="shared" si="52"/>
        <v>0.9285714285714286</v>
      </c>
      <c r="IP106" t="str">
        <f t="shared" si="84"/>
        <v>consigne</v>
      </c>
      <c r="IQ106">
        <f t="shared" si="74"/>
        <v>0</v>
      </c>
      <c r="IR106">
        <f t="shared" si="75"/>
        <v>27</v>
      </c>
      <c r="IS106">
        <f t="shared" si="76"/>
        <v>1</v>
      </c>
      <c r="IT106" s="3">
        <f t="shared" si="54"/>
        <v>27</v>
      </c>
      <c r="IU106" s="7" t="str" cm="1">
        <f t="array" ref="IU106">_xlfn.SWITCH(IT106,IQ106,"Oui",IR106,"Non",IS106,"Abstention")</f>
        <v>Non</v>
      </c>
      <c r="IV106" s="7" t="str" cm="1">
        <f t="array" ref="IV106">_xlfn.SWITCH(IU106,"Oui","Non","Non","Oui","Abstention","Oui")</f>
        <v>Oui</v>
      </c>
      <c r="IW106" s="7" t="str" cm="1">
        <f t="array" ref="IW106">_xlfn.SWITCH(IU106,"Oui","Abstention","Non","Abstention","Abstention","Non")</f>
        <v>Abstention</v>
      </c>
      <c r="IX106" s="3">
        <f t="shared" si="55"/>
        <v>28</v>
      </c>
      <c r="IY106" s="3">
        <f t="shared" si="56"/>
        <v>0.9642857142857143</v>
      </c>
      <c r="IZ106" t="str">
        <f t="shared" si="85"/>
        <v>consigne</v>
      </c>
      <c r="JA106">
        <f t="shared" si="77"/>
        <v>29</v>
      </c>
      <c r="JB106">
        <f t="shared" si="78"/>
        <v>0</v>
      </c>
      <c r="JC106">
        <f t="shared" si="79"/>
        <v>0</v>
      </c>
      <c r="JD106" s="3">
        <f t="shared" si="58"/>
        <v>29</v>
      </c>
      <c r="JE106" s="7" t="str" cm="1">
        <f t="array" ref="JE106">_xlfn.SWITCH(JD106,JA106,"Oui",JB106,"Non",JC106,"Abstention")</f>
        <v>Oui</v>
      </c>
      <c r="JF106" s="7" t="str" cm="1">
        <f t="array" ref="JF106">_xlfn.SWITCH(JE106,"Oui","Non","Non","Oui","Abstention","Oui")</f>
        <v>Non</v>
      </c>
      <c r="JG106" s="7" t="str" cm="1">
        <f t="array" ref="JG106">_xlfn.SWITCH(JE106,"Oui","Abstention","Non","Abstention","Abstention","Non")</f>
        <v>Abstention</v>
      </c>
      <c r="JH106" s="3">
        <f t="shared" si="59"/>
        <v>29</v>
      </c>
      <c r="JI106" s="3">
        <f t="shared" si="60"/>
        <v>1</v>
      </c>
      <c r="JJ106" t="str">
        <f t="shared" si="86"/>
        <v>consigne</v>
      </c>
      <c r="JK106">
        <f t="shared" si="80"/>
        <v>0</v>
      </c>
      <c r="JL106">
        <f t="shared" si="81"/>
        <v>14</v>
      </c>
      <c r="JM106">
        <f t="shared" si="82"/>
        <v>1</v>
      </c>
      <c r="JN106" s="3">
        <f t="shared" si="62"/>
        <v>14</v>
      </c>
      <c r="JO106" s="7" t="str" cm="1">
        <f t="array" ref="JO106">_xlfn.SWITCH(JN106,JK106,"Oui",JL106,"Non",JM106,"Abstention")</f>
        <v>Non</v>
      </c>
      <c r="JP106" s="7" t="str" cm="1">
        <f t="array" ref="JP106">_xlfn.SWITCH(JO106,"Oui","Non","Non","Oui","Abstention","Oui")</f>
        <v>Oui</v>
      </c>
      <c r="JQ106" s="7" t="str" cm="1">
        <f t="array" ref="JQ106">_xlfn.SWITCH(JO106,"Oui","Abstention","Non","Abstention","Abstention","Non")</f>
        <v>Abstention</v>
      </c>
      <c r="JR106" s="3">
        <f t="shared" si="63"/>
        <v>15</v>
      </c>
      <c r="JS106" s="3">
        <f t="shared" si="64"/>
        <v>0.93333333333333335</v>
      </c>
      <c r="JT106" t="str">
        <f t="shared" si="87"/>
        <v>consigne</v>
      </c>
      <c r="JU106" s="3"/>
      <c r="JV106" t="str" cm="1">
        <f t="array" ref="JV106:JZ106">_xlfn._xlws.FILTER($M$3:$HD$3,((($M106:$HD106=$HR106)+($M106:$HD106=$HS106))*($M$5:$HD$5="V")*($HV106="consigne")),"")</f>
        <v>Addor Jean-Luc</v>
      </c>
      <c r="JW106" t="str">
        <v>Grin Jean-Pierre</v>
      </c>
      <c r="JX106" t="str">
        <v>Rösti Albert</v>
      </c>
      <c r="JY106" t="str">
        <v>von Siebenthal Erich</v>
      </c>
      <c r="JZ106" t="str">
        <v>Wobmann Walter</v>
      </c>
      <c r="KP106" t="str" cm="1">
        <f t="array" ref="KP106">_xlfn._xlws.FILTER($M$3:$HD$3,((($M106:$HD106=$IB106)+($M106:$HD106=$IC106))*($M$5:$HD$5="S")*($IF106="consigne")),"")</f>
        <v/>
      </c>
      <c r="LD106" t="str" cm="1">
        <f t="array" ref="LD106">_xlfn._xlws.FILTER($M$3:$HD$3,((($M106:$HD106=$IV106)+($M106:$HD106=$IW106))*($M$5:$HD$5="RL")*($IZ106="consigne")),"")</f>
        <v>Farinelli Alex</v>
      </c>
      <c r="LP106" t="str" cm="1">
        <f t="array" ref="LP106">_xlfn._xlws.FILTER($M$3:$HD$3,((($M106:$HD106=$JF106)+($M106:$HD106=$JG106))*($M$5:$HD$5="G")*($JJ106="consigne")),"")</f>
        <v/>
      </c>
      <c r="MA106" t="str" cm="1">
        <f t="array" ref="MA106">_xlfn._xlws.FILTER($M$3:$HD$3,((($M106:$HD106=$JP106)+($M106:$HD106=$JQ106))*($M$5:$HD$5="GL")*($JT106="consigne")),"")</f>
        <v>Brunner Thomas</v>
      </c>
      <c r="MG106" t="str" cm="1">
        <f t="array" ref="MG106:MH106">_xlfn._xlws.FILTER($M$3:$HD$3,((($M106:$HD106=$IL106)+($M106:$HD106=$IM106))*($M$5:$HD$5="M-E")*($IP106="consigne")),"")</f>
        <v>Kutter Philipp</v>
      </c>
      <c r="MH106" t="str">
        <v>Schneider-Schneiter Elisabeth</v>
      </c>
    </row>
    <row r="107" spans="1:347" x14ac:dyDescent="0.25">
      <c r="A107" s="1" t="s">
        <v>824</v>
      </c>
      <c r="B107" t="s">
        <v>204</v>
      </c>
      <c r="C107" t="s">
        <v>607</v>
      </c>
      <c r="D107" t="s">
        <v>794</v>
      </c>
      <c r="E107" s="1" t="s">
        <v>817</v>
      </c>
      <c r="F107" t="s">
        <v>818</v>
      </c>
      <c r="G107">
        <v>24565</v>
      </c>
      <c r="H107" t="s">
        <v>506</v>
      </c>
      <c r="I107" t="s">
        <v>825</v>
      </c>
      <c r="J107" t="s">
        <v>826</v>
      </c>
      <c r="K107" t="s">
        <v>820</v>
      </c>
      <c r="M107" t="s">
        <v>460</v>
      </c>
      <c r="N107" t="s">
        <v>460</v>
      </c>
      <c r="O107" t="s">
        <v>461</v>
      </c>
      <c r="P107" t="s">
        <v>460</v>
      </c>
      <c r="Q107" t="s">
        <v>460</v>
      </c>
      <c r="R107" t="s">
        <v>461</v>
      </c>
      <c r="S107" t="s">
        <v>461</v>
      </c>
      <c r="T107" t="s">
        <v>461</v>
      </c>
      <c r="U107" t="s">
        <v>461</v>
      </c>
      <c r="V107" t="s">
        <v>461</v>
      </c>
      <c r="W107" t="s">
        <v>463</v>
      </c>
      <c r="X107" t="s">
        <v>461</v>
      </c>
      <c r="Y107" t="s">
        <v>461</v>
      </c>
      <c r="Z107" t="s">
        <v>473</v>
      </c>
      <c r="AA107" t="s">
        <v>460</v>
      </c>
      <c r="AB107" t="s">
        <v>461</v>
      </c>
      <c r="AC107" t="s">
        <v>460</v>
      </c>
      <c r="AD107" t="s">
        <v>460</v>
      </c>
      <c r="AE107" t="s">
        <v>460</v>
      </c>
      <c r="AF107" t="s">
        <v>461</v>
      </c>
      <c r="AG107" t="s">
        <v>460</v>
      </c>
      <c r="AH107" t="s">
        <v>460</v>
      </c>
      <c r="AI107" t="s">
        <v>460</v>
      </c>
      <c r="AJ107" t="s">
        <v>461</v>
      </c>
      <c r="AK107" t="s">
        <v>460</v>
      </c>
      <c r="AL107" t="s">
        <v>460</v>
      </c>
      <c r="AM107" t="s">
        <v>460</v>
      </c>
      <c r="AN107" t="s">
        <v>460</v>
      </c>
      <c r="AO107" t="s">
        <v>460</v>
      </c>
      <c r="AP107" t="s">
        <v>474</v>
      </c>
      <c r="AQ107" t="s">
        <v>460</v>
      </c>
      <c r="AR107" t="s">
        <v>460</v>
      </c>
      <c r="AS107" t="s">
        <v>461</v>
      </c>
      <c r="AT107" t="s">
        <v>460</v>
      </c>
      <c r="AU107" t="s">
        <v>461</v>
      </c>
      <c r="AV107" t="s">
        <v>461</v>
      </c>
      <c r="AW107" t="s">
        <v>460</v>
      </c>
      <c r="AX107" t="s">
        <v>461</v>
      </c>
      <c r="AY107" t="s">
        <v>460</v>
      </c>
      <c r="AZ107" t="s">
        <v>460</v>
      </c>
      <c r="BA107" t="s">
        <v>460</v>
      </c>
      <c r="BB107" t="s">
        <v>460</v>
      </c>
      <c r="BC107" t="s">
        <v>461</v>
      </c>
      <c r="BD107" t="s">
        <v>460</v>
      </c>
      <c r="BE107" t="s">
        <v>460</v>
      </c>
      <c r="BF107" t="s">
        <v>460</v>
      </c>
      <c r="BG107" t="s">
        <v>461</v>
      </c>
      <c r="BH107" t="s">
        <v>460</v>
      </c>
      <c r="BI107" t="s">
        <v>461</v>
      </c>
      <c r="BJ107" t="s">
        <v>460</v>
      </c>
      <c r="BK107" t="s">
        <v>460</v>
      </c>
      <c r="BL107" t="s">
        <v>460</v>
      </c>
      <c r="BM107" t="s">
        <v>461</v>
      </c>
      <c r="BN107" t="s">
        <v>460</v>
      </c>
      <c r="BO107" t="s">
        <v>460</v>
      </c>
      <c r="BP107" t="s">
        <v>461</v>
      </c>
      <c r="BQ107" t="s">
        <v>461</v>
      </c>
      <c r="BR107" t="s">
        <v>460</v>
      </c>
      <c r="BS107" t="s">
        <v>461</v>
      </c>
      <c r="BT107" t="s">
        <v>460</v>
      </c>
      <c r="BU107" t="s">
        <v>460</v>
      </c>
      <c r="BV107" t="s">
        <v>460</v>
      </c>
      <c r="BW107" t="s">
        <v>460</v>
      </c>
      <c r="BX107" t="s">
        <v>461</v>
      </c>
      <c r="BY107" t="s">
        <v>460</v>
      </c>
      <c r="BZ107" t="s">
        <v>460</v>
      </c>
      <c r="CA107" t="s">
        <v>461</v>
      </c>
      <c r="CB107" t="s">
        <v>460</v>
      </c>
      <c r="CC107" t="s">
        <v>460</v>
      </c>
      <c r="CD107" t="s">
        <v>460</v>
      </c>
      <c r="CE107" t="s">
        <v>461</v>
      </c>
      <c r="CF107" t="s">
        <v>460</v>
      </c>
      <c r="CG107" t="s">
        <v>460</v>
      </c>
      <c r="CH107" t="s">
        <v>460</v>
      </c>
      <c r="CI107" t="s">
        <v>460</v>
      </c>
      <c r="CJ107" t="s">
        <v>460</v>
      </c>
      <c r="CK107" t="s">
        <v>460</v>
      </c>
      <c r="CL107" t="s">
        <v>460</v>
      </c>
      <c r="CM107" t="s">
        <v>463</v>
      </c>
      <c r="CN107" t="s">
        <v>461</v>
      </c>
      <c r="CO107" t="s">
        <v>461</v>
      </c>
      <c r="CP107" t="s">
        <v>460</v>
      </c>
      <c r="CQ107" t="s">
        <v>460</v>
      </c>
      <c r="CR107" t="s">
        <v>460</v>
      </c>
      <c r="CS107" t="s">
        <v>460</v>
      </c>
      <c r="CT107" t="s">
        <v>460</v>
      </c>
      <c r="CU107" t="s">
        <v>460</v>
      </c>
      <c r="CV107" t="s">
        <v>460</v>
      </c>
      <c r="CW107" t="s">
        <v>460</v>
      </c>
      <c r="CX107" t="s">
        <v>461</v>
      </c>
      <c r="CY107" t="s">
        <v>460</v>
      </c>
      <c r="CZ107" t="s">
        <v>460</v>
      </c>
      <c r="DA107" t="s">
        <v>460</v>
      </c>
      <c r="DB107" t="s">
        <v>463</v>
      </c>
      <c r="DC107" t="s">
        <v>460</v>
      </c>
      <c r="DD107" t="s">
        <v>460</v>
      </c>
      <c r="DE107" t="s">
        <v>461</v>
      </c>
      <c r="DF107" t="s">
        <v>460</v>
      </c>
      <c r="DG107" t="s">
        <v>460</v>
      </c>
      <c r="DH107" t="s">
        <v>460</v>
      </c>
      <c r="DI107" t="s">
        <v>461</v>
      </c>
      <c r="DJ107" t="s">
        <v>460</v>
      </c>
      <c r="DK107" t="s">
        <v>460</v>
      </c>
      <c r="DL107" t="s">
        <v>460</v>
      </c>
      <c r="DM107" t="s">
        <v>461</v>
      </c>
      <c r="DN107" t="s">
        <v>461</v>
      </c>
      <c r="DO107" t="s">
        <v>460</v>
      </c>
      <c r="DP107" t="s">
        <v>460</v>
      </c>
      <c r="DQ107" t="s">
        <v>460</v>
      </c>
      <c r="DR107" t="s">
        <v>461</v>
      </c>
      <c r="DS107" t="s">
        <v>461</v>
      </c>
      <c r="DT107" t="s">
        <v>461</v>
      </c>
      <c r="DU107" t="s">
        <v>473</v>
      </c>
      <c r="DV107" t="s">
        <v>461</v>
      </c>
      <c r="DW107" t="s">
        <v>460</v>
      </c>
      <c r="DX107" t="s">
        <v>460</v>
      </c>
      <c r="DY107" t="s">
        <v>460</v>
      </c>
      <c r="DZ107" t="s">
        <v>461</v>
      </c>
      <c r="EA107" t="s">
        <v>461</v>
      </c>
      <c r="EB107" t="s">
        <v>461</v>
      </c>
      <c r="EC107" t="s">
        <v>460</v>
      </c>
      <c r="ED107" t="s">
        <v>460</v>
      </c>
      <c r="EE107" t="s">
        <v>460</v>
      </c>
      <c r="EF107" t="s">
        <v>473</v>
      </c>
      <c r="EG107" t="s">
        <v>461</v>
      </c>
      <c r="EH107" t="s">
        <v>460</v>
      </c>
      <c r="EI107" t="s">
        <v>460</v>
      </c>
      <c r="EJ107" t="s">
        <v>473</v>
      </c>
      <c r="EK107" t="s">
        <v>461</v>
      </c>
      <c r="EL107" t="s">
        <v>461</v>
      </c>
      <c r="EM107" t="s">
        <v>460</v>
      </c>
      <c r="EN107" t="s">
        <v>460</v>
      </c>
      <c r="EO107" t="s">
        <v>461</v>
      </c>
      <c r="EP107" t="s">
        <v>460</v>
      </c>
      <c r="EQ107" t="s">
        <v>461</v>
      </c>
      <c r="ER107" t="s">
        <v>460</v>
      </c>
      <c r="ES107" t="s">
        <v>461</v>
      </c>
      <c r="ET107" t="s">
        <v>460</v>
      </c>
      <c r="EU107" t="s">
        <v>461</v>
      </c>
      <c r="EV107" t="s">
        <v>461</v>
      </c>
      <c r="EW107" t="s">
        <v>461</v>
      </c>
      <c r="EX107" t="s">
        <v>461</v>
      </c>
      <c r="EY107" t="s">
        <v>460</v>
      </c>
      <c r="EZ107" t="s">
        <v>473</v>
      </c>
      <c r="FA107" t="s">
        <v>460</v>
      </c>
      <c r="FB107" t="s">
        <v>460</v>
      </c>
      <c r="FC107" t="s">
        <v>460</v>
      </c>
      <c r="FD107" t="s">
        <v>460</v>
      </c>
      <c r="FE107" t="s">
        <v>480</v>
      </c>
      <c r="FF107" t="s">
        <v>460</v>
      </c>
      <c r="FG107" t="s">
        <v>460</v>
      </c>
      <c r="FH107" t="s">
        <v>461</v>
      </c>
      <c r="FI107" t="s">
        <v>460</v>
      </c>
      <c r="FJ107" t="s">
        <v>460</v>
      </c>
      <c r="FK107" t="s">
        <v>460</v>
      </c>
      <c r="FL107" t="s">
        <v>461</v>
      </c>
      <c r="FM107" t="s">
        <v>461</v>
      </c>
      <c r="FN107" t="s">
        <v>460</v>
      </c>
      <c r="FO107" t="s">
        <v>460</v>
      </c>
      <c r="FP107" t="s">
        <v>460</v>
      </c>
      <c r="FQ107" t="s">
        <v>460</v>
      </c>
      <c r="FR107" t="s">
        <v>461</v>
      </c>
      <c r="FS107" t="s">
        <v>460</v>
      </c>
      <c r="FT107" t="s">
        <v>461</v>
      </c>
      <c r="FU107" t="s">
        <v>461</v>
      </c>
      <c r="FV107" t="s">
        <v>460</v>
      </c>
      <c r="FW107" t="s">
        <v>460</v>
      </c>
      <c r="FX107" t="s">
        <v>461</v>
      </c>
      <c r="FY107" t="s">
        <v>460</v>
      </c>
      <c r="FZ107" t="s">
        <v>460</v>
      </c>
      <c r="GA107" t="s">
        <v>460</v>
      </c>
      <c r="GB107" t="s">
        <v>460</v>
      </c>
      <c r="GC107" t="s">
        <v>460</v>
      </c>
      <c r="GD107" t="s">
        <v>461</v>
      </c>
      <c r="GE107" t="s">
        <v>460</v>
      </c>
      <c r="GF107" t="s">
        <v>460</v>
      </c>
      <c r="GG107" t="s">
        <v>460</v>
      </c>
      <c r="GH107" t="s">
        <v>461</v>
      </c>
      <c r="GI107" t="s">
        <v>461</v>
      </c>
      <c r="GJ107" t="s">
        <v>461</v>
      </c>
      <c r="GK107" t="s">
        <v>460</v>
      </c>
      <c r="GL107" t="s">
        <v>460</v>
      </c>
      <c r="GM107" t="s">
        <v>460</v>
      </c>
      <c r="GN107" t="s">
        <v>460</v>
      </c>
      <c r="GO107" t="s">
        <v>460</v>
      </c>
      <c r="GP107" t="s">
        <v>461</v>
      </c>
      <c r="GQ107" t="s">
        <v>460</v>
      </c>
      <c r="GR107" t="s">
        <v>460</v>
      </c>
      <c r="GS107" t="s">
        <v>460</v>
      </c>
      <c r="GT107" t="s">
        <v>461</v>
      </c>
      <c r="GU107" t="s">
        <v>460</v>
      </c>
      <c r="GV107" t="s">
        <v>460</v>
      </c>
      <c r="GW107" t="s">
        <v>461</v>
      </c>
      <c r="GX107" t="s">
        <v>461</v>
      </c>
      <c r="GY107" t="s">
        <v>461</v>
      </c>
      <c r="GZ107" t="s">
        <v>461</v>
      </c>
      <c r="HA107" t="s">
        <v>460</v>
      </c>
      <c r="HB107" t="s">
        <v>460</v>
      </c>
      <c r="HC107" t="s">
        <v>461</v>
      </c>
      <c r="HD107" t="s">
        <v>460</v>
      </c>
      <c r="HE107" t="s">
        <v>481</v>
      </c>
      <c r="HF107">
        <v>123</v>
      </c>
      <c r="HG107">
        <v>67</v>
      </c>
      <c r="HH107">
        <v>1</v>
      </c>
      <c r="HI107">
        <v>3</v>
      </c>
      <c r="HJ107">
        <v>5</v>
      </c>
      <c r="HK107" t="s">
        <v>476</v>
      </c>
      <c r="HM107" s="3">
        <f t="shared" si="66"/>
        <v>52</v>
      </c>
      <c r="HN107" s="3">
        <f t="shared" si="67"/>
        <v>0</v>
      </c>
      <c r="HO107" s="3">
        <f t="shared" si="83"/>
        <v>0</v>
      </c>
      <c r="HP107" s="3">
        <f t="shared" si="42"/>
        <v>52</v>
      </c>
      <c r="HQ107" s="7" t="str" cm="1">
        <f t="array" ref="HQ107">_xlfn.SWITCH(HP107,HM107,"Oui",HN107,"Non",HO107,"Abstention")</f>
        <v>Oui</v>
      </c>
      <c r="HR107" s="7" t="str" cm="1">
        <f t="array" ref="HR107">_xlfn.SWITCH(HQ107,"Oui","Non","Non","Oui","Abstention","Oui")</f>
        <v>Non</v>
      </c>
      <c r="HS107" s="7" t="str" cm="1">
        <f t="array" ref="HS107">_xlfn.SWITCH(HQ107,"Oui","Abstention","Non","Abstention","Abstention","Non")</f>
        <v>Abstention</v>
      </c>
      <c r="HT107" s="3">
        <f t="shared" si="43"/>
        <v>52</v>
      </c>
      <c r="HU107" s="3">
        <f t="shared" si="44"/>
        <v>1</v>
      </c>
      <c r="HV107" t="str">
        <f t="shared" si="45"/>
        <v>consigne</v>
      </c>
      <c r="HW107" s="3">
        <f t="shared" si="68"/>
        <v>0</v>
      </c>
      <c r="HX107" s="3">
        <f t="shared" si="69"/>
        <v>38</v>
      </c>
      <c r="HY107" s="3">
        <f t="shared" si="70"/>
        <v>0</v>
      </c>
      <c r="HZ107" s="3">
        <f t="shared" si="46"/>
        <v>38</v>
      </c>
      <c r="IA107" s="7" t="str" cm="1">
        <f t="array" ref="IA107">_xlfn.SWITCH(HZ107,HW107,"Oui",HX107,"Non",HY107,"Abstention")</f>
        <v>Non</v>
      </c>
      <c r="IB107" s="7" t="str" cm="1">
        <f t="array" ref="IB107">_xlfn.SWITCH(IA107,"Oui","Non","Non","Oui","Abstention","Oui")</f>
        <v>Oui</v>
      </c>
      <c r="IC107" s="7" t="str" cm="1">
        <f t="array" ref="IC107">_xlfn.SWITCH(IA107,"Oui","Abstention","Non","Abstention","Abstention","Non")</f>
        <v>Abstention</v>
      </c>
      <c r="ID107" s="3">
        <f t="shared" si="47"/>
        <v>38</v>
      </c>
      <c r="IE107" s="3">
        <f t="shared" si="48"/>
        <v>1</v>
      </c>
      <c r="IF107" t="str">
        <f t="shared" si="49"/>
        <v>consigne</v>
      </c>
      <c r="IG107">
        <f t="shared" si="71"/>
        <v>27</v>
      </c>
      <c r="IH107">
        <f t="shared" si="72"/>
        <v>0</v>
      </c>
      <c r="II107">
        <f t="shared" si="73"/>
        <v>1</v>
      </c>
      <c r="IJ107" s="3">
        <f t="shared" si="50"/>
        <v>27</v>
      </c>
      <c r="IK107" s="7" t="str" cm="1">
        <f t="array" ref="IK107">_xlfn.SWITCH(IJ107,IG107,"Oui",IH107,"Non",II107,"Abstention")</f>
        <v>Oui</v>
      </c>
      <c r="IL107" s="7" t="str" cm="1">
        <f t="array" ref="IL107">_xlfn.SWITCH(IK107,"Oui","Non","Non","Oui","Abstention","Oui")</f>
        <v>Non</v>
      </c>
      <c r="IM107" s="7" t="str" cm="1">
        <f t="array" ref="IM107">_xlfn.SWITCH(IK107,"Oui","Abstention","Non","Abstention","Abstention","Non")</f>
        <v>Abstention</v>
      </c>
      <c r="IN107" s="3">
        <f t="shared" si="51"/>
        <v>28</v>
      </c>
      <c r="IO107" s="3">
        <f t="shared" si="52"/>
        <v>0.9642857142857143</v>
      </c>
      <c r="IP107" t="str">
        <f t="shared" si="84"/>
        <v>consigne</v>
      </c>
      <c r="IQ107">
        <f t="shared" si="74"/>
        <v>29</v>
      </c>
      <c r="IR107">
        <f t="shared" si="75"/>
        <v>0</v>
      </c>
      <c r="IS107">
        <f t="shared" si="76"/>
        <v>0</v>
      </c>
      <c r="IT107" s="3">
        <f t="shared" si="54"/>
        <v>29</v>
      </c>
      <c r="IU107" s="7" t="str" cm="1">
        <f t="array" ref="IU107">_xlfn.SWITCH(IT107,IQ107,"Oui",IR107,"Non",IS107,"Abstention")</f>
        <v>Oui</v>
      </c>
      <c r="IV107" s="7" t="str" cm="1">
        <f t="array" ref="IV107">_xlfn.SWITCH(IU107,"Oui","Non","Non","Oui","Abstention","Oui")</f>
        <v>Non</v>
      </c>
      <c r="IW107" s="7" t="str" cm="1">
        <f t="array" ref="IW107">_xlfn.SWITCH(IU107,"Oui","Abstention","Non","Abstention","Abstention","Non")</f>
        <v>Abstention</v>
      </c>
      <c r="IX107" s="3">
        <f t="shared" si="55"/>
        <v>29</v>
      </c>
      <c r="IY107" s="3">
        <f t="shared" si="56"/>
        <v>1</v>
      </c>
      <c r="IZ107" t="str">
        <f t="shared" si="85"/>
        <v>consigne</v>
      </c>
      <c r="JA107">
        <f t="shared" si="77"/>
        <v>0</v>
      </c>
      <c r="JB107">
        <f t="shared" si="78"/>
        <v>29</v>
      </c>
      <c r="JC107">
        <f t="shared" si="79"/>
        <v>0</v>
      </c>
      <c r="JD107" s="3">
        <f t="shared" si="58"/>
        <v>29</v>
      </c>
      <c r="JE107" s="7" t="str" cm="1">
        <f t="array" ref="JE107">_xlfn.SWITCH(JD107,JA107,"Oui",JB107,"Non",JC107,"Abstention")</f>
        <v>Non</v>
      </c>
      <c r="JF107" s="7" t="str" cm="1">
        <f t="array" ref="JF107">_xlfn.SWITCH(JE107,"Oui","Non","Non","Oui","Abstention","Oui")</f>
        <v>Oui</v>
      </c>
      <c r="JG107" s="7" t="str" cm="1">
        <f t="array" ref="JG107">_xlfn.SWITCH(JE107,"Oui","Abstention","Non","Abstention","Abstention","Non")</f>
        <v>Abstention</v>
      </c>
      <c r="JH107" s="3">
        <f t="shared" si="59"/>
        <v>29</v>
      </c>
      <c r="JI107" s="3">
        <f t="shared" si="60"/>
        <v>1</v>
      </c>
      <c r="JJ107" t="str">
        <f t="shared" si="86"/>
        <v>consigne</v>
      </c>
      <c r="JK107">
        <f t="shared" si="80"/>
        <v>15</v>
      </c>
      <c r="JL107">
        <f t="shared" si="81"/>
        <v>0</v>
      </c>
      <c r="JM107">
        <f t="shared" si="82"/>
        <v>0</v>
      </c>
      <c r="JN107" s="3">
        <f t="shared" si="62"/>
        <v>15</v>
      </c>
      <c r="JO107" s="7" t="str" cm="1">
        <f t="array" ref="JO107">_xlfn.SWITCH(JN107,JK107,"Oui",JL107,"Non",JM107,"Abstention")</f>
        <v>Oui</v>
      </c>
      <c r="JP107" s="7" t="str" cm="1">
        <f t="array" ref="JP107">_xlfn.SWITCH(JO107,"Oui","Non","Non","Oui","Abstention","Oui")</f>
        <v>Non</v>
      </c>
      <c r="JQ107" s="7" t="str" cm="1">
        <f t="array" ref="JQ107">_xlfn.SWITCH(JO107,"Oui","Abstention","Non","Abstention","Abstention","Non")</f>
        <v>Abstention</v>
      </c>
      <c r="JR107" s="3">
        <f t="shared" si="63"/>
        <v>15</v>
      </c>
      <c r="JS107" s="3">
        <f t="shared" si="64"/>
        <v>1</v>
      </c>
      <c r="JT107" t="str">
        <f t="shared" si="87"/>
        <v>consigne</v>
      </c>
      <c r="JU107" s="3"/>
      <c r="JV107" t="str" cm="1">
        <f t="array" ref="JV107">_xlfn._xlws.FILTER($M$3:$HD$3,((($M107:$HD107=$HR107)+($M107:$HD107=$HS107))*($M$5:$HD$5="V")*($HV107="consigne")),"")</f>
        <v/>
      </c>
      <c r="KP107" t="str" cm="1">
        <f t="array" ref="KP107">_xlfn._xlws.FILTER($M$3:$HD$3,((($M107:$HD107=$IB107)+($M107:$HD107=$IC107))*($M$5:$HD$5="S")*($IF107="consigne")),"")</f>
        <v/>
      </c>
      <c r="LD107" t="str" cm="1">
        <f t="array" ref="LD107">_xlfn._xlws.FILTER($M$3:$HD$3,((($M107:$HD107=$IV107)+($M107:$HD107=$IW107))*($M$5:$HD$5="RL")*($IZ107="consigne")),"")</f>
        <v/>
      </c>
      <c r="LP107" t="str" cm="1">
        <f t="array" ref="LP107">_xlfn._xlws.FILTER($M$3:$HD$3,((($M107:$HD107=$JF107)+($M107:$HD107=$JG107))*($M$5:$HD$5="G")*($JJ107="consigne")),"")</f>
        <v/>
      </c>
      <c r="MA107" t="str" cm="1">
        <f t="array" ref="MA107">_xlfn._xlws.FILTER($M$3:$HD$3,((($M107:$HD107=$JP107)+($M107:$HD107=$JQ107))*($M$5:$HD$5="GL")*($JT107="consigne")),"")</f>
        <v/>
      </c>
      <c r="MG107" t="str" cm="1">
        <f t="array" ref="MG107">_xlfn._xlws.FILTER($M$3:$HD$3,((($M107:$HD107=$IL107)+($M107:$HD107=$IM107))*($M$5:$HD$5="M-E")*($IP107="consigne")),"")</f>
        <v>Roduit Benjamin</v>
      </c>
    </row>
    <row r="108" spans="1:347" x14ac:dyDescent="0.25">
      <c r="A108" s="1" t="s">
        <v>827</v>
      </c>
      <c r="B108" t="s">
        <v>204</v>
      </c>
      <c r="C108" t="s">
        <v>607</v>
      </c>
      <c r="D108" t="s">
        <v>794</v>
      </c>
      <c r="E108" s="1" t="s">
        <v>817</v>
      </c>
      <c r="F108" t="s">
        <v>818</v>
      </c>
      <c r="G108">
        <v>24566</v>
      </c>
      <c r="H108" t="s">
        <v>521</v>
      </c>
      <c r="I108" t="s">
        <v>522</v>
      </c>
      <c r="J108" t="s">
        <v>523</v>
      </c>
      <c r="K108" t="s">
        <v>820</v>
      </c>
      <c r="M108" t="s">
        <v>460</v>
      </c>
      <c r="N108" t="s">
        <v>461</v>
      </c>
      <c r="O108" t="s">
        <v>460</v>
      </c>
      <c r="P108" t="s">
        <v>461</v>
      </c>
      <c r="Q108" t="s">
        <v>461</v>
      </c>
      <c r="R108" t="s">
        <v>460</v>
      </c>
      <c r="S108" t="s">
        <v>460</v>
      </c>
      <c r="T108" t="s">
        <v>460</v>
      </c>
      <c r="U108" t="s">
        <v>460</v>
      </c>
      <c r="V108" t="s">
        <v>460</v>
      </c>
      <c r="W108" t="s">
        <v>463</v>
      </c>
      <c r="X108" t="s">
        <v>460</v>
      </c>
      <c r="Y108" t="s">
        <v>460</v>
      </c>
      <c r="Z108" t="s">
        <v>461</v>
      </c>
      <c r="AA108" t="s">
        <v>461</v>
      </c>
      <c r="AB108" t="s">
        <v>460</v>
      </c>
      <c r="AC108" t="s">
        <v>461</v>
      </c>
      <c r="AD108" t="s">
        <v>460</v>
      </c>
      <c r="AE108" t="s">
        <v>461</v>
      </c>
      <c r="AF108" t="s">
        <v>460</v>
      </c>
      <c r="AG108" t="s">
        <v>461</v>
      </c>
      <c r="AH108" t="s">
        <v>461</v>
      </c>
      <c r="AI108" t="s">
        <v>460</v>
      </c>
      <c r="AJ108" t="s">
        <v>460</v>
      </c>
      <c r="AK108" t="s">
        <v>460</v>
      </c>
      <c r="AL108" t="s">
        <v>461</v>
      </c>
      <c r="AM108" t="s">
        <v>461</v>
      </c>
      <c r="AN108" t="s">
        <v>460</v>
      </c>
      <c r="AO108" t="s">
        <v>461</v>
      </c>
      <c r="AP108" t="s">
        <v>474</v>
      </c>
      <c r="AQ108" t="s">
        <v>461</v>
      </c>
      <c r="AR108" t="s">
        <v>461</v>
      </c>
      <c r="AS108" t="s">
        <v>460</v>
      </c>
      <c r="AT108" t="s">
        <v>461</v>
      </c>
      <c r="AU108" t="s">
        <v>460</v>
      </c>
      <c r="AV108" t="s">
        <v>460</v>
      </c>
      <c r="AW108" t="s">
        <v>461</v>
      </c>
      <c r="AX108" t="s">
        <v>460</v>
      </c>
      <c r="AY108" t="s">
        <v>480</v>
      </c>
      <c r="AZ108" t="s">
        <v>480</v>
      </c>
      <c r="BA108" t="s">
        <v>460</v>
      </c>
      <c r="BB108" t="s">
        <v>461</v>
      </c>
      <c r="BC108" t="s">
        <v>460</v>
      </c>
      <c r="BD108" t="s">
        <v>460</v>
      </c>
      <c r="BE108" t="s">
        <v>461</v>
      </c>
      <c r="BF108" t="s">
        <v>480</v>
      </c>
      <c r="BG108" t="s">
        <v>460</v>
      </c>
      <c r="BH108" t="s">
        <v>480</v>
      </c>
      <c r="BI108" t="s">
        <v>460</v>
      </c>
      <c r="BJ108" t="s">
        <v>480</v>
      </c>
      <c r="BK108" t="s">
        <v>461</v>
      </c>
      <c r="BL108" t="s">
        <v>461</v>
      </c>
      <c r="BM108" t="s">
        <v>460</v>
      </c>
      <c r="BN108" t="s">
        <v>461</v>
      </c>
      <c r="BO108" t="s">
        <v>461</v>
      </c>
      <c r="BP108" t="s">
        <v>460</v>
      </c>
      <c r="BQ108" t="s">
        <v>460</v>
      </c>
      <c r="BR108" t="s">
        <v>460</v>
      </c>
      <c r="BS108" t="s">
        <v>460</v>
      </c>
      <c r="BT108" t="s">
        <v>461</v>
      </c>
      <c r="BU108" t="s">
        <v>461</v>
      </c>
      <c r="BV108" t="s">
        <v>480</v>
      </c>
      <c r="BW108" t="s">
        <v>461</v>
      </c>
      <c r="BX108" t="s">
        <v>460</v>
      </c>
      <c r="BY108" t="s">
        <v>460</v>
      </c>
      <c r="BZ108" t="s">
        <v>461</v>
      </c>
      <c r="CA108" t="s">
        <v>460</v>
      </c>
      <c r="CB108" t="s">
        <v>460</v>
      </c>
      <c r="CC108" t="s">
        <v>461</v>
      </c>
      <c r="CD108" t="s">
        <v>461</v>
      </c>
      <c r="CE108" t="s">
        <v>460</v>
      </c>
      <c r="CF108" t="s">
        <v>461</v>
      </c>
      <c r="CG108" t="s">
        <v>460</v>
      </c>
      <c r="CH108" t="s">
        <v>461</v>
      </c>
      <c r="CI108" t="s">
        <v>461</v>
      </c>
      <c r="CJ108" t="s">
        <v>460</v>
      </c>
      <c r="CK108" t="s">
        <v>460</v>
      </c>
      <c r="CL108" t="s">
        <v>460</v>
      </c>
      <c r="CM108" t="s">
        <v>463</v>
      </c>
      <c r="CN108" t="s">
        <v>460</v>
      </c>
      <c r="CO108" t="s">
        <v>460</v>
      </c>
      <c r="CP108" t="s">
        <v>461</v>
      </c>
      <c r="CQ108" t="s">
        <v>480</v>
      </c>
      <c r="CR108" t="s">
        <v>461</v>
      </c>
      <c r="CS108" t="s">
        <v>461</v>
      </c>
      <c r="CT108" t="s">
        <v>461</v>
      </c>
      <c r="CU108" t="s">
        <v>460</v>
      </c>
      <c r="CV108" t="s">
        <v>461</v>
      </c>
      <c r="CW108" t="s">
        <v>460</v>
      </c>
      <c r="CX108" t="s">
        <v>460</v>
      </c>
      <c r="CY108" t="s">
        <v>460</v>
      </c>
      <c r="CZ108" t="s">
        <v>461</v>
      </c>
      <c r="DA108" t="s">
        <v>461</v>
      </c>
      <c r="DB108" t="s">
        <v>463</v>
      </c>
      <c r="DC108" t="s">
        <v>460</v>
      </c>
      <c r="DD108" t="s">
        <v>480</v>
      </c>
      <c r="DE108" t="s">
        <v>460</v>
      </c>
      <c r="DF108" t="s">
        <v>461</v>
      </c>
      <c r="DG108" t="s">
        <v>480</v>
      </c>
      <c r="DH108" t="s">
        <v>460</v>
      </c>
      <c r="DI108" t="s">
        <v>460</v>
      </c>
      <c r="DJ108" t="s">
        <v>460</v>
      </c>
      <c r="DK108" t="s">
        <v>461</v>
      </c>
      <c r="DL108" t="s">
        <v>461</v>
      </c>
      <c r="DM108" t="s">
        <v>460</v>
      </c>
      <c r="DN108" t="s">
        <v>460</v>
      </c>
      <c r="DO108" t="s">
        <v>460</v>
      </c>
      <c r="DP108" t="s">
        <v>460</v>
      </c>
      <c r="DQ108" t="s">
        <v>461</v>
      </c>
      <c r="DR108" t="s">
        <v>460</v>
      </c>
      <c r="DS108" t="s">
        <v>460</v>
      </c>
      <c r="DT108" t="s">
        <v>460</v>
      </c>
      <c r="DU108" t="s">
        <v>473</v>
      </c>
      <c r="DV108" t="s">
        <v>460</v>
      </c>
      <c r="DW108" t="s">
        <v>461</v>
      </c>
      <c r="DX108" t="s">
        <v>461</v>
      </c>
      <c r="DY108" t="s">
        <v>461</v>
      </c>
      <c r="DZ108" t="s">
        <v>460</v>
      </c>
      <c r="EA108" t="s">
        <v>460</v>
      </c>
      <c r="EB108" t="s">
        <v>460</v>
      </c>
      <c r="EC108" t="s">
        <v>480</v>
      </c>
      <c r="ED108" t="s">
        <v>461</v>
      </c>
      <c r="EE108" t="s">
        <v>460</v>
      </c>
      <c r="EF108" t="s">
        <v>473</v>
      </c>
      <c r="EG108" t="s">
        <v>460</v>
      </c>
      <c r="EH108" t="s">
        <v>461</v>
      </c>
      <c r="EI108" t="s">
        <v>460</v>
      </c>
      <c r="EJ108" t="s">
        <v>473</v>
      </c>
      <c r="EK108" t="s">
        <v>460</v>
      </c>
      <c r="EL108" t="s">
        <v>460</v>
      </c>
      <c r="EM108" t="s">
        <v>460</v>
      </c>
      <c r="EN108" t="s">
        <v>461</v>
      </c>
      <c r="EO108" t="s">
        <v>460</v>
      </c>
      <c r="EP108" t="s">
        <v>460</v>
      </c>
      <c r="EQ108" t="s">
        <v>460</v>
      </c>
      <c r="ER108" t="s">
        <v>461</v>
      </c>
      <c r="ES108" t="s">
        <v>460</v>
      </c>
      <c r="ET108" t="s">
        <v>461</v>
      </c>
      <c r="EU108" t="s">
        <v>460</v>
      </c>
      <c r="EV108" t="s">
        <v>460</v>
      </c>
      <c r="EW108" t="s">
        <v>460</v>
      </c>
      <c r="EX108" t="s">
        <v>460</v>
      </c>
      <c r="EY108" t="s">
        <v>480</v>
      </c>
      <c r="EZ108" t="s">
        <v>473</v>
      </c>
      <c r="FA108" t="s">
        <v>460</v>
      </c>
      <c r="FB108" t="s">
        <v>461</v>
      </c>
      <c r="FC108" t="s">
        <v>461</v>
      </c>
      <c r="FD108" t="s">
        <v>460</v>
      </c>
      <c r="FE108" t="s">
        <v>460</v>
      </c>
      <c r="FF108" t="s">
        <v>460</v>
      </c>
      <c r="FG108" t="s">
        <v>460</v>
      </c>
      <c r="FH108" t="s">
        <v>460</v>
      </c>
      <c r="FI108" t="s">
        <v>460</v>
      </c>
      <c r="FJ108" t="s">
        <v>461</v>
      </c>
      <c r="FK108" t="s">
        <v>461</v>
      </c>
      <c r="FL108" t="s">
        <v>460</v>
      </c>
      <c r="FM108" t="s">
        <v>460</v>
      </c>
      <c r="FN108" t="s">
        <v>461</v>
      </c>
      <c r="FO108" t="s">
        <v>461</v>
      </c>
      <c r="FP108" t="s">
        <v>461</v>
      </c>
      <c r="FQ108" t="s">
        <v>461</v>
      </c>
      <c r="FR108" t="s">
        <v>460</v>
      </c>
      <c r="FS108" t="s">
        <v>461</v>
      </c>
      <c r="FT108" t="s">
        <v>460</v>
      </c>
      <c r="FU108" t="s">
        <v>460</v>
      </c>
      <c r="FV108" t="s">
        <v>480</v>
      </c>
      <c r="FW108" t="s">
        <v>461</v>
      </c>
      <c r="FX108" t="s">
        <v>460</v>
      </c>
      <c r="FY108" t="s">
        <v>460</v>
      </c>
      <c r="FZ108" t="s">
        <v>461</v>
      </c>
      <c r="GA108" t="s">
        <v>461</v>
      </c>
      <c r="GB108" t="s">
        <v>460</v>
      </c>
      <c r="GC108" t="s">
        <v>461</v>
      </c>
      <c r="GD108" t="s">
        <v>460</v>
      </c>
      <c r="GE108" t="s">
        <v>460</v>
      </c>
      <c r="GF108" t="s">
        <v>461</v>
      </c>
      <c r="GG108" t="s">
        <v>460</v>
      </c>
      <c r="GH108" t="s">
        <v>460</v>
      </c>
      <c r="GI108" t="s">
        <v>460</v>
      </c>
      <c r="GJ108" t="s">
        <v>460</v>
      </c>
      <c r="GK108" t="s">
        <v>460</v>
      </c>
      <c r="GL108" t="s">
        <v>460</v>
      </c>
      <c r="GM108" t="s">
        <v>461</v>
      </c>
      <c r="GN108" t="s">
        <v>480</v>
      </c>
      <c r="GO108" t="s">
        <v>460</v>
      </c>
      <c r="GP108" t="s">
        <v>460</v>
      </c>
      <c r="GQ108" t="s">
        <v>461</v>
      </c>
      <c r="GR108" t="s">
        <v>461</v>
      </c>
      <c r="GS108" t="s">
        <v>461</v>
      </c>
      <c r="GT108" t="s">
        <v>460</v>
      </c>
      <c r="GU108" t="s">
        <v>461</v>
      </c>
      <c r="GV108" t="s">
        <v>461</v>
      </c>
      <c r="GW108" t="s">
        <v>460</v>
      </c>
      <c r="GX108" t="s">
        <v>460</v>
      </c>
      <c r="GY108" t="s">
        <v>460</v>
      </c>
      <c r="GZ108" t="s">
        <v>460</v>
      </c>
      <c r="HA108" t="s">
        <v>460</v>
      </c>
      <c r="HB108" t="s">
        <v>460</v>
      </c>
      <c r="HC108" t="s">
        <v>460</v>
      </c>
      <c r="HD108" t="s">
        <v>460</v>
      </c>
      <c r="HE108" t="s">
        <v>481</v>
      </c>
      <c r="HF108">
        <v>109</v>
      </c>
      <c r="HG108">
        <v>70</v>
      </c>
      <c r="HH108">
        <v>13</v>
      </c>
      <c r="HI108">
        <v>3</v>
      </c>
      <c r="HJ108">
        <v>4</v>
      </c>
      <c r="HK108" t="s">
        <v>476</v>
      </c>
      <c r="HM108" s="3">
        <f t="shared" si="66"/>
        <v>15</v>
      </c>
      <c r="HN108" s="3">
        <f t="shared" si="67"/>
        <v>34</v>
      </c>
      <c r="HO108" s="3">
        <f t="shared" si="83"/>
        <v>3</v>
      </c>
      <c r="HP108" s="3">
        <f t="shared" si="42"/>
        <v>34</v>
      </c>
      <c r="HQ108" s="7" t="str" cm="1">
        <f t="array" ref="HQ108">_xlfn.SWITCH(HP108,HM108,"Oui",HN108,"Non",HO108,"Abstention")</f>
        <v>Non</v>
      </c>
      <c r="HR108" s="7" t="str" cm="1">
        <f t="array" ref="HR108">_xlfn.SWITCH(HQ108,"Oui","Non","Non","Oui","Abstention","Oui")</f>
        <v>Oui</v>
      </c>
      <c r="HS108" s="7" t="str" cm="1">
        <f t="array" ref="HS108">_xlfn.SWITCH(HQ108,"Oui","Abstention","Non","Abstention","Abstention","Non")</f>
        <v>Abstention</v>
      </c>
      <c r="HT108" s="3">
        <f t="shared" si="43"/>
        <v>52</v>
      </c>
      <c r="HU108" s="3">
        <f t="shared" si="44"/>
        <v>0.65384615384615385</v>
      </c>
      <c r="HV108" t="str">
        <f t="shared" si="45"/>
        <v>pas de consigne</v>
      </c>
      <c r="HW108" s="3">
        <f t="shared" si="68"/>
        <v>38</v>
      </c>
      <c r="HX108" s="3">
        <f t="shared" si="69"/>
        <v>0</v>
      </c>
      <c r="HY108" s="3">
        <f t="shared" si="70"/>
        <v>0</v>
      </c>
      <c r="HZ108" s="3">
        <f t="shared" si="46"/>
        <v>38</v>
      </c>
      <c r="IA108" s="7" t="str" cm="1">
        <f t="array" ref="IA108">_xlfn.SWITCH(HZ108,HW108,"Oui",HX108,"Non",HY108,"Abstention")</f>
        <v>Oui</v>
      </c>
      <c r="IB108" s="7" t="str" cm="1">
        <f t="array" ref="IB108">_xlfn.SWITCH(IA108,"Oui","Non","Non","Oui","Abstention","Oui")</f>
        <v>Non</v>
      </c>
      <c r="IC108" s="7" t="str" cm="1">
        <f t="array" ref="IC108">_xlfn.SWITCH(IA108,"Oui","Abstention","Non","Abstention","Abstention","Non")</f>
        <v>Abstention</v>
      </c>
      <c r="ID108" s="3">
        <f t="shared" si="47"/>
        <v>38</v>
      </c>
      <c r="IE108" s="3">
        <f t="shared" si="48"/>
        <v>1</v>
      </c>
      <c r="IF108" t="str">
        <f t="shared" si="49"/>
        <v>consigne</v>
      </c>
      <c r="IG108">
        <f t="shared" si="71"/>
        <v>26</v>
      </c>
      <c r="IH108">
        <f t="shared" si="72"/>
        <v>0</v>
      </c>
      <c r="II108">
        <f t="shared" si="73"/>
        <v>2</v>
      </c>
      <c r="IJ108" s="3">
        <f t="shared" si="50"/>
        <v>26</v>
      </c>
      <c r="IK108" s="7" t="str" cm="1">
        <f t="array" ref="IK108">_xlfn.SWITCH(IJ108,IG108,"Oui",IH108,"Non",II108,"Abstention")</f>
        <v>Oui</v>
      </c>
      <c r="IL108" s="7" t="str" cm="1">
        <f t="array" ref="IL108">_xlfn.SWITCH(IK108,"Oui","Non","Non","Oui","Abstention","Oui")</f>
        <v>Non</v>
      </c>
      <c r="IM108" s="7" t="str" cm="1">
        <f t="array" ref="IM108">_xlfn.SWITCH(IK108,"Oui","Abstention","Non","Abstention","Abstention","Non")</f>
        <v>Abstention</v>
      </c>
      <c r="IN108" s="3">
        <f t="shared" si="51"/>
        <v>28</v>
      </c>
      <c r="IO108" s="3">
        <f t="shared" si="52"/>
        <v>0.9285714285714286</v>
      </c>
      <c r="IP108" t="str">
        <f t="shared" si="84"/>
        <v>consigne</v>
      </c>
      <c r="IQ108">
        <f t="shared" si="74"/>
        <v>0</v>
      </c>
      <c r="IR108">
        <f t="shared" si="75"/>
        <v>21</v>
      </c>
      <c r="IS108">
        <f t="shared" si="76"/>
        <v>8</v>
      </c>
      <c r="IT108" s="3">
        <f t="shared" si="54"/>
        <v>21</v>
      </c>
      <c r="IU108" s="7" t="str" cm="1">
        <f t="array" ref="IU108">_xlfn.SWITCH(IT108,IQ108,"Oui",IR108,"Non",IS108,"Abstention")</f>
        <v>Non</v>
      </c>
      <c r="IV108" s="7" t="str" cm="1">
        <f t="array" ref="IV108">_xlfn.SWITCH(IU108,"Oui","Non","Non","Oui","Abstention","Oui")</f>
        <v>Oui</v>
      </c>
      <c r="IW108" s="7" t="str" cm="1">
        <f t="array" ref="IW108">_xlfn.SWITCH(IU108,"Oui","Abstention","Non","Abstention","Abstention","Non")</f>
        <v>Abstention</v>
      </c>
      <c r="IX108" s="3">
        <f t="shared" si="55"/>
        <v>29</v>
      </c>
      <c r="IY108" s="3">
        <f t="shared" si="56"/>
        <v>0.72413793103448276</v>
      </c>
      <c r="IZ108" t="str">
        <f t="shared" si="85"/>
        <v>consigne</v>
      </c>
      <c r="JA108">
        <f t="shared" si="77"/>
        <v>29</v>
      </c>
      <c r="JB108">
        <f t="shared" si="78"/>
        <v>0</v>
      </c>
      <c r="JC108">
        <f t="shared" si="79"/>
        <v>0</v>
      </c>
      <c r="JD108" s="3">
        <f t="shared" si="58"/>
        <v>29</v>
      </c>
      <c r="JE108" s="7" t="str" cm="1">
        <f t="array" ref="JE108">_xlfn.SWITCH(JD108,JA108,"Oui",JB108,"Non",JC108,"Abstention")</f>
        <v>Oui</v>
      </c>
      <c r="JF108" s="7" t="str" cm="1">
        <f t="array" ref="JF108">_xlfn.SWITCH(JE108,"Oui","Non","Non","Oui","Abstention","Oui")</f>
        <v>Non</v>
      </c>
      <c r="JG108" s="7" t="str" cm="1">
        <f t="array" ref="JG108">_xlfn.SWITCH(JE108,"Oui","Abstention","Non","Abstention","Abstention","Non")</f>
        <v>Abstention</v>
      </c>
      <c r="JH108" s="3">
        <f t="shared" si="59"/>
        <v>29</v>
      </c>
      <c r="JI108" s="3">
        <f t="shared" si="60"/>
        <v>1</v>
      </c>
      <c r="JJ108" t="str">
        <f t="shared" si="86"/>
        <v>consigne</v>
      </c>
      <c r="JK108">
        <f t="shared" si="80"/>
        <v>1</v>
      </c>
      <c r="JL108">
        <f t="shared" si="81"/>
        <v>15</v>
      </c>
      <c r="JM108">
        <f t="shared" si="82"/>
        <v>0</v>
      </c>
      <c r="JN108" s="3">
        <f t="shared" si="62"/>
        <v>15</v>
      </c>
      <c r="JO108" s="7" t="str" cm="1">
        <f t="array" ref="JO108">_xlfn.SWITCH(JN108,JK108,"Oui",JL108,"Non",JM108,"Abstention")</f>
        <v>Non</v>
      </c>
      <c r="JP108" s="7" t="str" cm="1">
        <f t="array" ref="JP108">_xlfn.SWITCH(JO108,"Oui","Non","Non","Oui","Abstention","Oui")</f>
        <v>Oui</v>
      </c>
      <c r="JQ108" s="7" t="str" cm="1">
        <f t="array" ref="JQ108">_xlfn.SWITCH(JO108,"Oui","Abstention","Non","Abstention","Abstention","Non")</f>
        <v>Abstention</v>
      </c>
      <c r="JR108" s="3">
        <f t="shared" si="63"/>
        <v>16</v>
      </c>
      <c r="JS108" s="3">
        <f t="shared" si="64"/>
        <v>0.9375</v>
      </c>
      <c r="JT108" t="str">
        <f t="shared" si="87"/>
        <v>consigne</v>
      </c>
      <c r="JU108" s="3"/>
      <c r="JV108" t="str" cm="1">
        <f t="array" ref="JV108">_xlfn._xlws.FILTER($M$3:$HD$3,((($M108:$HD108=$HR108)+($M108:$HD108=$HS108))*($M$5:$HD$5="V")*($HV108="consigne")),"")</f>
        <v/>
      </c>
      <c r="KP108" t="str" cm="1">
        <f t="array" ref="KP108">_xlfn._xlws.FILTER($M$3:$HD$3,((($M108:$HD108=$IB108)+($M108:$HD108=$IC108))*($M$5:$HD$5="S")*($IF108="consigne")),"")</f>
        <v/>
      </c>
      <c r="LD108" t="str" cm="1">
        <f t="array" ref="LD108:LK108">_xlfn._xlws.FILTER($M$3:$HD$3,((($M108:$HD108=$IV108)+($M108:$HD108=$IW108))*($M$5:$HD$5="RL")*($IZ108="consigne")),"")</f>
        <v>de Montmollin Simone</v>
      </c>
      <c r="LE108" t="str">
        <v>de Quattro Jacqueline</v>
      </c>
      <c r="LF108" t="str">
        <v>Farinelli Alex</v>
      </c>
      <c r="LG108" t="str">
        <v>Feller Olivier</v>
      </c>
      <c r="LH108" t="str">
        <v>Fiala Doris</v>
      </c>
      <c r="LI108" t="str">
        <v>Giacometti Anna</v>
      </c>
      <c r="LJ108" t="str">
        <v>Moret Isabelle</v>
      </c>
      <c r="LK108" t="str">
        <v>von Falkenstein Patricia</v>
      </c>
      <c r="LP108" t="str" cm="1">
        <f t="array" ref="LP108">_xlfn._xlws.FILTER($M$3:$HD$3,((($M108:$HD108=$JF108)+($M108:$HD108=$JG108))*($M$5:$HD$5="G")*($JJ108="consigne")),"")</f>
        <v/>
      </c>
      <c r="MA108" t="str" cm="1">
        <f t="array" ref="MA108">_xlfn._xlws.FILTER($M$3:$HD$3,((($M108:$HD108=$JP108)+($M108:$HD108=$JQ108))*($M$5:$HD$5="GL")*($JT108="consigne")),"")</f>
        <v>Brunner Thomas</v>
      </c>
      <c r="MG108" t="str" cm="1">
        <f t="array" ref="MG108:MH108">_xlfn._xlws.FILTER($M$3:$HD$3,((($M108:$HD108=$IL108)+($M108:$HD108=$IM108))*($M$5:$HD$5="M-E")*($IP108="consigne")),"")</f>
        <v>Kutter Philipp</v>
      </c>
      <c r="MH108" t="str">
        <v>Schneider-Schneiter Elisabeth</v>
      </c>
    </row>
    <row r="109" spans="1:347" x14ac:dyDescent="0.25">
      <c r="A109" s="1" t="s">
        <v>828</v>
      </c>
      <c r="B109" t="s">
        <v>204</v>
      </c>
      <c r="C109" t="s">
        <v>539</v>
      </c>
      <c r="D109" t="s">
        <v>794</v>
      </c>
      <c r="E109" s="1" t="s">
        <v>829</v>
      </c>
      <c r="F109" t="s">
        <v>830</v>
      </c>
      <c r="G109">
        <v>24568</v>
      </c>
      <c r="H109" t="s">
        <v>831</v>
      </c>
      <c r="I109" t="s">
        <v>832</v>
      </c>
      <c r="M109" t="s">
        <v>460</v>
      </c>
      <c r="N109" t="s">
        <v>460</v>
      </c>
      <c r="O109" t="s">
        <v>461</v>
      </c>
      <c r="P109" t="s">
        <v>460</v>
      </c>
      <c r="Q109" t="s">
        <v>460</v>
      </c>
      <c r="R109" t="s">
        <v>461</v>
      </c>
      <c r="S109" t="s">
        <v>480</v>
      </c>
      <c r="T109" t="s">
        <v>461</v>
      </c>
      <c r="U109" t="s">
        <v>461</v>
      </c>
      <c r="V109" t="s">
        <v>480</v>
      </c>
      <c r="W109" t="s">
        <v>463</v>
      </c>
      <c r="X109" t="s">
        <v>461</v>
      </c>
      <c r="Y109" t="s">
        <v>461</v>
      </c>
      <c r="Z109" t="s">
        <v>460</v>
      </c>
      <c r="AA109" t="s">
        <v>460</v>
      </c>
      <c r="AB109" t="s">
        <v>461</v>
      </c>
      <c r="AC109" t="s">
        <v>460</v>
      </c>
      <c r="AD109" t="s">
        <v>460</v>
      </c>
      <c r="AE109" t="s">
        <v>460</v>
      </c>
      <c r="AF109" t="s">
        <v>461</v>
      </c>
      <c r="AG109" t="s">
        <v>460</v>
      </c>
      <c r="AH109" t="s">
        <v>460</v>
      </c>
      <c r="AI109" t="s">
        <v>460</v>
      </c>
      <c r="AJ109" t="s">
        <v>461</v>
      </c>
      <c r="AK109" t="s">
        <v>460</v>
      </c>
      <c r="AL109" t="s">
        <v>460</v>
      </c>
      <c r="AM109" t="s">
        <v>460</v>
      </c>
      <c r="AN109" t="s">
        <v>460</v>
      </c>
      <c r="AO109" t="s">
        <v>460</v>
      </c>
      <c r="AP109" t="s">
        <v>460</v>
      </c>
      <c r="AQ109" t="s">
        <v>460</v>
      </c>
      <c r="AR109" t="s">
        <v>460</v>
      </c>
      <c r="AS109" t="s">
        <v>461</v>
      </c>
      <c r="AT109" t="s">
        <v>460</v>
      </c>
      <c r="AU109" t="s">
        <v>461</v>
      </c>
      <c r="AV109" t="s">
        <v>461</v>
      </c>
      <c r="AW109" t="s">
        <v>460</v>
      </c>
      <c r="AX109" t="s">
        <v>461</v>
      </c>
      <c r="AY109" t="s">
        <v>460</v>
      </c>
      <c r="AZ109" t="s">
        <v>460</v>
      </c>
      <c r="BA109" t="s">
        <v>460</v>
      </c>
      <c r="BB109" t="s">
        <v>460</v>
      </c>
      <c r="BC109" t="s">
        <v>480</v>
      </c>
      <c r="BD109" t="s">
        <v>460</v>
      </c>
      <c r="BE109" t="s">
        <v>460</v>
      </c>
      <c r="BF109" t="s">
        <v>460</v>
      </c>
      <c r="BG109" t="s">
        <v>461</v>
      </c>
      <c r="BH109" t="s">
        <v>460</v>
      </c>
      <c r="BI109" t="s">
        <v>473</v>
      </c>
      <c r="BJ109" t="s">
        <v>460</v>
      </c>
      <c r="BK109" t="s">
        <v>460</v>
      </c>
      <c r="BL109" t="s">
        <v>473</v>
      </c>
      <c r="BM109" t="s">
        <v>461</v>
      </c>
      <c r="BN109" t="s">
        <v>460</v>
      </c>
      <c r="BO109" t="s">
        <v>480</v>
      </c>
      <c r="BP109" t="s">
        <v>461</v>
      </c>
      <c r="BQ109" t="s">
        <v>473</v>
      </c>
      <c r="BR109" t="s">
        <v>460</v>
      </c>
      <c r="BS109" t="s">
        <v>473</v>
      </c>
      <c r="BT109" t="s">
        <v>460</v>
      </c>
      <c r="BU109" t="s">
        <v>460</v>
      </c>
      <c r="BV109" t="s">
        <v>460</v>
      </c>
      <c r="BW109" t="s">
        <v>460</v>
      </c>
      <c r="BX109" t="s">
        <v>461</v>
      </c>
      <c r="BY109" t="s">
        <v>460</v>
      </c>
      <c r="BZ109" t="s">
        <v>460</v>
      </c>
      <c r="CA109" t="s">
        <v>461</v>
      </c>
      <c r="CB109" t="s">
        <v>460</v>
      </c>
      <c r="CC109" t="s">
        <v>460</v>
      </c>
      <c r="CD109" t="s">
        <v>460</v>
      </c>
      <c r="CE109" t="s">
        <v>461</v>
      </c>
      <c r="CF109" t="s">
        <v>473</v>
      </c>
      <c r="CG109" t="s">
        <v>460</v>
      </c>
      <c r="CH109" t="s">
        <v>460</v>
      </c>
      <c r="CI109" t="s">
        <v>460</v>
      </c>
      <c r="CJ109" t="s">
        <v>460</v>
      </c>
      <c r="CK109" t="s">
        <v>461</v>
      </c>
      <c r="CL109" t="s">
        <v>460</v>
      </c>
      <c r="CM109" t="s">
        <v>463</v>
      </c>
      <c r="CN109" t="s">
        <v>473</v>
      </c>
      <c r="CO109" t="s">
        <v>461</v>
      </c>
      <c r="CP109" t="s">
        <v>460</v>
      </c>
      <c r="CQ109" t="s">
        <v>460</v>
      </c>
      <c r="CR109" t="s">
        <v>460</v>
      </c>
      <c r="CS109" t="s">
        <v>460</v>
      </c>
      <c r="CT109" t="s">
        <v>460</v>
      </c>
      <c r="CU109" t="s">
        <v>460</v>
      </c>
      <c r="CV109" t="s">
        <v>460</v>
      </c>
      <c r="CW109" t="s">
        <v>460</v>
      </c>
      <c r="CX109" t="s">
        <v>461</v>
      </c>
      <c r="CY109" t="s">
        <v>460</v>
      </c>
      <c r="CZ109" t="s">
        <v>460</v>
      </c>
      <c r="DA109" t="s">
        <v>460</v>
      </c>
      <c r="DB109" t="s">
        <v>474</v>
      </c>
      <c r="DC109" t="s">
        <v>460</v>
      </c>
      <c r="DD109" t="s">
        <v>460</v>
      </c>
      <c r="DE109" t="s">
        <v>461</v>
      </c>
      <c r="DF109" t="s">
        <v>460</v>
      </c>
      <c r="DG109" t="s">
        <v>460</v>
      </c>
      <c r="DH109" t="s">
        <v>473</v>
      </c>
      <c r="DI109" t="s">
        <v>461</v>
      </c>
      <c r="DJ109" t="s">
        <v>460</v>
      </c>
      <c r="DK109" t="s">
        <v>460</v>
      </c>
      <c r="DL109" t="s">
        <v>460</v>
      </c>
      <c r="DM109" t="s">
        <v>461</v>
      </c>
      <c r="DN109" t="s">
        <v>461</v>
      </c>
      <c r="DO109" t="s">
        <v>460</v>
      </c>
      <c r="DP109" t="s">
        <v>460</v>
      </c>
      <c r="DQ109" t="s">
        <v>460</v>
      </c>
      <c r="DR109" t="s">
        <v>461</v>
      </c>
      <c r="DS109" t="s">
        <v>473</v>
      </c>
      <c r="DT109" t="s">
        <v>461</v>
      </c>
      <c r="DU109" t="s">
        <v>460</v>
      </c>
      <c r="DV109" t="s">
        <v>461</v>
      </c>
      <c r="DW109" t="s">
        <v>460</v>
      </c>
      <c r="DX109" t="s">
        <v>473</v>
      </c>
      <c r="DY109" t="s">
        <v>460</v>
      </c>
      <c r="DZ109" t="s">
        <v>473</v>
      </c>
      <c r="EA109" t="s">
        <v>461</v>
      </c>
      <c r="EB109" t="s">
        <v>461</v>
      </c>
      <c r="EC109" t="s">
        <v>460</v>
      </c>
      <c r="ED109" t="s">
        <v>473</v>
      </c>
      <c r="EE109" t="s">
        <v>460</v>
      </c>
      <c r="EF109" t="s">
        <v>473</v>
      </c>
      <c r="EG109" t="s">
        <v>461</v>
      </c>
      <c r="EH109" t="s">
        <v>460</v>
      </c>
      <c r="EI109" t="s">
        <v>460</v>
      </c>
      <c r="EJ109" t="s">
        <v>473</v>
      </c>
      <c r="EK109" t="s">
        <v>461</v>
      </c>
      <c r="EL109" t="s">
        <v>461</v>
      </c>
      <c r="EM109" t="s">
        <v>460</v>
      </c>
      <c r="EN109" t="s">
        <v>460</v>
      </c>
      <c r="EO109" t="s">
        <v>461</v>
      </c>
      <c r="EP109" t="s">
        <v>460</v>
      </c>
      <c r="EQ109" t="s">
        <v>473</v>
      </c>
      <c r="ER109" t="s">
        <v>460</v>
      </c>
      <c r="ES109" t="s">
        <v>461</v>
      </c>
      <c r="ET109" t="s">
        <v>460</v>
      </c>
      <c r="EU109" t="s">
        <v>473</v>
      </c>
      <c r="EV109" t="s">
        <v>461</v>
      </c>
      <c r="EW109" t="s">
        <v>461</v>
      </c>
      <c r="EX109" t="s">
        <v>461</v>
      </c>
      <c r="EY109" t="s">
        <v>460</v>
      </c>
      <c r="EZ109" t="s">
        <v>473</v>
      </c>
      <c r="FA109" t="s">
        <v>460</v>
      </c>
      <c r="FB109" t="s">
        <v>460</v>
      </c>
      <c r="FC109" t="s">
        <v>460</v>
      </c>
      <c r="FD109" t="s">
        <v>460</v>
      </c>
      <c r="FE109" t="s">
        <v>460</v>
      </c>
      <c r="FF109" t="s">
        <v>460</v>
      </c>
      <c r="FG109" t="s">
        <v>460</v>
      </c>
      <c r="FH109" t="s">
        <v>461</v>
      </c>
      <c r="FI109" t="s">
        <v>460</v>
      </c>
      <c r="FJ109" t="s">
        <v>460</v>
      </c>
      <c r="FK109" t="s">
        <v>460</v>
      </c>
      <c r="FL109" t="s">
        <v>480</v>
      </c>
      <c r="FM109" t="s">
        <v>461</v>
      </c>
      <c r="FN109" t="s">
        <v>460</v>
      </c>
      <c r="FO109" t="s">
        <v>460</v>
      </c>
      <c r="FP109" t="s">
        <v>460</v>
      </c>
      <c r="FQ109" t="s">
        <v>460</v>
      </c>
      <c r="FR109" t="s">
        <v>461</v>
      </c>
      <c r="FS109" t="s">
        <v>460</v>
      </c>
      <c r="FT109" t="s">
        <v>461</v>
      </c>
      <c r="FU109" t="s">
        <v>461</v>
      </c>
      <c r="FV109" t="s">
        <v>460</v>
      </c>
      <c r="FW109" t="s">
        <v>460</v>
      </c>
      <c r="FX109" t="s">
        <v>461</v>
      </c>
      <c r="FY109" t="s">
        <v>460</v>
      </c>
      <c r="FZ109" t="s">
        <v>473</v>
      </c>
      <c r="GA109" t="s">
        <v>460</v>
      </c>
      <c r="GB109" t="s">
        <v>460</v>
      </c>
      <c r="GC109" t="s">
        <v>460</v>
      </c>
      <c r="GD109" t="s">
        <v>461</v>
      </c>
      <c r="GE109" t="s">
        <v>473</v>
      </c>
      <c r="GF109" t="s">
        <v>460</v>
      </c>
      <c r="GG109" t="s">
        <v>461</v>
      </c>
      <c r="GH109" t="s">
        <v>461</v>
      </c>
      <c r="GI109" t="s">
        <v>461</v>
      </c>
      <c r="GJ109" t="s">
        <v>461</v>
      </c>
      <c r="GK109" t="s">
        <v>460</v>
      </c>
      <c r="GL109" t="s">
        <v>460</v>
      </c>
      <c r="GM109" t="s">
        <v>473</v>
      </c>
      <c r="GN109" t="s">
        <v>460</v>
      </c>
      <c r="GO109" t="s">
        <v>460</v>
      </c>
      <c r="GP109" t="s">
        <v>461</v>
      </c>
      <c r="GQ109" t="s">
        <v>460</v>
      </c>
      <c r="GR109" t="s">
        <v>460</v>
      </c>
      <c r="GS109" t="s">
        <v>460</v>
      </c>
      <c r="GT109" t="s">
        <v>461</v>
      </c>
      <c r="GU109" t="s">
        <v>460</v>
      </c>
      <c r="GV109" t="s">
        <v>460</v>
      </c>
      <c r="GW109" t="s">
        <v>461</v>
      </c>
      <c r="GX109" t="s">
        <v>461</v>
      </c>
      <c r="GY109" t="s">
        <v>461</v>
      </c>
      <c r="GZ109" t="s">
        <v>461</v>
      </c>
      <c r="HA109" t="s">
        <v>460</v>
      </c>
      <c r="HB109" t="s">
        <v>460</v>
      </c>
      <c r="HC109" t="s">
        <v>461</v>
      </c>
      <c r="HD109" t="s">
        <v>460</v>
      </c>
      <c r="HE109" t="s">
        <v>481</v>
      </c>
      <c r="HF109">
        <v>116</v>
      </c>
      <c r="HG109">
        <v>57</v>
      </c>
      <c r="HH109">
        <v>5</v>
      </c>
      <c r="HI109">
        <v>2</v>
      </c>
      <c r="HJ109">
        <v>19</v>
      </c>
      <c r="HK109" t="s">
        <v>476</v>
      </c>
      <c r="HM109" s="3">
        <f t="shared" si="66"/>
        <v>52</v>
      </c>
      <c r="HN109" s="3">
        <f t="shared" si="67"/>
        <v>0</v>
      </c>
      <c r="HO109" s="3">
        <f t="shared" si="83"/>
        <v>0</v>
      </c>
      <c r="HP109" s="3">
        <f t="shared" si="42"/>
        <v>52</v>
      </c>
      <c r="HQ109" s="7" t="str" cm="1">
        <f t="array" ref="HQ109">_xlfn.SWITCH(HP109,HM109,"Oui",HN109,"Non",HO109,"Abstention")</f>
        <v>Oui</v>
      </c>
      <c r="HR109" s="7" t="str" cm="1">
        <f t="array" ref="HR109">_xlfn.SWITCH(HQ109,"Oui","Non","Non","Oui","Abstention","Oui")</f>
        <v>Non</v>
      </c>
      <c r="HS109" s="7" t="str" cm="1">
        <f t="array" ref="HS109">_xlfn.SWITCH(HQ109,"Oui","Abstention","Non","Abstention","Abstention","Non")</f>
        <v>Abstention</v>
      </c>
      <c r="HT109" s="3">
        <f t="shared" si="43"/>
        <v>52</v>
      </c>
      <c r="HU109" s="3">
        <f t="shared" si="44"/>
        <v>1</v>
      </c>
      <c r="HV109" t="str">
        <f t="shared" si="45"/>
        <v>consigne</v>
      </c>
      <c r="HW109" s="3">
        <f t="shared" si="68"/>
        <v>0</v>
      </c>
      <c r="HX109" s="3">
        <f t="shared" si="69"/>
        <v>31</v>
      </c>
      <c r="HY109" s="3">
        <f t="shared" si="70"/>
        <v>0</v>
      </c>
      <c r="HZ109" s="3">
        <f t="shared" si="46"/>
        <v>31</v>
      </c>
      <c r="IA109" s="7" t="str" cm="1">
        <f t="array" ref="IA109">_xlfn.SWITCH(HZ109,HW109,"Oui",HX109,"Non",HY109,"Abstention")</f>
        <v>Non</v>
      </c>
      <c r="IB109" s="7" t="str" cm="1">
        <f t="array" ref="IB109">_xlfn.SWITCH(IA109,"Oui","Non","Non","Oui","Abstention","Oui")</f>
        <v>Oui</v>
      </c>
      <c r="IC109" s="7" t="str" cm="1">
        <f t="array" ref="IC109">_xlfn.SWITCH(IA109,"Oui","Abstention","Non","Abstention","Abstention","Non")</f>
        <v>Abstention</v>
      </c>
      <c r="ID109" s="3">
        <f t="shared" si="47"/>
        <v>31</v>
      </c>
      <c r="IE109" s="3">
        <f t="shared" si="48"/>
        <v>1</v>
      </c>
      <c r="IF109" t="str">
        <f t="shared" si="49"/>
        <v>consigne</v>
      </c>
      <c r="IG109">
        <f t="shared" si="71"/>
        <v>25</v>
      </c>
      <c r="IH109">
        <f t="shared" si="72"/>
        <v>2</v>
      </c>
      <c r="II109">
        <f t="shared" si="73"/>
        <v>0</v>
      </c>
      <c r="IJ109" s="3">
        <f t="shared" si="50"/>
        <v>25</v>
      </c>
      <c r="IK109" s="7" t="str" cm="1">
        <f t="array" ref="IK109">_xlfn.SWITCH(IJ109,IG109,"Oui",IH109,"Non",II109,"Abstention")</f>
        <v>Oui</v>
      </c>
      <c r="IL109" s="7" t="str" cm="1">
        <f t="array" ref="IL109">_xlfn.SWITCH(IK109,"Oui","Non","Non","Oui","Abstention","Oui")</f>
        <v>Non</v>
      </c>
      <c r="IM109" s="7" t="str" cm="1">
        <f t="array" ref="IM109">_xlfn.SWITCH(IK109,"Oui","Abstention","Non","Abstention","Abstention","Non")</f>
        <v>Abstention</v>
      </c>
      <c r="IN109" s="3">
        <f t="shared" si="51"/>
        <v>27</v>
      </c>
      <c r="IO109" s="3">
        <f t="shared" si="52"/>
        <v>0.92592592592592593</v>
      </c>
      <c r="IP109" t="str">
        <f t="shared" si="84"/>
        <v>consigne</v>
      </c>
      <c r="IQ109">
        <f t="shared" si="74"/>
        <v>26</v>
      </c>
      <c r="IR109">
        <f t="shared" si="75"/>
        <v>0</v>
      </c>
      <c r="IS109">
        <f t="shared" si="76"/>
        <v>1</v>
      </c>
      <c r="IT109" s="3">
        <f t="shared" si="54"/>
        <v>26</v>
      </c>
      <c r="IU109" s="7" t="str" cm="1">
        <f t="array" ref="IU109">_xlfn.SWITCH(IT109,IQ109,"Oui",IR109,"Non",IS109,"Abstention")</f>
        <v>Oui</v>
      </c>
      <c r="IV109" s="7" t="str" cm="1">
        <f t="array" ref="IV109">_xlfn.SWITCH(IU109,"Oui","Non","Non","Oui","Abstention","Oui")</f>
        <v>Non</v>
      </c>
      <c r="IW109" s="7" t="str" cm="1">
        <f t="array" ref="IW109">_xlfn.SWITCH(IU109,"Oui","Abstention","Non","Abstention","Abstention","Non")</f>
        <v>Abstention</v>
      </c>
      <c r="IX109" s="3">
        <f t="shared" si="55"/>
        <v>27</v>
      </c>
      <c r="IY109" s="3">
        <f t="shared" si="56"/>
        <v>0.96296296296296291</v>
      </c>
      <c r="IZ109" t="str">
        <f t="shared" si="85"/>
        <v>consigne</v>
      </c>
      <c r="JA109">
        <f t="shared" si="77"/>
        <v>0</v>
      </c>
      <c r="JB109">
        <f t="shared" si="78"/>
        <v>24</v>
      </c>
      <c r="JC109">
        <f t="shared" si="79"/>
        <v>4</v>
      </c>
      <c r="JD109" s="3">
        <f t="shared" si="58"/>
        <v>24</v>
      </c>
      <c r="JE109" s="7" t="str" cm="1">
        <f t="array" ref="JE109">_xlfn.SWITCH(JD109,JA109,"Oui",JB109,"Non",JC109,"Abstention")</f>
        <v>Non</v>
      </c>
      <c r="JF109" s="7" t="str" cm="1">
        <f t="array" ref="JF109">_xlfn.SWITCH(JE109,"Oui","Non","Non","Oui","Abstention","Oui")</f>
        <v>Oui</v>
      </c>
      <c r="JG109" s="7" t="str" cm="1">
        <f t="array" ref="JG109">_xlfn.SWITCH(JE109,"Oui","Abstention","Non","Abstention","Abstention","Non")</f>
        <v>Abstention</v>
      </c>
      <c r="JH109" s="3">
        <f t="shared" si="59"/>
        <v>28</v>
      </c>
      <c r="JI109" s="3">
        <f t="shared" si="60"/>
        <v>0.8571428571428571</v>
      </c>
      <c r="JJ109" t="str">
        <f t="shared" si="86"/>
        <v>consigne</v>
      </c>
      <c r="JK109">
        <f t="shared" si="80"/>
        <v>13</v>
      </c>
      <c r="JL109">
        <f t="shared" si="81"/>
        <v>0</v>
      </c>
      <c r="JM109">
        <f t="shared" si="82"/>
        <v>0</v>
      </c>
      <c r="JN109" s="3">
        <f t="shared" si="62"/>
        <v>13</v>
      </c>
      <c r="JO109" s="7" t="str" cm="1">
        <f t="array" ref="JO109">_xlfn.SWITCH(JN109,JK109,"Oui",JL109,"Non",JM109,"Abstention")</f>
        <v>Oui</v>
      </c>
      <c r="JP109" s="7" t="str" cm="1">
        <f t="array" ref="JP109">_xlfn.SWITCH(JO109,"Oui","Non","Non","Oui","Abstention","Oui")</f>
        <v>Non</v>
      </c>
      <c r="JQ109" s="7" t="str" cm="1">
        <f t="array" ref="JQ109">_xlfn.SWITCH(JO109,"Oui","Abstention","Non","Abstention","Abstention","Non")</f>
        <v>Abstention</v>
      </c>
      <c r="JR109" s="3">
        <f t="shared" si="63"/>
        <v>13</v>
      </c>
      <c r="JS109" s="3">
        <f t="shared" si="64"/>
        <v>1</v>
      </c>
      <c r="JT109" t="str">
        <f t="shared" si="87"/>
        <v>consigne</v>
      </c>
      <c r="JU109" s="3"/>
      <c r="JV109" t="str" cm="1">
        <f t="array" ref="JV109">_xlfn._xlws.FILTER($M$3:$HD$3,((($M109:$HD109=$HR109)+($M109:$HD109=$HS109))*($M$5:$HD$5="V")*($HV109="consigne")),"")</f>
        <v/>
      </c>
      <c r="KP109" t="str" cm="1">
        <f t="array" ref="KP109">_xlfn._xlws.FILTER($M$3:$HD$3,((($M109:$HD109=$IB109)+($M109:$HD109=$IC109))*($M$5:$HD$5="S")*($IF109="consigne")),"")</f>
        <v/>
      </c>
      <c r="LD109" t="str" cm="1">
        <f t="array" ref="LD109">_xlfn._xlws.FILTER($M$3:$HD$3,((($M109:$HD109=$IV109)+($M109:$HD109=$IW109))*($M$5:$HD$5="RL")*($IZ109="consigne")),"")</f>
        <v>Fluri Kurt</v>
      </c>
      <c r="LP109" t="str" cm="1">
        <f t="array" ref="LP109:LS109">_xlfn._xlws.FILTER($M$3:$HD$3,((($M109:$HD109=$JF109)+($M109:$HD109=$JG109))*($M$5:$HD$5="G")*($JJ109="consigne")),"")</f>
        <v>Andrey Gerhard</v>
      </c>
      <c r="LQ109" t="str">
        <v>Badertscher Christine</v>
      </c>
      <c r="LR109" t="str">
        <v>Egger Kurt</v>
      </c>
      <c r="LS109" t="str">
        <v>Ryser Franziska</v>
      </c>
      <c r="MA109" t="str" cm="1">
        <f t="array" ref="MA109">_xlfn._xlws.FILTER($M$3:$HD$3,((($M109:$HD109=$JP109)+($M109:$HD109=$JQ109))*($M$5:$HD$5="GL")*($JT109="consigne")),"")</f>
        <v/>
      </c>
      <c r="MG109" t="str" cm="1">
        <f t="array" ref="MG109:MH109">_xlfn._xlws.FILTER($M$3:$HD$3,((($M109:$HD109=$IL109)+($M109:$HD109=$IM109))*($M$5:$HD$5="M-E")*($IP109="consigne")),"")</f>
        <v>Gugger Niklaus-Samuel</v>
      </c>
      <c r="MH109" t="str">
        <v>Studer Lilian</v>
      </c>
    </row>
    <row r="110" spans="1:347" x14ac:dyDescent="0.25">
      <c r="A110" s="1" t="s">
        <v>833</v>
      </c>
      <c r="B110" t="s">
        <v>204</v>
      </c>
      <c r="C110" t="s">
        <v>539</v>
      </c>
      <c r="D110" t="s">
        <v>794</v>
      </c>
      <c r="E110" s="1" t="s">
        <v>834</v>
      </c>
      <c r="F110" t="s">
        <v>830</v>
      </c>
      <c r="G110">
        <v>24569</v>
      </c>
      <c r="H110" t="s">
        <v>835</v>
      </c>
      <c r="I110" t="s">
        <v>836</v>
      </c>
      <c r="M110" t="s">
        <v>460</v>
      </c>
      <c r="N110" t="s">
        <v>460</v>
      </c>
      <c r="O110" t="s">
        <v>461</v>
      </c>
      <c r="P110" t="s">
        <v>460</v>
      </c>
      <c r="Q110" t="s">
        <v>460</v>
      </c>
      <c r="R110" t="s">
        <v>461</v>
      </c>
      <c r="S110" t="s">
        <v>480</v>
      </c>
      <c r="T110" t="s">
        <v>461</v>
      </c>
      <c r="U110" t="s">
        <v>461</v>
      </c>
      <c r="V110" t="s">
        <v>480</v>
      </c>
      <c r="W110" t="s">
        <v>463</v>
      </c>
      <c r="X110" t="s">
        <v>461</v>
      </c>
      <c r="Y110" t="s">
        <v>461</v>
      </c>
      <c r="Z110" t="s">
        <v>460</v>
      </c>
      <c r="AA110" t="s">
        <v>460</v>
      </c>
      <c r="AB110" t="s">
        <v>461</v>
      </c>
      <c r="AC110" t="s">
        <v>460</v>
      </c>
      <c r="AD110" t="s">
        <v>460</v>
      </c>
      <c r="AE110" t="s">
        <v>460</v>
      </c>
      <c r="AF110" t="s">
        <v>461</v>
      </c>
      <c r="AG110" t="s">
        <v>460</v>
      </c>
      <c r="AH110" t="s">
        <v>460</v>
      </c>
      <c r="AI110" t="s">
        <v>460</v>
      </c>
      <c r="AJ110" t="s">
        <v>461</v>
      </c>
      <c r="AK110" t="s">
        <v>460</v>
      </c>
      <c r="AL110" t="s">
        <v>460</v>
      </c>
      <c r="AM110" t="s">
        <v>460</v>
      </c>
      <c r="AN110" t="s">
        <v>460</v>
      </c>
      <c r="AO110" t="s">
        <v>460</v>
      </c>
      <c r="AP110" t="s">
        <v>460</v>
      </c>
      <c r="AQ110" t="s">
        <v>460</v>
      </c>
      <c r="AR110" t="s">
        <v>460</v>
      </c>
      <c r="AS110" t="s">
        <v>461</v>
      </c>
      <c r="AT110" t="s">
        <v>460</v>
      </c>
      <c r="AU110" t="s">
        <v>461</v>
      </c>
      <c r="AV110" t="s">
        <v>461</v>
      </c>
      <c r="AW110" t="s">
        <v>460</v>
      </c>
      <c r="AX110" t="s">
        <v>461</v>
      </c>
      <c r="AY110" t="s">
        <v>460</v>
      </c>
      <c r="AZ110" t="s">
        <v>460</v>
      </c>
      <c r="BA110" t="s">
        <v>460</v>
      </c>
      <c r="BB110" t="s">
        <v>460</v>
      </c>
      <c r="BC110" t="s">
        <v>480</v>
      </c>
      <c r="BD110" t="s">
        <v>460</v>
      </c>
      <c r="BE110" t="s">
        <v>460</v>
      </c>
      <c r="BF110" t="s">
        <v>460</v>
      </c>
      <c r="BG110" t="s">
        <v>461</v>
      </c>
      <c r="BH110" t="s">
        <v>460</v>
      </c>
      <c r="BI110" t="s">
        <v>473</v>
      </c>
      <c r="BJ110" t="s">
        <v>460</v>
      </c>
      <c r="BK110" t="s">
        <v>460</v>
      </c>
      <c r="BL110" t="s">
        <v>473</v>
      </c>
      <c r="BM110" t="s">
        <v>461</v>
      </c>
      <c r="BN110" t="s">
        <v>460</v>
      </c>
      <c r="BO110" t="s">
        <v>480</v>
      </c>
      <c r="BP110" t="s">
        <v>461</v>
      </c>
      <c r="BQ110" t="s">
        <v>473</v>
      </c>
      <c r="BR110" t="s">
        <v>460</v>
      </c>
      <c r="BS110" t="s">
        <v>473</v>
      </c>
      <c r="BT110" t="s">
        <v>460</v>
      </c>
      <c r="BU110" t="s">
        <v>460</v>
      </c>
      <c r="BV110" t="s">
        <v>460</v>
      </c>
      <c r="BW110" t="s">
        <v>460</v>
      </c>
      <c r="BX110" t="s">
        <v>461</v>
      </c>
      <c r="BY110" t="s">
        <v>460</v>
      </c>
      <c r="BZ110" t="s">
        <v>460</v>
      </c>
      <c r="CA110" t="s">
        <v>461</v>
      </c>
      <c r="CB110" t="s">
        <v>460</v>
      </c>
      <c r="CC110" t="s">
        <v>460</v>
      </c>
      <c r="CD110" t="s">
        <v>460</v>
      </c>
      <c r="CE110" t="s">
        <v>461</v>
      </c>
      <c r="CF110" t="s">
        <v>473</v>
      </c>
      <c r="CG110" t="s">
        <v>460</v>
      </c>
      <c r="CH110" t="s">
        <v>460</v>
      </c>
      <c r="CI110" t="s">
        <v>460</v>
      </c>
      <c r="CJ110" t="s">
        <v>460</v>
      </c>
      <c r="CK110" t="s">
        <v>480</v>
      </c>
      <c r="CL110" t="s">
        <v>460</v>
      </c>
      <c r="CM110" t="s">
        <v>463</v>
      </c>
      <c r="CN110" t="s">
        <v>473</v>
      </c>
      <c r="CO110" t="s">
        <v>461</v>
      </c>
      <c r="CP110" t="s">
        <v>460</v>
      </c>
      <c r="CQ110" t="s">
        <v>460</v>
      </c>
      <c r="CR110" t="s">
        <v>460</v>
      </c>
      <c r="CS110" t="s">
        <v>460</v>
      </c>
      <c r="CT110" t="s">
        <v>460</v>
      </c>
      <c r="CU110" t="s">
        <v>460</v>
      </c>
      <c r="CV110" t="s">
        <v>460</v>
      </c>
      <c r="CW110" t="s">
        <v>460</v>
      </c>
      <c r="CX110" t="s">
        <v>461</v>
      </c>
      <c r="CY110" t="s">
        <v>460</v>
      </c>
      <c r="CZ110" t="s">
        <v>460</v>
      </c>
      <c r="DA110" t="s">
        <v>460</v>
      </c>
      <c r="DB110" t="s">
        <v>474</v>
      </c>
      <c r="DC110" t="s">
        <v>460</v>
      </c>
      <c r="DD110" t="s">
        <v>460</v>
      </c>
      <c r="DE110" t="s">
        <v>461</v>
      </c>
      <c r="DF110" t="s">
        <v>460</v>
      </c>
      <c r="DG110" t="s">
        <v>460</v>
      </c>
      <c r="DH110" t="s">
        <v>473</v>
      </c>
      <c r="DI110" t="s">
        <v>461</v>
      </c>
      <c r="DJ110" t="s">
        <v>460</v>
      </c>
      <c r="DK110" t="s">
        <v>460</v>
      </c>
      <c r="DL110" t="s">
        <v>460</v>
      </c>
      <c r="DM110" t="s">
        <v>461</v>
      </c>
      <c r="DN110" t="s">
        <v>461</v>
      </c>
      <c r="DO110" t="s">
        <v>460</v>
      </c>
      <c r="DP110" t="s">
        <v>460</v>
      </c>
      <c r="DQ110" t="s">
        <v>460</v>
      </c>
      <c r="DR110" t="s">
        <v>461</v>
      </c>
      <c r="DS110" t="s">
        <v>473</v>
      </c>
      <c r="DT110" t="s">
        <v>461</v>
      </c>
      <c r="DU110" t="s">
        <v>460</v>
      </c>
      <c r="DV110" t="s">
        <v>461</v>
      </c>
      <c r="DW110" t="s">
        <v>460</v>
      </c>
      <c r="DX110" t="s">
        <v>473</v>
      </c>
      <c r="DY110" t="s">
        <v>460</v>
      </c>
      <c r="DZ110" t="s">
        <v>473</v>
      </c>
      <c r="EA110" t="s">
        <v>480</v>
      </c>
      <c r="EB110" t="s">
        <v>461</v>
      </c>
      <c r="EC110" t="s">
        <v>460</v>
      </c>
      <c r="ED110" t="s">
        <v>473</v>
      </c>
      <c r="EE110" t="s">
        <v>460</v>
      </c>
      <c r="EF110" t="s">
        <v>473</v>
      </c>
      <c r="EG110" t="s">
        <v>461</v>
      </c>
      <c r="EH110" t="s">
        <v>460</v>
      </c>
      <c r="EI110" t="s">
        <v>460</v>
      </c>
      <c r="EJ110" t="s">
        <v>473</v>
      </c>
      <c r="EK110" t="s">
        <v>461</v>
      </c>
      <c r="EL110" t="s">
        <v>461</v>
      </c>
      <c r="EM110" t="s">
        <v>460</v>
      </c>
      <c r="EN110" t="s">
        <v>460</v>
      </c>
      <c r="EO110" t="s">
        <v>461</v>
      </c>
      <c r="EP110" t="s">
        <v>460</v>
      </c>
      <c r="EQ110" t="s">
        <v>473</v>
      </c>
      <c r="ER110" t="s">
        <v>460</v>
      </c>
      <c r="ES110" t="s">
        <v>461</v>
      </c>
      <c r="ET110" t="s">
        <v>460</v>
      </c>
      <c r="EU110" t="s">
        <v>473</v>
      </c>
      <c r="EV110" t="s">
        <v>461</v>
      </c>
      <c r="EW110" t="s">
        <v>461</v>
      </c>
      <c r="EX110" t="s">
        <v>461</v>
      </c>
      <c r="EY110" t="s">
        <v>460</v>
      </c>
      <c r="EZ110" t="s">
        <v>473</v>
      </c>
      <c r="FA110" t="s">
        <v>460</v>
      </c>
      <c r="FB110" t="s">
        <v>460</v>
      </c>
      <c r="FC110" t="s">
        <v>460</v>
      </c>
      <c r="FD110" t="s">
        <v>460</v>
      </c>
      <c r="FE110" t="s">
        <v>460</v>
      </c>
      <c r="FF110" t="s">
        <v>460</v>
      </c>
      <c r="FG110" t="s">
        <v>460</v>
      </c>
      <c r="FH110" t="s">
        <v>461</v>
      </c>
      <c r="FI110" t="s">
        <v>460</v>
      </c>
      <c r="FJ110" t="s">
        <v>460</v>
      </c>
      <c r="FK110" t="s">
        <v>460</v>
      </c>
      <c r="FL110" t="s">
        <v>480</v>
      </c>
      <c r="FM110" t="s">
        <v>461</v>
      </c>
      <c r="FN110" t="s">
        <v>460</v>
      </c>
      <c r="FO110" t="s">
        <v>460</v>
      </c>
      <c r="FP110" t="s">
        <v>460</v>
      </c>
      <c r="FQ110" t="s">
        <v>460</v>
      </c>
      <c r="FR110" t="s">
        <v>461</v>
      </c>
      <c r="FS110" t="s">
        <v>460</v>
      </c>
      <c r="FT110" t="s">
        <v>461</v>
      </c>
      <c r="FU110" t="s">
        <v>461</v>
      </c>
      <c r="FV110" t="s">
        <v>460</v>
      </c>
      <c r="FW110" t="s">
        <v>460</v>
      </c>
      <c r="FX110" t="s">
        <v>461</v>
      </c>
      <c r="FY110" t="s">
        <v>460</v>
      </c>
      <c r="FZ110" t="s">
        <v>473</v>
      </c>
      <c r="GA110" t="s">
        <v>460</v>
      </c>
      <c r="GB110" t="s">
        <v>460</v>
      </c>
      <c r="GC110" t="s">
        <v>460</v>
      </c>
      <c r="GD110" t="s">
        <v>461</v>
      </c>
      <c r="GE110" t="s">
        <v>473</v>
      </c>
      <c r="GF110" t="s">
        <v>460</v>
      </c>
      <c r="GG110" t="s">
        <v>480</v>
      </c>
      <c r="GH110" t="s">
        <v>461</v>
      </c>
      <c r="GI110" t="s">
        <v>461</v>
      </c>
      <c r="GJ110" t="s">
        <v>461</v>
      </c>
      <c r="GK110" t="s">
        <v>460</v>
      </c>
      <c r="GL110" t="s">
        <v>460</v>
      </c>
      <c r="GM110" t="s">
        <v>473</v>
      </c>
      <c r="GN110" t="s">
        <v>460</v>
      </c>
      <c r="GO110" t="s">
        <v>460</v>
      </c>
      <c r="GP110" t="s">
        <v>461</v>
      </c>
      <c r="GQ110" t="s">
        <v>460</v>
      </c>
      <c r="GR110" t="s">
        <v>460</v>
      </c>
      <c r="GS110" t="s">
        <v>460</v>
      </c>
      <c r="GT110" t="s">
        <v>461</v>
      </c>
      <c r="GU110" t="s">
        <v>460</v>
      </c>
      <c r="GV110" t="s">
        <v>460</v>
      </c>
      <c r="GW110" t="s">
        <v>461</v>
      </c>
      <c r="GX110" t="s">
        <v>461</v>
      </c>
      <c r="GY110" t="s">
        <v>461</v>
      </c>
      <c r="GZ110" t="s">
        <v>461</v>
      </c>
      <c r="HA110" t="s">
        <v>460</v>
      </c>
      <c r="HB110" t="s">
        <v>460</v>
      </c>
      <c r="HC110" t="s">
        <v>461</v>
      </c>
      <c r="HD110" t="s">
        <v>460</v>
      </c>
      <c r="HE110" t="s">
        <v>481</v>
      </c>
      <c r="HF110">
        <v>116</v>
      </c>
      <c r="HG110">
        <v>54</v>
      </c>
      <c r="HH110">
        <v>8</v>
      </c>
      <c r="HI110">
        <v>2</v>
      </c>
      <c r="HJ110">
        <v>19</v>
      </c>
      <c r="HK110" t="s">
        <v>476</v>
      </c>
      <c r="HM110" s="3">
        <f t="shared" si="66"/>
        <v>52</v>
      </c>
      <c r="HN110" s="3">
        <f t="shared" si="67"/>
        <v>0</v>
      </c>
      <c r="HO110" s="3">
        <f t="shared" si="83"/>
        <v>0</v>
      </c>
      <c r="HP110" s="3">
        <f t="shared" si="42"/>
        <v>52</v>
      </c>
      <c r="HQ110" s="7" t="str" cm="1">
        <f t="array" ref="HQ110">_xlfn.SWITCH(HP110,HM110,"Oui",HN110,"Non",HO110,"Abstention")</f>
        <v>Oui</v>
      </c>
      <c r="HR110" s="7" t="str" cm="1">
        <f t="array" ref="HR110">_xlfn.SWITCH(HQ110,"Oui","Non","Non","Oui","Abstention","Oui")</f>
        <v>Non</v>
      </c>
      <c r="HS110" s="7" t="str" cm="1">
        <f t="array" ref="HS110">_xlfn.SWITCH(HQ110,"Oui","Abstention","Non","Abstention","Abstention","Non")</f>
        <v>Abstention</v>
      </c>
      <c r="HT110" s="3">
        <f t="shared" si="43"/>
        <v>52</v>
      </c>
      <c r="HU110" s="3">
        <f t="shared" si="44"/>
        <v>1</v>
      </c>
      <c r="HV110" t="str">
        <f t="shared" si="45"/>
        <v>consigne</v>
      </c>
      <c r="HW110" s="3">
        <f t="shared" si="68"/>
        <v>0</v>
      </c>
      <c r="HX110" s="3">
        <f t="shared" si="69"/>
        <v>31</v>
      </c>
      <c r="HY110" s="3">
        <f t="shared" si="70"/>
        <v>0</v>
      </c>
      <c r="HZ110" s="3">
        <f t="shared" si="46"/>
        <v>31</v>
      </c>
      <c r="IA110" s="7" t="str" cm="1">
        <f t="array" ref="IA110">_xlfn.SWITCH(HZ110,HW110,"Oui",HX110,"Non",HY110,"Abstention")</f>
        <v>Non</v>
      </c>
      <c r="IB110" s="7" t="str" cm="1">
        <f t="array" ref="IB110">_xlfn.SWITCH(IA110,"Oui","Non","Non","Oui","Abstention","Oui")</f>
        <v>Oui</v>
      </c>
      <c r="IC110" s="7" t="str" cm="1">
        <f t="array" ref="IC110">_xlfn.SWITCH(IA110,"Oui","Abstention","Non","Abstention","Abstention","Non")</f>
        <v>Abstention</v>
      </c>
      <c r="ID110" s="3">
        <f t="shared" si="47"/>
        <v>31</v>
      </c>
      <c r="IE110" s="3">
        <f t="shared" si="48"/>
        <v>1</v>
      </c>
      <c r="IF110" t="str">
        <f t="shared" si="49"/>
        <v>consigne</v>
      </c>
      <c r="IG110">
        <f t="shared" si="71"/>
        <v>25</v>
      </c>
      <c r="IH110">
        <f t="shared" si="72"/>
        <v>0</v>
      </c>
      <c r="II110">
        <f t="shared" si="73"/>
        <v>2</v>
      </c>
      <c r="IJ110" s="3">
        <f t="shared" si="50"/>
        <v>25</v>
      </c>
      <c r="IK110" s="7" t="str" cm="1">
        <f t="array" ref="IK110">_xlfn.SWITCH(IJ110,IG110,"Oui",IH110,"Non",II110,"Abstention")</f>
        <v>Oui</v>
      </c>
      <c r="IL110" s="7" t="str" cm="1">
        <f t="array" ref="IL110">_xlfn.SWITCH(IK110,"Oui","Non","Non","Oui","Abstention","Oui")</f>
        <v>Non</v>
      </c>
      <c r="IM110" s="7" t="str" cm="1">
        <f t="array" ref="IM110">_xlfn.SWITCH(IK110,"Oui","Abstention","Non","Abstention","Abstention","Non")</f>
        <v>Abstention</v>
      </c>
      <c r="IN110" s="3">
        <f t="shared" si="51"/>
        <v>27</v>
      </c>
      <c r="IO110" s="3">
        <f t="shared" si="52"/>
        <v>0.92592592592592593</v>
      </c>
      <c r="IP110" t="str">
        <f t="shared" si="84"/>
        <v>consigne</v>
      </c>
      <c r="IQ110">
        <f t="shared" si="74"/>
        <v>26</v>
      </c>
      <c r="IR110">
        <f t="shared" si="75"/>
        <v>0</v>
      </c>
      <c r="IS110">
        <f t="shared" si="76"/>
        <v>1</v>
      </c>
      <c r="IT110" s="3">
        <f t="shared" si="54"/>
        <v>26</v>
      </c>
      <c r="IU110" s="7" t="str" cm="1">
        <f t="array" ref="IU110">_xlfn.SWITCH(IT110,IQ110,"Oui",IR110,"Non",IS110,"Abstention")</f>
        <v>Oui</v>
      </c>
      <c r="IV110" s="7" t="str" cm="1">
        <f t="array" ref="IV110">_xlfn.SWITCH(IU110,"Oui","Non","Non","Oui","Abstention","Oui")</f>
        <v>Non</v>
      </c>
      <c r="IW110" s="7" t="str" cm="1">
        <f t="array" ref="IW110">_xlfn.SWITCH(IU110,"Oui","Abstention","Non","Abstention","Abstention","Non")</f>
        <v>Abstention</v>
      </c>
      <c r="IX110" s="3">
        <f t="shared" si="55"/>
        <v>27</v>
      </c>
      <c r="IY110" s="3">
        <f t="shared" si="56"/>
        <v>0.96296296296296291</v>
      </c>
      <c r="IZ110" t="str">
        <f t="shared" si="85"/>
        <v>consigne</v>
      </c>
      <c r="JA110">
        <f t="shared" si="77"/>
        <v>0</v>
      </c>
      <c r="JB110">
        <f t="shared" si="78"/>
        <v>23</v>
      </c>
      <c r="JC110">
        <f t="shared" si="79"/>
        <v>5</v>
      </c>
      <c r="JD110" s="3">
        <f t="shared" si="58"/>
        <v>23</v>
      </c>
      <c r="JE110" s="7" t="str" cm="1">
        <f t="array" ref="JE110">_xlfn.SWITCH(JD110,JA110,"Oui",JB110,"Non",JC110,"Abstention")</f>
        <v>Non</v>
      </c>
      <c r="JF110" s="7" t="str" cm="1">
        <f t="array" ref="JF110">_xlfn.SWITCH(JE110,"Oui","Non","Non","Oui","Abstention","Oui")</f>
        <v>Oui</v>
      </c>
      <c r="JG110" s="7" t="str" cm="1">
        <f t="array" ref="JG110">_xlfn.SWITCH(JE110,"Oui","Abstention","Non","Abstention","Abstention","Non")</f>
        <v>Abstention</v>
      </c>
      <c r="JH110" s="3">
        <f t="shared" si="59"/>
        <v>28</v>
      </c>
      <c r="JI110" s="3">
        <f t="shared" si="60"/>
        <v>0.8214285714285714</v>
      </c>
      <c r="JJ110" t="str">
        <f t="shared" si="86"/>
        <v>consigne</v>
      </c>
      <c r="JK110">
        <f t="shared" si="80"/>
        <v>13</v>
      </c>
      <c r="JL110">
        <f t="shared" si="81"/>
        <v>0</v>
      </c>
      <c r="JM110">
        <f t="shared" si="82"/>
        <v>0</v>
      </c>
      <c r="JN110" s="3">
        <f t="shared" si="62"/>
        <v>13</v>
      </c>
      <c r="JO110" s="7" t="str" cm="1">
        <f t="array" ref="JO110">_xlfn.SWITCH(JN110,JK110,"Oui",JL110,"Non",JM110,"Abstention")</f>
        <v>Oui</v>
      </c>
      <c r="JP110" s="7" t="str" cm="1">
        <f t="array" ref="JP110">_xlfn.SWITCH(JO110,"Oui","Non","Non","Oui","Abstention","Oui")</f>
        <v>Non</v>
      </c>
      <c r="JQ110" s="7" t="str" cm="1">
        <f t="array" ref="JQ110">_xlfn.SWITCH(JO110,"Oui","Abstention","Non","Abstention","Abstention","Non")</f>
        <v>Abstention</v>
      </c>
      <c r="JR110" s="3">
        <f t="shared" si="63"/>
        <v>13</v>
      </c>
      <c r="JS110" s="3">
        <f t="shared" si="64"/>
        <v>1</v>
      </c>
      <c r="JT110" t="str">
        <f t="shared" si="87"/>
        <v>consigne</v>
      </c>
      <c r="JU110" s="3"/>
      <c r="JV110" t="str" cm="1">
        <f t="array" ref="JV110">_xlfn._xlws.FILTER($M$3:$HD$3,((($M110:$HD110=$HR110)+($M110:$HD110=$HS110))*($M$5:$HD$5="V")*($HV110="consigne")),"")</f>
        <v/>
      </c>
      <c r="KP110" t="str" cm="1">
        <f t="array" ref="KP110">_xlfn._xlws.FILTER($M$3:$HD$3,((($M110:$HD110=$IB110)+($M110:$HD110=$IC110))*($M$5:$HD$5="S")*($IF110="consigne")),"")</f>
        <v/>
      </c>
      <c r="LD110" t="str" cm="1">
        <f t="array" ref="LD110">_xlfn._xlws.FILTER($M$3:$HD$3,((($M110:$HD110=$IV110)+($M110:$HD110=$IW110))*($M$5:$HD$5="RL")*($IZ110="consigne")),"")</f>
        <v>Fluri Kurt</v>
      </c>
      <c r="LP110" t="str" cm="1">
        <f t="array" ref="LP110:LT110">_xlfn._xlws.FILTER($M$3:$HD$3,((($M110:$HD110=$JF110)+($M110:$HD110=$JG110))*($M$5:$HD$5="G")*($JJ110="consigne")),"")</f>
        <v>Andrey Gerhard</v>
      </c>
      <c r="LQ110" t="str">
        <v>Badertscher Christine</v>
      </c>
      <c r="LR110" t="str">
        <v>Egger Kurt</v>
      </c>
      <c r="LS110" t="str">
        <v>Michaud Gigon Sophie</v>
      </c>
      <c r="LT110" t="str">
        <v>Ryser Franziska</v>
      </c>
      <c r="MA110" t="str" cm="1">
        <f t="array" ref="MA110">_xlfn._xlws.FILTER($M$3:$HD$3,((($M110:$HD110=$JP110)+($M110:$HD110=$JQ110))*($M$5:$HD$5="GL")*($JT110="consigne")),"")</f>
        <v/>
      </c>
      <c r="MG110" t="str" cm="1">
        <f t="array" ref="MG110:MH110">_xlfn._xlws.FILTER($M$3:$HD$3,((($M110:$HD110=$IL110)+($M110:$HD110=$IM110))*($M$5:$HD$5="M-E")*($IP110="consigne")),"")</f>
        <v>Gugger Niklaus-Samuel</v>
      </c>
      <c r="MH110" t="str">
        <v>Studer Lilian</v>
      </c>
    </row>
    <row r="111" spans="1:347" x14ac:dyDescent="0.25">
      <c r="A111" s="1" t="s">
        <v>837</v>
      </c>
      <c r="B111" t="s">
        <v>204</v>
      </c>
      <c r="C111" t="s">
        <v>793</v>
      </c>
      <c r="D111" t="s">
        <v>794</v>
      </c>
      <c r="E111" s="1" t="s">
        <v>838</v>
      </c>
      <c r="F111" t="s">
        <v>839</v>
      </c>
      <c r="G111">
        <v>24570</v>
      </c>
      <c r="H111" t="s">
        <v>835</v>
      </c>
      <c r="I111" t="s">
        <v>840</v>
      </c>
      <c r="M111" t="s">
        <v>461</v>
      </c>
      <c r="N111" t="s">
        <v>461</v>
      </c>
      <c r="O111" t="s">
        <v>460</v>
      </c>
      <c r="P111" t="s">
        <v>461</v>
      </c>
      <c r="Q111" t="s">
        <v>461</v>
      </c>
      <c r="R111" t="s">
        <v>460</v>
      </c>
      <c r="S111" t="s">
        <v>460</v>
      </c>
      <c r="T111" t="s">
        <v>460</v>
      </c>
      <c r="U111" t="s">
        <v>460</v>
      </c>
      <c r="V111" t="s">
        <v>473</v>
      </c>
      <c r="W111" t="s">
        <v>463</v>
      </c>
      <c r="X111" t="s">
        <v>460</v>
      </c>
      <c r="Y111" t="s">
        <v>460</v>
      </c>
      <c r="Z111" t="s">
        <v>460</v>
      </c>
      <c r="AA111" t="s">
        <v>460</v>
      </c>
      <c r="AB111" t="s">
        <v>460</v>
      </c>
      <c r="AC111" t="s">
        <v>460</v>
      </c>
      <c r="AD111" t="s">
        <v>460</v>
      </c>
      <c r="AE111" t="s">
        <v>461</v>
      </c>
      <c r="AF111" t="s">
        <v>460</v>
      </c>
      <c r="AG111" t="s">
        <v>461</v>
      </c>
      <c r="AH111" t="s">
        <v>461</v>
      </c>
      <c r="AI111" t="s">
        <v>460</v>
      </c>
      <c r="AJ111" t="s">
        <v>460</v>
      </c>
      <c r="AK111" t="s">
        <v>460</v>
      </c>
      <c r="AL111" t="s">
        <v>461</v>
      </c>
      <c r="AM111" t="s">
        <v>461</v>
      </c>
      <c r="AN111" t="s">
        <v>460</v>
      </c>
      <c r="AO111" t="s">
        <v>461</v>
      </c>
      <c r="AP111" t="s">
        <v>460</v>
      </c>
      <c r="AQ111" t="s">
        <v>461</v>
      </c>
      <c r="AR111" t="s">
        <v>460</v>
      </c>
      <c r="AS111" t="s">
        <v>460</v>
      </c>
      <c r="AT111" t="s">
        <v>461</v>
      </c>
      <c r="AU111" t="s">
        <v>460</v>
      </c>
      <c r="AV111" t="s">
        <v>460</v>
      </c>
      <c r="AW111" t="s">
        <v>461</v>
      </c>
      <c r="AX111" t="s">
        <v>460</v>
      </c>
      <c r="AY111" t="s">
        <v>461</v>
      </c>
      <c r="AZ111" t="s">
        <v>473</v>
      </c>
      <c r="BA111" t="s">
        <v>461</v>
      </c>
      <c r="BB111" t="s">
        <v>461</v>
      </c>
      <c r="BC111" t="s">
        <v>460</v>
      </c>
      <c r="BD111" t="s">
        <v>460</v>
      </c>
      <c r="BE111" t="s">
        <v>461</v>
      </c>
      <c r="BF111" t="s">
        <v>461</v>
      </c>
      <c r="BG111" t="s">
        <v>460</v>
      </c>
      <c r="BH111" t="s">
        <v>461</v>
      </c>
      <c r="BI111" t="s">
        <v>460</v>
      </c>
      <c r="BJ111" t="s">
        <v>461</v>
      </c>
      <c r="BK111" t="s">
        <v>473</v>
      </c>
      <c r="BL111" t="s">
        <v>473</v>
      </c>
      <c r="BM111" t="s">
        <v>460</v>
      </c>
      <c r="BN111" t="s">
        <v>460</v>
      </c>
      <c r="BO111" t="s">
        <v>461</v>
      </c>
      <c r="BP111" t="s">
        <v>460</v>
      </c>
      <c r="BQ111" t="s">
        <v>460</v>
      </c>
      <c r="BR111" t="s">
        <v>461</v>
      </c>
      <c r="BS111" t="s">
        <v>473</v>
      </c>
      <c r="BT111" t="s">
        <v>461</v>
      </c>
      <c r="BU111" t="s">
        <v>461</v>
      </c>
      <c r="BV111" t="s">
        <v>461</v>
      </c>
      <c r="BW111" t="s">
        <v>461</v>
      </c>
      <c r="BX111" t="s">
        <v>460</v>
      </c>
      <c r="BY111" t="s">
        <v>460</v>
      </c>
      <c r="BZ111" t="s">
        <v>461</v>
      </c>
      <c r="CA111" t="s">
        <v>460</v>
      </c>
      <c r="CB111" t="s">
        <v>460</v>
      </c>
      <c r="CC111" t="s">
        <v>461</v>
      </c>
      <c r="CD111" t="s">
        <v>461</v>
      </c>
      <c r="CE111" t="s">
        <v>460</v>
      </c>
      <c r="CF111" t="s">
        <v>473</v>
      </c>
      <c r="CG111" t="s">
        <v>461</v>
      </c>
      <c r="CH111" t="s">
        <v>460</v>
      </c>
      <c r="CI111" t="s">
        <v>461</v>
      </c>
      <c r="CJ111" t="s">
        <v>460</v>
      </c>
      <c r="CK111" t="s">
        <v>460</v>
      </c>
      <c r="CL111" t="s">
        <v>461</v>
      </c>
      <c r="CM111" t="s">
        <v>463</v>
      </c>
      <c r="CN111" t="s">
        <v>473</v>
      </c>
      <c r="CO111" t="s">
        <v>460</v>
      </c>
      <c r="CP111" t="s">
        <v>461</v>
      </c>
      <c r="CQ111" t="s">
        <v>461</v>
      </c>
      <c r="CR111" t="s">
        <v>461</v>
      </c>
      <c r="CS111" t="s">
        <v>461</v>
      </c>
      <c r="CT111" t="s">
        <v>461</v>
      </c>
      <c r="CU111" t="s">
        <v>460</v>
      </c>
      <c r="CV111" t="s">
        <v>461</v>
      </c>
      <c r="CW111" t="s">
        <v>460</v>
      </c>
      <c r="CX111" t="s">
        <v>460</v>
      </c>
      <c r="CY111" t="s">
        <v>461</v>
      </c>
      <c r="CZ111" t="s">
        <v>461</v>
      </c>
      <c r="DA111" t="s">
        <v>461</v>
      </c>
      <c r="DB111" t="s">
        <v>474</v>
      </c>
      <c r="DC111" t="s">
        <v>460</v>
      </c>
      <c r="DD111" t="s">
        <v>461</v>
      </c>
      <c r="DE111" t="s">
        <v>460</v>
      </c>
      <c r="DF111" t="s">
        <v>461</v>
      </c>
      <c r="DG111" t="s">
        <v>460</v>
      </c>
      <c r="DH111" t="s">
        <v>473</v>
      </c>
      <c r="DI111" t="s">
        <v>460</v>
      </c>
      <c r="DJ111" t="s">
        <v>460</v>
      </c>
      <c r="DK111" t="s">
        <v>473</v>
      </c>
      <c r="DL111" t="s">
        <v>460</v>
      </c>
      <c r="DM111" t="s">
        <v>460</v>
      </c>
      <c r="DN111" t="s">
        <v>460</v>
      </c>
      <c r="DO111" t="s">
        <v>460</v>
      </c>
      <c r="DP111" t="s">
        <v>461</v>
      </c>
      <c r="DQ111" t="s">
        <v>461</v>
      </c>
      <c r="DR111" t="s">
        <v>460</v>
      </c>
      <c r="DS111" t="s">
        <v>473</v>
      </c>
      <c r="DT111" t="s">
        <v>460</v>
      </c>
      <c r="DU111" t="s">
        <v>461</v>
      </c>
      <c r="DV111" t="s">
        <v>460</v>
      </c>
      <c r="DW111" t="s">
        <v>460</v>
      </c>
      <c r="DX111" t="s">
        <v>473</v>
      </c>
      <c r="DY111" t="s">
        <v>460</v>
      </c>
      <c r="DZ111" t="s">
        <v>473</v>
      </c>
      <c r="EA111" t="s">
        <v>460</v>
      </c>
      <c r="EB111" t="s">
        <v>460</v>
      </c>
      <c r="EC111" t="s">
        <v>473</v>
      </c>
      <c r="ED111" t="s">
        <v>460</v>
      </c>
      <c r="EE111" t="s">
        <v>460</v>
      </c>
      <c r="EF111" t="s">
        <v>460</v>
      </c>
      <c r="EG111" t="s">
        <v>460</v>
      </c>
      <c r="EH111" t="s">
        <v>461</v>
      </c>
      <c r="EI111" t="s">
        <v>461</v>
      </c>
      <c r="EJ111" t="s">
        <v>473</v>
      </c>
      <c r="EK111" t="s">
        <v>460</v>
      </c>
      <c r="EL111" t="s">
        <v>460</v>
      </c>
      <c r="EM111" t="s">
        <v>460</v>
      </c>
      <c r="EN111" t="s">
        <v>461</v>
      </c>
      <c r="EO111" t="s">
        <v>460</v>
      </c>
      <c r="EP111" t="s">
        <v>460</v>
      </c>
      <c r="EQ111" t="s">
        <v>473</v>
      </c>
      <c r="ER111" t="s">
        <v>460</v>
      </c>
      <c r="ES111" t="s">
        <v>473</v>
      </c>
      <c r="ET111" t="s">
        <v>461</v>
      </c>
      <c r="EU111" t="s">
        <v>473</v>
      </c>
      <c r="EV111" t="s">
        <v>460</v>
      </c>
      <c r="EW111" t="s">
        <v>460</v>
      </c>
      <c r="EX111" t="s">
        <v>460</v>
      </c>
      <c r="EY111" t="s">
        <v>461</v>
      </c>
      <c r="EZ111" t="s">
        <v>473</v>
      </c>
      <c r="FA111" t="s">
        <v>460</v>
      </c>
      <c r="FB111" t="s">
        <v>460</v>
      </c>
      <c r="FC111" t="s">
        <v>461</v>
      </c>
      <c r="FD111" t="s">
        <v>460</v>
      </c>
      <c r="FE111" t="s">
        <v>460</v>
      </c>
      <c r="FF111" t="s">
        <v>460</v>
      </c>
      <c r="FG111" t="s">
        <v>461</v>
      </c>
      <c r="FH111" t="s">
        <v>460</v>
      </c>
      <c r="FI111" t="s">
        <v>460</v>
      </c>
      <c r="FJ111" t="s">
        <v>461</v>
      </c>
      <c r="FK111" t="s">
        <v>461</v>
      </c>
      <c r="FL111" t="s">
        <v>460</v>
      </c>
      <c r="FM111" t="s">
        <v>460</v>
      </c>
      <c r="FN111" t="s">
        <v>461</v>
      </c>
      <c r="FO111" t="s">
        <v>460</v>
      </c>
      <c r="FP111" t="s">
        <v>461</v>
      </c>
      <c r="FQ111" t="s">
        <v>461</v>
      </c>
      <c r="FR111" t="s">
        <v>460</v>
      </c>
      <c r="FS111" t="s">
        <v>461</v>
      </c>
      <c r="FT111" t="s">
        <v>473</v>
      </c>
      <c r="FU111" t="s">
        <v>460</v>
      </c>
      <c r="FV111" t="s">
        <v>460</v>
      </c>
      <c r="FW111" t="s">
        <v>461</v>
      </c>
      <c r="FX111" t="s">
        <v>460</v>
      </c>
      <c r="FY111" t="s">
        <v>460</v>
      </c>
      <c r="FZ111" t="s">
        <v>473</v>
      </c>
      <c r="GA111" t="s">
        <v>461</v>
      </c>
      <c r="GB111" t="s">
        <v>460</v>
      </c>
      <c r="GC111" t="s">
        <v>461</v>
      </c>
      <c r="GD111" t="s">
        <v>460</v>
      </c>
      <c r="GE111" t="s">
        <v>473</v>
      </c>
      <c r="GF111" t="s">
        <v>461</v>
      </c>
      <c r="GG111" t="s">
        <v>460</v>
      </c>
      <c r="GH111" t="s">
        <v>460</v>
      </c>
      <c r="GI111" t="s">
        <v>460</v>
      </c>
      <c r="GJ111" t="s">
        <v>460</v>
      </c>
      <c r="GK111" t="s">
        <v>461</v>
      </c>
      <c r="GL111" t="s">
        <v>461</v>
      </c>
      <c r="GM111" t="s">
        <v>461</v>
      </c>
      <c r="GN111" t="s">
        <v>473</v>
      </c>
      <c r="GO111" t="s">
        <v>461</v>
      </c>
      <c r="GP111" t="s">
        <v>460</v>
      </c>
      <c r="GQ111" t="s">
        <v>461</v>
      </c>
      <c r="GR111" t="s">
        <v>461</v>
      </c>
      <c r="GS111" t="s">
        <v>473</v>
      </c>
      <c r="GT111" t="s">
        <v>460</v>
      </c>
      <c r="GU111" t="s">
        <v>460</v>
      </c>
      <c r="GV111" t="s">
        <v>461</v>
      </c>
      <c r="GW111" t="s">
        <v>460</v>
      </c>
      <c r="GX111" t="s">
        <v>460</v>
      </c>
      <c r="GY111" t="s">
        <v>460</v>
      </c>
      <c r="GZ111" t="s">
        <v>460</v>
      </c>
      <c r="HA111" t="s">
        <v>460</v>
      </c>
      <c r="HB111" t="s">
        <v>461</v>
      </c>
      <c r="HC111" t="s">
        <v>460</v>
      </c>
      <c r="HD111" t="s">
        <v>461</v>
      </c>
      <c r="HE111" t="s">
        <v>481</v>
      </c>
      <c r="HF111">
        <v>102</v>
      </c>
      <c r="HG111">
        <v>72</v>
      </c>
      <c r="HH111">
        <v>0</v>
      </c>
      <c r="HI111">
        <v>2</v>
      </c>
      <c r="HJ111">
        <v>23</v>
      </c>
      <c r="HK111" t="s">
        <v>476</v>
      </c>
      <c r="HM111" s="3">
        <f t="shared" si="66"/>
        <v>2</v>
      </c>
      <c r="HN111" s="3">
        <f t="shared" si="67"/>
        <v>49</v>
      </c>
      <c r="HO111" s="3">
        <f t="shared" si="83"/>
        <v>0</v>
      </c>
      <c r="HP111" s="3">
        <f t="shared" si="42"/>
        <v>49</v>
      </c>
      <c r="HQ111" s="7" t="str" cm="1">
        <f t="array" ref="HQ111">_xlfn.SWITCH(HP111,HM111,"Oui",HN111,"Non",HO111,"Abstention")</f>
        <v>Non</v>
      </c>
      <c r="HR111" s="7" t="str" cm="1">
        <f t="array" ref="HR111">_xlfn.SWITCH(HQ111,"Oui","Non","Non","Oui","Abstention","Oui")</f>
        <v>Oui</v>
      </c>
      <c r="HS111" s="7" t="str" cm="1">
        <f t="array" ref="HS111">_xlfn.SWITCH(HQ111,"Oui","Abstention","Non","Abstention","Abstention","Non")</f>
        <v>Abstention</v>
      </c>
      <c r="HT111" s="3">
        <f t="shared" si="43"/>
        <v>51</v>
      </c>
      <c r="HU111" s="3">
        <f t="shared" si="44"/>
        <v>0.96078431372549022</v>
      </c>
      <c r="HV111" t="str">
        <f t="shared" si="45"/>
        <v>consigne</v>
      </c>
      <c r="HW111" s="3">
        <f t="shared" si="68"/>
        <v>33</v>
      </c>
      <c r="HX111" s="3">
        <f t="shared" si="69"/>
        <v>0</v>
      </c>
      <c r="HY111" s="3">
        <f t="shared" si="70"/>
        <v>0</v>
      </c>
      <c r="HZ111" s="3">
        <f t="shared" si="46"/>
        <v>33</v>
      </c>
      <c r="IA111" s="7" t="str" cm="1">
        <f t="array" ref="IA111">_xlfn.SWITCH(HZ111,HW111,"Oui",HX111,"Non",HY111,"Abstention")</f>
        <v>Oui</v>
      </c>
      <c r="IB111" s="7" t="str" cm="1">
        <f t="array" ref="IB111">_xlfn.SWITCH(IA111,"Oui","Non","Non","Oui","Abstention","Oui")</f>
        <v>Non</v>
      </c>
      <c r="IC111" s="7" t="str" cm="1">
        <f t="array" ref="IC111">_xlfn.SWITCH(IA111,"Oui","Abstention","Non","Abstention","Abstention","Non")</f>
        <v>Abstention</v>
      </c>
      <c r="ID111" s="3">
        <f t="shared" si="47"/>
        <v>33</v>
      </c>
      <c r="IE111" s="3">
        <f t="shared" si="48"/>
        <v>1</v>
      </c>
      <c r="IF111" t="str">
        <f t="shared" si="49"/>
        <v>consigne</v>
      </c>
      <c r="IG111">
        <f t="shared" si="71"/>
        <v>28</v>
      </c>
      <c r="IH111">
        <f t="shared" si="72"/>
        <v>0</v>
      </c>
      <c r="II111">
        <f t="shared" si="73"/>
        <v>0</v>
      </c>
      <c r="IJ111" s="3">
        <f t="shared" si="50"/>
        <v>28</v>
      </c>
      <c r="IK111" s="7" t="str" cm="1">
        <f t="array" ref="IK111">_xlfn.SWITCH(IJ111,IG111,"Oui",IH111,"Non",II111,"Abstention")</f>
        <v>Oui</v>
      </c>
      <c r="IL111" s="7" t="str" cm="1">
        <f t="array" ref="IL111">_xlfn.SWITCH(IK111,"Oui","Non","Non","Oui","Abstention","Oui")</f>
        <v>Non</v>
      </c>
      <c r="IM111" s="7" t="str" cm="1">
        <f t="array" ref="IM111">_xlfn.SWITCH(IK111,"Oui","Abstention","Non","Abstention","Abstention","Non")</f>
        <v>Abstention</v>
      </c>
      <c r="IN111" s="3">
        <f t="shared" si="51"/>
        <v>28</v>
      </c>
      <c r="IO111" s="3">
        <f t="shared" si="52"/>
        <v>1</v>
      </c>
      <c r="IP111" t="str">
        <f t="shared" si="84"/>
        <v>consigne</v>
      </c>
      <c r="IQ111">
        <f t="shared" si="74"/>
        <v>0</v>
      </c>
      <c r="IR111">
        <f t="shared" si="75"/>
        <v>23</v>
      </c>
      <c r="IS111">
        <f t="shared" si="76"/>
        <v>0</v>
      </c>
      <c r="IT111" s="3">
        <f t="shared" si="54"/>
        <v>23</v>
      </c>
      <c r="IU111" s="7" t="str" cm="1">
        <f t="array" ref="IU111">_xlfn.SWITCH(IT111,IQ111,"Oui",IR111,"Non",IS111,"Abstention")</f>
        <v>Non</v>
      </c>
      <c r="IV111" s="7" t="str" cm="1">
        <f t="array" ref="IV111">_xlfn.SWITCH(IU111,"Oui","Non","Non","Oui","Abstention","Oui")</f>
        <v>Oui</v>
      </c>
      <c r="IW111" s="7" t="str" cm="1">
        <f t="array" ref="IW111">_xlfn.SWITCH(IU111,"Oui","Abstention","Non","Abstention","Abstention","Non")</f>
        <v>Abstention</v>
      </c>
      <c r="IX111" s="3">
        <f t="shared" si="55"/>
        <v>23</v>
      </c>
      <c r="IY111" s="3">
        <f t="shared" si="56"/>
        <v>1</v>
      </c>
      <c r="IZ111" t="str">
        <f t="shared" si="85"/>
        <v>consigne</v>
      </c>
      <c r="JA111">
        <f t="shared" si="77"/>
        <v>25</v>
      </c>
      <c r="JB111">
        <f t="shared" si="78"/>
        <v>0</v>
      </c>
      <c r="JC111">
        <f t="shared" si="79"/>
        <v>0</v>
      </c>
      <c r="JD111" s="3">
        <f t="shared" si="58"/>
        <v>25</v>
      </c>
      <c r="JE111" s="7" t="str" cm="1">
        <f t="array" ref="JE111">_xlfn.SWITCH(JD111,JA111,"Oui",JB111,"Non",JC111,"Abstention")</f>
        <v>Oui</v>
      </c>
      <c r="JF111" s="7" t="str" cm="1">
        <f t="array" ref="JF111">_xlfn.SWITCH(JE111,"Oui","Non","Non","Oui","Abstention","Oui")</f>
        <v>Non</v>
      </c>
      <c r="JG111" s="7" t="str" cm="1">
        <f t="array" ref="JG111">_xlfn.SWITCH(JE111,"Oui","Abstention","Non","Abstention","Abstention","Non")</f>
        <v>Abstention</v>
      </c>
      <c r="JH111" s="3">
        <f t="shared" si="59"/>
        <v>25</v>
      </c>
      <c r="JI111" s="3">
        <f t="shared" si="60"/>
        <v>1</v>
      </c>
      <c r="JJ111" t="str">
        <f t="shared" si="86"/>
        <v>consigne</v>
      </c>
      <c r="JK111">
        <f t="shared" si="80"/>
        <v>14</v>
      </c>
      <c r="JL111">
        <f t="shared" si="81"/>
        <v>0</v>
      </c>
      <c r="JM111">
        <f t="shared" si="82"/>
        <v>0</v>
      </c>
      <c r="JN111" s="3">
        <f t="shared" si="62"/>
        <v>14</v>
      </c>
      <c r="JO111" s="7" t="str" cm="1">
        <f t="array" ref="JO111">_xlfn.SWITCH(JN111,JK111,"Oui",JL111,"Non",JM111,"Abstention")</f>
        <v>Oui</v>
      </c>
      <c r="JP111" s="7" t="str" cm="1">
        <f t="array" ref="JP111">_xlfn.SWITCH(JO111,"Oui","Non","Non","Oui","Abstention","Oui")</f>
        <v>Non</v>
      </c>
      <c r="JQ111" s="7" t="str" cm="1">
        <f t="array" ref="JQ111">_xlfn.SWITCH(JO111,"Oui","Abstention","Non","Abstention","Abstention","Non")</f>
        <v>Abstention</v>
      </c>
      <c r="JR111" s="3">
        <f t="shared" si="63"/>
        <v>14</v>
      </c>
      <c r="JS111" s="3">
        <f t="shared" si="64"/>
        <v>1</v>
      </c>
      <c r="JT111" t="str">
        <f t="shared" si="87"/>
        <v>consigne</v>
      </c>
      <c r="JU111" s="3"/>
      <c r="JV111" t="str" cm="1">
        <f t="array" ref="JV111:JW111">_xlfn._xlws.FILTER($M$3:$HD$3,((($M111:$HD111=$HR111)+($M111:$HD111=$HS111))*($M$5:$HD$5="V")*($HV111="consigne")),"")</f>
        <v>Egger Mike</v>
      </c>
      <c r="JW111" t="str">
        <v>Reimann Lukas</v>
      </c>
      <c r="KP111" t="str" cm="1">
        <f t="array" ref="KP111">_xlfn._xlws.FILTER($M$3:$HD$3,((($M111:$HD111=$IB111)+($M111:$HD111=$IC111))*($M$5:$HD$5="S")*($IF111="consigne")),"")</f>
        <v/>
      </c>
      <c r="LD111" t="str" cm="1">
        <f t="array" ref="LD111">_xlfn._xlws.FILTER($M$3:$HD$3,((($M111:$HD111=$IV111)+($M111:$HD111=$IW111))*($M$5:$HD$5="RL")*($IZ111="consigne")),"")</f>
        <v/>
      </c>
      <c r="LP111" t="str" cm="1">
        <f t="array" ref="LP111">_xlfn._xlws.FILTER($M$3:$HD$3,((($M111:$HD111=$JF111)+($M111:$HD111=$JG111))*($M$5:$HD$5="G")*($JJ111="consigne")),"")</f>
        <v/>
      </c>
      <c r="MA111" t="str" cm="1">
        <f t="array" ref="MA111">_xlfn._xlws.FILTER($M$3:$HD$3,((($M111:$HD111=$JP111)+($M111:$HD111=$JQ111))*($M$5:$HD$5="GL")*($JT111="consigne")),"")</f>
        <v/>
      </c>
      <c r="MG111" t="str" cm="1">
        <f t="array" ref="MG111">_xlfn._xlws.FILTER($M$3:$HD$3,((($M111:$HD111=$IL111)+($M111:$HD111=$IM111))*($M$5:$HD$5="M-E")*($IP111="consigne")),"")</f>
        <v/>
      </c>
    </row>
    <row r="112" spans="1:347" x14ac:dyDescent="0.25">
      <c r="A112" s="1" t="s">
        <v>841</v>
      </c>
      <c r="B112" t="s">
        <v>204</v>
      </c>
      <c r="C112" t="s">
        <v>842</v>
      </c>
      <c r="D112" t="s">
        <v>794</v>
      </c>
      <c r="E112" s="1" t="s">
        <v>843</v>
      </c>
      <c r="F112" t="s">
        <v>844</v>
      </c>
      <c r="G112">
        <v>24571</v>
      </c>
      <c r="H112" t="s">
        <v>598</v>
      </c>
      <c r="I112" t="s">
        <v>845</v>
      </c>
      <c r="M112" t="s">
        <v>461</v>
      </c>
      <c r="N112" t="s">
        <v>461</v>
      </c>
      <c r="O112" t="s">
        <v>460</v>
      </c>
      <c r="P112" t="s">
        <v>461</v>
      </c>
      <c r="Q112" t="s">
        <v>461</v>
      </c>
      <c r="R112" t="s">
        <v>460</v>
      </c>
      <c r="S112" t="s">
        <v>460</v>
      </c>
      <c r="T112" t="s">
        <v>460</v>
      </c>
      <c r="U112" t="s">
        <v>460</v>
      </c>
      <c r="V112" t="s">
        <v>460</v>
      </c>
      <c r="W112" t="s">
        <v>463</v>
      </c>
      <c r="X112" t="s">
        <v>460</v>
      </c>
      <c r="Y112" t="s">
        <v>460</v>
      </c>
      <c r="Z112" t="s">
        <v>460</v>
      </c>
      <c r="AA112" t="s">
        <v>473</v>
      </c>
      <c r="AB112" t="s">
        <v>460</v>
      </c>
      <c r="AC112" t="s">
        <v>460</v>
      </c>
      <c r="AD112" t="s">
        <v>460</v>
      </c>
      <c r="AE112" t="s">
        <v>461</v>
      </c>
      <c r="AF112" t="s">
        <v>460</v>
      </c>
      <c r="AG112" t="s">
        <v>460</v>
      </c>
      <c r="AH112" t="s">
        <v>460</v>
      </c>
      <c r="AI112" t="s">
        <v>460</v>
      </c>
      <c r="AJ112" t="s">
        <v>460</v>
      </c>
      <c r="AK112" t="s">
        <v>473</v>
      </c>
      <c r="AL112" t="s">
        <v>461</v>
      </c>
      <c r="AM112" t="s">
        <v>461</v>
      </c>
      <c r="AN112" t="s">
        <v>460</v>
      </c>
      <c r="AO112" t="s">
        <v>461</v>
      </c>
      <c r="AP112" t="s">
        <v>460</v>
      </c>
      <c r="AQ112" t="s">
        <v>460</v>
      </c>
      <c r="AR112" t="s">
        <v>460</v>
      </c>
      <c r="AS112" t="s">
        <v>460</v>
      </c>
      <c r="AT112" t="s">
        <v>480</v>
      </c>
      <c r="AU112" t="s">
        <v>460</v>
      </c>
      <c r="AV112" t="s">
        <v>460</v>
      </c>
      <c r="AW112" t="s">
        <v>473</v>
      </c>
      <c r="AX112" t="s">
        <v>460</v>
      </c>
      <c r="AY112" t="s">
        <v>460</v>
      </c>
      <c r="AZ112" t="s">
        <v>460</v>
      </c>
      <c r="BA112" t="s">
        <v>461</v>
      </c>
      <c r="BB112" t="s">
        <v>460</v>
      </c>
      <c r="BC112" t="s">
        <v>460</v>
      </c>
      <c r="BD112" t="s">
        <v>461</v>
      </c>
      <c r="BE112" t="s">
        <v>461</v>
      </c>
      <c r="BF112" t="s">
        <v>460</v>
      </c>
      <c r="BG112" t="s">
        <v>460</v>
      </c>
      <c r="BH112" t="s">
        <v>460</v>
      </c>
      <c r="BI112" t="s">
        <v>460</v>
      </c>
      <c r="BJ112" t="s">
        <v>473</v>
      </c>
      <c r="BK112" t="s">
        <v>461</v>
      </c>
      <c r="BL112" t="s">
        <v>460</v>
      </c>
      <c r="BM112" t="s">
        <v>460</v>
      </c>
      <c r="BN112" t="s">
        <v>460</v>
      </c>
      <c r="BO112" t="s">
        <v>461</v>
      </c>
      <c r="BP112" t="s">
        <v>460</v>
      </c>
      <c r="BQ112" t="s">
        <v>473</v>
      </c>
      <c r="BR112" t="s">
        <v>461</v>
      </c>
      <c r="BS112" t="s">
        <v>473</v>
      </c>
      <c r="BT112" t="s">
        <v>461</v>
      </c>
      <c r="BU112" t="s">
        <v>461</v>
      </c>
      <c r="BV112" t="s">
        <v>460</v>
      </c>
      <c r="BW112" t="s">
        <v>461</v>
      </c>
      <c r="BX112" t="s">
        <v>460</v>
      </c>
      <c r="BY112" t="s">
        <v>460</v>
      </c>
      <c r="BZ112" t="s">
        <v>461</v>
      </c>
      <c r="CA112" t="s">
        <v>460</v>
      </c>
      <c r="CB112" t="s">
        <v>461</v>
      </c>
      <c r="CC112" t="s">
        <v>460</v>
      </c>
      <c r="CD112" t="s">
        <v>461</v>
      </c>
      <c r="CE112" t="s">
        <v>460</v>
      </c>
      <c r="CF112" t="s">
        <v>473</v>
      </c>
      <c r="CG112" t="s">
        <v>461</v>
      </c>
      <c r="CH112" t="s">
        <v>460</v>
      </c>
      <c r="CI112" t="s">
        <v>461</v>
      </c>
      <c r="CJ112" t="s">
        <v>460</v>
      </c>
      <c r="CK112" t="s">
        <v>460</v>
      </c>
      <c r="CL112" t="s">
        <v>461</v>
      </c>
      <c r="CM112" t="s">
        <v>463</v>
      </c>
      <c r="CN112" t="s">
        <v>473</v>
      </c>
      <c r="CO112" t="s">
        <v>460</v>
      </c>
      <c r="CP112" t="s">
        <v>461</v>
      </c>
      <c r="CQ112" t="s">
        <v>461</v>
      </c>
      <c r="CR112" t="s">
        <v>461</v>
      </c>
      <c r="CS112" t="s">
        <v>461</v>
      </c>
      <c r="CT112" t="s">
        <v>461</v>
      </c>
      <c r="CU112" t="s">
        <v>460</v>
      </c>
      <c r="CV112" t="s">
        <v>461</v>
      </c>
      <c r="CW112" t="s">
        <v>460</v>
      </c>
      <c r="CX112" t="s">
        <v>460</v>
      </c>
      <c r="CY112" t="s">
        <v>461</v>
      </c>
      <c r="CZ112" t="s">
        <v>461</v>
      </c>
      <c r="DA112" t="s">
        <v>460</v>
      </c>
      <c r="DB112" t="s">
        <v>474</v>
      </c>
      <c r="DC112" t="s">
        <v>460</v>
      </c>
      <c r="DD112" t="s">
        <v>461</v>
      </c>
      <c r="DE112" t="s">
        <v>460</v>
      </c>
      <c r="DF112" t="s">
        <v>461</v>
      </c>
      <c r="DG112" t="s">
        <v>460</v>
      </c>
      <c r="DH112" t="s">
        <v>473</v>
      </c>
      <c r="DI112" t="s">
        <v>460</v>
      </c>
      <c r="DJ112" t="s">
        <v>460</v>
      </c>
      <c r="DK112" t="s">
        <v>460</v>
      </c>
      <c r="DL112" t="s">
        <v>460</v>
      </c>
      <c r="DM112" t="s">
        <v>460</v>
      </c>
      <c r="DN112" t="s">
        <v>460</v>
      </c>
      <c r="DO112" t="s">
        <v>460</v>
      </c>
      <c r="DP112" t="s">
        <v>461</v>
      </c>
      <c r="DQ112" t="s">
        <v>473</v>
      </c>
      <c r="DR112" t="s">
        <v>460</v>
      </c>
      <c r="DS112" t="s">
        <v>473</v>
      </c>
      <c r="DT112" t="s">
        <v>473</v>
      </c>
      <c r="DU112" t="s">
        <v>461</v>
      </c>
      <c r="DV112" t="s">
        <v>460</v>
      </c>
      <c r="DW112" t="s">
        <v>460</v>
      </c>
      <c r="DX112" t="s">
        <v>461</v>
      </c>
      <c r="DY112" t="s">
        <v>460</v>
      </c>
      <c r="DZ112" t="s">
        <v>473</v>
      </c>
      <c r="EA112" t="s">
        <v>460</v>
      </c>
      <c r="EB112" t="s">
        <v>460</v>
      </c>
      <c r="EC112" t="s">
        <v>473</v>
      </c>
      <c r="ED112" t="s">
        <v>460</v>
      </c>
      <c r="EE112" t="s">
        <v>460</v>
      </c>
      <c r="EF112" t="s">
        <v>460</v>
      </c>
      <c r="EG112" t="s">
        <v>460</v>
      </c>
      <c r="EH112" t="s">
        <v>460</v>
      </c>
      <c r="EI112" t="s">
        <v>461</v>
      </c>
      <c r="EJ112" t="s">
        <v>473</v>
      </c>
      <c r="EK112" t="s">
        <v>460</v>
      </c>
      <c r="EL112" t="s">
        <v>460</v>
      </c>
      <c r="EM112" t="s">
        <v>461</v>
      </c>
      <c r="EN112" t="s">
        <v>461</v>
      </c>
      <c r="EO112" t="s">
        <v>460</v>
      </c>
      <c r="EP112" t="s">
        <v>460</v>
      </c>
      <c r="EQ112" t="s">
        <v>473</v>
      </c>
      <c r="ER112" t="s">
        <v>460</v>
      </c>
      <c r="ES112" t="s">
        <v>460</v>
      </c>
      <c r="ET112" t="s">
        <v>460</v>
      </c>
      <c r="EU112" t="s">
        <v>473</v>
      </c>
      <c r="EV112" t="s">
        <v>460</v>
      </c>
      <c r="EW112" t="s">
        <v>460</v>
      </c>
      <c r="EX112" t="s">
        <v>460</v>
      </c>
      <c r="EY112" t="s">
        <v>461</v>
      </c>
      <c r="EZ112" t="s">
        <v>473</v>
      </c>
      <c r="FA112" t="s">
        <v>460</v>
      </c>
      <c r="FB112" t="s">
        <v>461</v>
      </c>
      <c r="FC112" t="s">
        <v>460</v>
      </c>
      <c r="FD112" t="s">
        <v>460</v>
      </c>
      <c r="FE112" t="s">
        <v>460</v>
      </c>
      <c r="FF112" t="s">
        <v>460</v>
      </c>
      <c r="FG112" t="s">
        <v>461</v>
      </c>
      <c r="FH112" t="s">
        <v>460</v>
      </c>
      <c r="FI112" t="s">
        <v>460</v>
      </c>
      <c r="FJ112" t="s">
        <v>461</v>
      </c>
      <c r="FK112" t="s">
        <v>461</v>
      </c>
      <c r="FL112" t="s">
        <v>460</v>
      </c>
      <c r="FM112" t="s">
        <v>460</v>
      </c>
      <c r="FN112" t="s">
        <v>461</v>
      </c>
      <c r="FO112" t="s">
        <v>460</v>
      </c>
      <c r="FP112" t="s">
        <v>461</v>
      </c>
      <c r="FQ112" t="s">
        <v>461</v>
      </c>
      <c r="FR112" t="s">
        <v>460</v>
      </c>
      <c r="FS112" t="s">
        <v>480</v>
      </c>
      <c r="FT112" t="s">
        <v>460</v>
      </c>
      <c r="FU112" t="s">
        <v>460</v>
      </c>
      <c r="FV112" t="s">
        <v>460</v>
      </c>
      <c r="FW112" t="s">
        <v>461</v>
      </c>
      <c r="FX112" t="s">
        <v>460</v>
      </c>
      <c r="FY112" t="s">
        <v>460</v>
      </c>
      <c r="FZ112" t="s">
        <v>460</v>
      </c>
      <c r="GA112" t="s">
        <v>461</v>
      </c>
      <c r="GB112" t="s">
        <v>460</v>
      </c>
      <c r="GC112" t="s">
        <v>461</v>
      </c>
      <c r="GD112" t="s">
        <v>460</v>
      </c>
      <c r="GE112" t="s">
        <v>473</v>
      </c>
      <c r="GF112" t="s">
        <v>461</v>
      </c>
      <c r="GG112" t="s">
        <v>460</v>
      </c>
      <c r="GH112" t="s">
        <v>460</v>
      </c>
      <c r="GI112" t="s">
        <v>460</v>
      </c>
      <c r="GJ112" t="s">
        <v>460</v>
      </c>
      <c r="GK112" t="s">
        <v>461</v>
      </c>
      <c r="GL112" t="s">
        <v>461</v>
      </c>
      <c r="GM112" t="s">
        <v>460</v>
      </c>
      <c r="GN112" t="s">
        <v>460</v>
      </c>
      <c r="GO112" t="s">
        <v>461</v>
      </c>
      <c r="GP112" t="s">
        <v>460</v>
      </c>
      <c r="GQ112" t="s">
        <v>461</v>
      </c>
      <c r="GR112" t="s">
        <v>473</v>
      </c>
      <c r="GS112" t="s">
        <v>460</v>
      </c>
      <c r="GT112" t="s">
        <v>460</v>
      </c>
      <c r="GU112" t="s">
        <v>460</v>
      </c>
      <c r="GV112" t="s">
        <v>460</v>
      </c>
      <c r="GW112" t="s">
        <v>460</v>
      </c>
      <c r="GX112" t="s">
        <v>460</v>
      </c>
      <c r="GY112" t="s">
        <v>460</v>
      </c>
      <c r="GZ112" t="s">
        <v>460</v>
      </c>
      <c r="HA112" t="s">
        <v>460</v>
      </c>
      <c r="HB112" t="s">
        <v>461</v>
      </c>
      <c r="HC112" t="s">
        <v>460</v>
      </c>
      <c r="HD112" t="s">
        <v>461</v>
      </c>
      <c r="HE112" t="s">
        <v>481</v>
      </c>
      <c r="HF112">
        <v>118</v>
      </c>
      <c r="HG112">
        <v>57</v>
      </c>
      <c r="HH112">
        <v>2</v>
      </c>
      <c r="HI112">
        <v>2</v>
      </c>
      <c r="HJ112">
        <v>20</v>
      </c>
      <c r="HK112" t="s">
        <v>476</v>
      </c>
      <c r="HM112" s="3">
        <f t="shared" si="66"/>
        <v>0</v>
      </c>
      <c r="HN112" s="3">
        <f t="shared" si="67"/>
        <v>52</v>
      </c>
      <c r="HO112" s="3">
        <f t="shared" si="83"/>
        <v>0</v>
      </c>
      <c r="HP112" s="3">
        <f t="shared" si="42"/>
        <v>52</v>
      </c>
      <c r="HQ112" s="7" t="str" cm="1">
        <f t="array" ref="HQ112">_xlfn.SWITCH(HP112,HM112,"Oui",HN112,"Non",HO112,"Abstention")</f>
        <v>Non</v>
      </c>
      <c r="HR112" s="7" t="str" cm="1">
        <f t="array" ref="HR112">_xlfn.SWITCH(HQ112,"Oui","Non","Non","Oui","Abstention","Oui")</f>
        <v>Oui</v>
      </c>
      <c r="HS112" s="7" t="str" cm="1">
        <f t="array" ref="HS112">_xlfn.SWITCH(HQ112,"Oui","Abstention","Non","Abstention","Abstention","Non")</f>
        <v>Abstention</v>
      </c>
      <c r="HT112" s="3">
        <f t="shared" si="43"/>
        <v>52</v>
      </c>
      <c r="HU112" s="3">
        <f t="shared" si="44"/>
        <v>1</v>
      </c>
      <c r="HV112" t="str">
        <f t="shared" si="45"/>
        <v>consigne</v>
      </c>
      <c r="HW112" s="3">
        <f t="shared" si="68"/>
        <v>31</v>
      </c>
      <c r="HX112" s="3">
        <f t="shared" si="69"/>
        <v>0</v>
      </c>
      <c r="HY112" s="3">
        <f t="shared" si="70"/>
        <v>0</v>
      </c>
      <c r="HZ112" s="3">
        <f t="shared" si="46"/>
        <v>31</v>
      </c>
      <c r="IA112" s="7" t="str" cm="1">
        <f t="array" ref="IA112">_xlfn.SWITCH(HZ112,HW112,"Oui",HX112,"Non",HY112,"Abstention")</f>
        <v>Oui</v>
      </c>
      <c r="IB112" s="7" t="str" cm="1">
        <f t="array" ref="IB112">_xlfn.SWITCH(IA112,"Oui","Non","Non","Oui","Abstention","Oui")</f>
        <v>Non</v>
      </c>
      <c r="IC112" s="7" t="str" cm="1">
        <f t="array" ref="IC112">_xlfn.SWITCH(IA112,"Oui","Abstention","Non","Abstention","Abstention","Non")</f>
        <v>Abstention</v>
      </c>
      <c r="ID112" s="3">
        <f t="shared" si="47"/>
        <v>31</v>
      </c>
      <c r="IE112" s="3">
        <f t="shared" si="48"/>
        <v>1</v>
      </c>
      <c r="IF112" t="str">
        <f t="shared" si="49"/>
        <v>consigne</v>
      </c>
      <c r="IG112">
        <f t="shared" si="71"/>
        <v>26</v>
      </c>
      <c r="IH112">
        <f t="shared" si="72"/>
        <v>2</v>
      </c>
      <c r="II112">
        <f t="shared" si="73"/>
        <v>0</v>
      </c>
      <c r="IJ112" s="3">
        <f t="shared" si="50"/>
        <v>26</v>
      </c>
      <c r="IK112" s="7" t="str" cm="1">
        <f t="array" ref="IK112">_xlfn.SWITCH(IJ112,IG112,"Oui",IH112,"Non",II112,"Abstention")</f>
        <v>Oui</v>
      </c>
      <c r="IL112" s="7" t="str" cm="1">
        <f t="array" ref="IL112">_xlfn.SWITCH(IK112,"Oui","Non","Non","Oui","Abstention","Oui")</f>
        <v>Non</v>
      </c>
      <c r="IM112" s="7" t="str" cm="1">
        <f t="array" ref="IM112">_xlfn.SWITCH(IK112,"Oui","Abstention","Non","Abstention","Abstention","Non")</f>
        <v>Abstention</v>
      </c>
      <c r="IN112" s="3">
        <f t="shared" si="51"/>
        <v>28</v>
      </c>
      <c r="IO112" s="3">
        <f t="shared" si="52"/>
        <v>0.9285714285714286</v>
      </c>
      <c r="IP112" t="str">
        <f t="shared" si="84"/>
        <v>consigne</v>
      </c>
      <c r="IQ112">
        <f t="shared" si="74"/>
        <v>20</v>
      </c>
      <c r="IR112">
        <f t="shared" si="75"/>
        <v>3</v>
      </c>
      <c r="IS112">
        <f t="shared" si="76"/>
        <v>2</v>
      </c>
      <c r="IT112" s="3">
        <f t="shared" si="54"/>
        <v>20</v>
      </c>
      <c r="IU112" s="7" t="str" cm="1">
        <f t="array" ref="IU112">_xlfn.SWITCH(IT112,IQ112,"Oui",IR112,"Non",IS112,"Abstention")</f>
        <v>Oui</v>
      </c>
      <c r="IV112" s="7" t="str" cm="1">
        <f t="array" ref="IV112">_xlfn.SWITCH(IU112,"Oui","Non","Non","Oui","Abstention","Oui")</f>
        <v>Non</v>
      </c>
      <c r="IW112" s="7" t="str" cm="1">
        <f t="array" ref="IW112">_xlfn.SWITCH(IU112,"Oui","Abstention","Non","Abstention","Abstention","Non")</f>
        <v>Abstention</v>
      </c>
      <c r="IX112" s="3">
        <f t="shared" si="55"/>
        <v>25</v>
      </c>
      <c r="IY112" s="3">
        <f t="shared" si="56"/>
        <v>0.8</v>
      </c>
      <c r="IZ112" t="str">
        <f t="shared" si="85"/>
        <v>consigne</v>
      </c>
      <c r="JA112">
        <f t="shared" si="77"/>
        <v>28</v>
      </c>
      <c r="JB112">
        <f t="shared" si="78"/>
        <v>0</v>
      </c>
      <c r="JC112">
        <f t="shared" si="79"/>
        <v>0</v>
      </c>
      <c r="JD112" s="3">
        <f t="shared" si="58"/>
        <v>28</v>
      </c>
      <c r="JE112" s="7" t="str" cm="1">
        <f t="array" ref="JE112">_xlfn.SWITCH(JD112,JA112,"Oui",JB112,"Non",JC112,"Abstention")</f>
        <v>Oui</v>
      </c>
      <c r="JF112" s="7" t="str" cm="1">
        <f t="array" ref="JF112">_xlfn.SWITCH(JE112,"Oui","Non","Non","Oui","Abstention","Oui")</f>
        <v>Non</v>
      </c>
      <c r="JG112" s="7" t="str" cm="1">
        <f t="array" ref="JG112">_xlfn.SWITCH(JE112,"Oui","Abstention","Non","Abstention","Abstention","Non")</f>
        <v>Abstention</v>
      </c>
      <c r="JH112" s="3">
        <f t="shared" si="59"/>
        <v>28</v>
      </c>
      <c r="JI112" s="3">
        <f t="shared" si="60"/>
        <v>1</v>
      </c>
      <c r="JJ112" t="str">
        <f t="shared" si="86"/>
        <v>consigne</v>
      </c>
      <c r="JK112">
        <f t="shared" si="80"/>
        <v>13</v>
      </c>
      <c r="JL112">
        <f t="shared" si="81"/>
        <v>0</v>
      </c>
      <c r="JM112">
        <f t="shared" si="82"/>
        <v>0</v>
      </c>
      <c r="JN112" s="3">
        <f t="shared" si="62"/>
        <v>13</v>
      </c>
      <c r="JO112" s="7" t="str" cm="1">
        <f t="array" ref="JO112">_xlfn.SWITCH(JN112,JK112,"Oui",JL112,"Non",JM112,"Abstention")</f>
        <v>Oui</v>
      </c>
      <c r="JP112" s="7" t="str" cm="1">
        <f t="array" ref="JP112">_xlfn.SWITCH(JO112,"Oui","Non","Non","Oui","Abstention","Oui")</f>
        <v>Non</v>
      </c>
      <c r="JQ112" s="7" t="str" cm="1">
        <f t="array" ref="JQ112">_xlfn.SWITCH(JO112,"Oui","Abstention","Non","Abstention","Abstention","Non")</f>
        <v>Abstention</v>
      </c>
      <c r="JR112" s="3">
        <f t="shared" si="63"/>
        <v>13</v>
      </c>
      <c r="JS112" s="3">
        <f t="shared" si="64"/>
        <v>1</v>
      </c>
      <c r="JT112" t="str">
        <f t="shared" si="87"/>
        <v>consigne</v>
      </c>
      <c r="JU112" s="3"/>
      <c r="JV112" t="str" cm="1">
        <f t="array" ref="JV112">_xlfn._xlws.FILTER($M$3:$HD$3,((($M112:$HD112=$HR112)+($M112:$HD112=$HS112))*($M$5:$HD$5="V")*($HV112="consigne")),"")</f>
        <v/>
      </c>
      <c r="KP112" t="str" cm="1">
        <f t="array" ref="KP112">_xlfn._xlws.FILTER($M$3:$HD$3,((($M112:$HD112=$IB112)+($M112:$HD112=$IC112))*($M$5:$HD$5="S")*($IF112="consigne")),"")</f>
        <v/>
      </c>
      <c r="LD112" t="str" cm="1">
        <f t="array" ref="LD112:LH112">_xlfn._xlws.FILTER($M$3:$HD$3,((($M112:$HD112=$IV112)+($M112:$HD112=$IW112))*($M$5:$HD$5="RL")*($IZ112="consigne")),"")</f>
        <v>Cottier Damien</v>
      </c>
      <c r="LE112" t="str">
        <v>Fluri Kurt</v>
      </c>
      <c r="LF112" t="str">
        <v>Sauter Regine</v>
      </c>
      <c r="LG112" t="str">
        <v>Schilliger Peter</v>
      </c>
      <c r="LH112" t="str">
        <v>Schneeberger Daniela</v>
      </c>
      <c r="LP112" t="str" cm="1">
        <f t="array" ref="LP112">_xlfn._xlws.FILTER($M$3:$HD$3,((($M112:$HD112=$JF112)+($M112:$HD112=$JG112))*($M$5:$HD$5="G")*($JJ112="consigne")),"")</f>
        <v/>
      </c>
      <c r="MA112" t="str" cm="1">
        <f t="array" ref="MA112">_xlfn._xlws.FILTER($M$3:$HD$3,((($M112:$HD112=$JP112)+($M112:$HD112=$JQ112))*($M$5:$HD$5="GL")*($JT112="consigne")),"")</f>
        <v/>
      </c>
      <c r="MG112" t="str" cm="1">
        <f t="array" ref="MG112:MH112">_xlfn._xlws.FILTER($M$3:$HD$3,((($M112:$HD112=$IL112)+($M112:$HD112=$IM112))*($M$5:$HD$5="M-E")*($IP112="consigne")),"")</f>
        <v>Gmür Alois</v>
      </c>
      <c r="MH112" t="str">
        <v>Paganini Nicolo</v>
      </c>
    </row>
    <row r="113" spans="1:350" x14ac:dyDescent="0.25">
      <c r="A113" s="1" t="s">
        <v>846</v>
      </c>
      <c r="B113" t="s">
        <v>204</v>
      </c>
      <c r="D113" t="s">
        <v>794</v>
      </c>
      <c r="E113" s="1" t="s">
        <v>847</v>
      </c>
      <c r="F113" t="s">
        <v>848</v>
      </c>
      <c r="G113">
        <v>24573</v>
      </c>
      <c r="H113" t="s">
        <v>536</v>
      </c>
      <c r="I113" t="s">
        <v>537</v>
      </c>
      <c r="M113" t="s">
        <v>461</v>
      </c>
      <c r="N113" t="s">
        <v>461</v>
      </c>
      <c r="O113" t="s">
        <v>460</v>
      </c>
      <c r="P113" t="s">
        <v>461</v>
      </c>
      <c r="Q113" t="s">
        <v>461</v>
      </c>
      <c r="R113" t="s">
        <v>460</v>
      </c>
      <c r="S113" t="s">
        <v>460</v>
      </c>
      <c r="T113" t="s">
        <v>460</v>
      </c>
      <c r="U113" t="s">
        <v>460</v>
      </c>
      <c r="V113" t="s">
        <v>460</v>
      </c>
      <c r="W113" t="s">
        <v>463</v>
      </c>
      <c r="X113" t="s">
        <v>460</v>
      </c>
      <c r="Y113" t="s">
        <v>460</v>
      </c>
      <c r="Z113" t="s">
        <v>460</v>
      </c>
      <c r="AA113" t="s">
        <v>473</v>
      </c>
      <c r="AB113" t="s">
        <v>460</v>
      </c>
      <c r="AC113" t="s">
        <v>460</v>
      </c>
      <c r="AD113" t="s">
        <v>461</v>
      </c>
      <c r="AE113" t="s">
        <v>461</v>
      </c>
      <c r="AF113" t="s">
        <v>460</v>
      </c>
      <c r="AG113" t="s">
        <v>460</v>
      </c>
      <c r="AH113" t="s">
        <v>460</v>
      </c>
      <c r="AI113" t="s">
        <v>480</v>
      </c>
      <c r="AJ113" t="s">
        <v>460</v>
      </c>
      <c r="AK113" t="s">
        <v>460</v>
      </c>
      <c r="AL113" t="s">
        <v>461</v>
      </c>
      <c r="AM113" t="s">
        <v>461</v>
      </c>
      <c r="AN113" t="s">
        <v>460</v>
      </c>
      <c r="AO113" t="s">
        <v>461</v>
      </c>
      <c r="AP113" t="s">
        <v>474</v>
      </c>
      <c r="AQ113" t="s">
        <v>460</v>
      </c>
      <c r="AR113" t="s">
        <v>460</v>
      </c>
      <c r="AS113" t="s">
        <v>460</v>
      </c>
      <c r="AT113" t="s">
        <v>460</v>
      </c>
      <c r="AU113" t="s">
        <v>460</v>
      </c>
      <c r="AV113" t="s">
        <v>460</v>
      </c>
      <c r="AW113" t="s">
        <v>461</v>
      </c>
      <c r="AX113" t="s">
        <v>480</v>
      </c>
      <c r="AY113" t="s">
        <v>460</v>
      </c>
      <c r="AZ113" t="s">
        <v>460</v>
      </c>
      <c r="BA113" t="s">
        <v>461</v>
      </c>
      <c r="BB113" t="s">
        <v>461</v>
      </c>
      <c r="BC113" t="s">
        <v>460</v>
      </c>
      <c r="BD113" t="s">
        <v>461</v>
      </c>
      <c r="BE113" t="s">
        <v>461</v>
      </c>
      <c r="BF113" t="s">
        <v>460</v>
      </c>
      <c r="BG113" t="s">
        <v>460</v>
      </c>
      <c r="BH113" t="s">
        <v>461</v>
      </c>
      <c r="BI113" t="s">
        <v>460</v>
      </c>
      <c r="BJ113" t="s">
        <v>460</v>
      </c>
      <c r="BK113" t="s">
        <v>461</v>
      </c>
      <c r="BL113" t="s">
        <v>460</v>
      </c>
      <c r="BM113" t="s">
        <v>460</v>
      </c>
      <c r="BN113" t="s">
        <v>460</v>
      </c>
      <c r="BO113" t="s">
        <v>460</v>
      </c>
      <c r="BP113" t="s">
        <v>460</v>
      </c>
      <c r="BQ113" t="s">
        <v>460</v>
      </c>
      <c r="BR113" t="s">
        <v>461</v>
      </c>
      <c r="BS113" t="s">
        <v>460</v>
      </c>
      <c r="BT113" t="s">
        <v>473</v>
      </c>
      <c r="BU113" t="s">
        <v>461</v>
      </c>
      <c r="BV113" t="s">
        <v>460</v>
      </c>
      <c r="BW113" t="s">
        <v>461</v>
      </c>
      <c r="BX113" t="s">
        <v>460</v>
      </c>
      <c r="BY113" t="s">
        <v>461</v>
      </c>
      <c r="BZ113" t="s">
        <v>461</v>
      </c>
      <c r="CA113" t="s">
        <v>460</v>
      </c>
      <c r="CB113" t="s">
        <v>461</v>
      </c>
      <c r="CC113" t="s">
        <v>461</v>
      </c>
      <c r="CD113" t="s">
        <v>473</v>
      </c>
      <c r="CE113" t="s">
        <v>460</v>
      </c>
      <c r="CF113" t="s">
        <v>460</v>
      </c>
      <c r="CG113" t="s">
        <v>461</v>
      </c>
      <c r="CH113" t="s">
        <v>460</v>
      </c>
      <c r="CI113" t="s">
        <v>461</v>
      </c>
      <c r="CJ113" t="s">
        <v>460</v>
      </c>
      <c r="CK113" t="s">
        <v>460</v>
      </c>
      <c r="CL113" t="s">
        <v>461</v>
      </c>
      <c r="CM113" t="s">
        <v>463</v>
      </c>
      <c r="CN113" t="s">
        <v>460</v>
      </c>
      <c r="CO113" t="s">
        <v>460</v>
      </c>
      <c r="CP113" t="s">
        <v>473</v>
      </c>
      <c r="CQ113" t="s">
        <v>461</v>
      </c>
      <c r="CR113" t="s">
        <v>461</v>
      </c>
      <c r="CS113" t="s">
        <v>461</v>
      </c>
      <c r="CT113" t="s">
        <v>461</v>
      </c>
      <c r="CU113" t="s">
        <v>460</v>
      </c>
      <c r="CV113" t="s">
        <v>461</v>
      </c>
      <c r="CW113" t="s">
        <v>460</v>
      </c>
      <c r="CX113" t="s">
        <v>460</v>
      </c>
      <c r="CY113" t="s">
        <v>473</v>
      </c>
      <c r="CZ113" t="s">
        <v>461</v>
      </c>
      <c r="DA113" t="s">
        <v>460</v>
      </c>
      <c r="DB113" t="s">
        <v>463</v>
      </c>
      <c r="DC113" t="s">
        <v>461</v>
      </c>
      <c r="DD113" t="s">
        <v>461</v>
      </c>
      <c r="DE113" t="s">
        <v>460</v>
      </c>
      <c r="DF113" t="s">
        <v>461</v>
      </c>
      <c r="DG113" t="s">
        <v>460</v>
      </c>
      <c r="DH113" t="s">
        <v>460</v>
      </c>
      <c r="DI113" t="s">
        <v>460</v>
      </c>
      <c r="DJ113" t="s">
        <v>461</v>
      </c>
      <c r="DK113" t="s">
        <v>460</v>
      </c>
      <c r="DL113" t="s">
        <v>460</v>
      </c>
      <c r="DM113" t="s">
        <v>460</v>
      </c>
      <c r="DN113" t="s">
        <v>460</v>
      </c>
      <c r="DO113" t="s">
        <v>460</v>
      </c>
      <c r="DP113" t="s">
        <v>461</v>
      </c>
      <c r="DQ113" t="s">
        <v>473</v>
      </c>
      <c r="DR113" t="s">
        <v>460</v>
      </c>
      <c r="DS113" t="s">
        <v>460</v>
      </c>
      <c r="DT113" t="s">
        <v>460</v>
      </c>
      <c r="DU113" t="s">
        <v>461</v>
      </c>
      <c r="DV113" t="s">
        <v>460</v>
      </c>
      <c r="DW113" t="s">
        <v>460</v>
      </c>
      <c r="DX113" t="s">
        <v>461</v>
      </c>
      <c r="DY113" t="s">
        <v>460</v>
      </c>
      <c r="DZ113" t="s">
        <v>460</v>
      </c>
      <c r="EA113" t="s">
        <v>460</v>
      </c>
      <c r="EB113" t="s">
        <v>460</v>
      </c>
      <c r="EC113" t="s">
        <v>473</v>
      </c>
      <c r="ED113" t="s">
        <v>460</v>
      </c>
      <c r="EE113" t="s">
        <v>461</v>
      </c>
      <c r="EF113" t="s">
        <v>460</v>
      </c>
      <c r="EG113" t="s">
        <v>460</v>
      </c>
      <c r="EH113" t="s">
        <v>460</v>
      </c>
      <c r="EI113" t="s">
        <v>461</v>
      </c>
      <c r="EJ113" t="s">
        <v>473</v>
      </c>
      <c r="EK113" t="s">
        <v>460</v>
      </c>
      <c r="EL113" t="s">
        <v>460</v>
      </c>
      <c r="EM113" t="s">
        <v>461</v>
      </c>
      <c r="EN113" t="s">
        <v>461</v>
      </c>
      <c r="EO113" t="s">
        <v>460</v>
      </c>
      <c r="EP113" t="s">
        <v>461</v>
      </c>
      <c r="EQ113" t="s">
        <v>460</v>
      </c>
      <c r="ER113" t="s">
        <v>460</v>
      </c>
      <c r="ES113" t="s">
        <v>460</v>
      </c>
      <c r="ET113" t="s">
        <v>461</v>
      </c>
      <c r="EU113" t="s">
        <v>480</v>
      </c>
      <c r="EV113" t="s">
        <v>480</v>
      </c>
      <c r="EW113" t="s">
        <v>460</v>
      </c>
      <c r="EX113" t="s">
        <v>460</v>
      </c>
      <c r="EY113" t="s">
        <v>461</v>
      </c>
      <c r="EZ113" t="s">
        <v>461</v>
      </c>
      <c r="FA113" t="s">
        <v>461</v>
      </c>
      <c r="FB113" t="s">
        <v>461</v>
      </c>
      <c r="FC113" t="s">
        <v>460</v>
      </c>
      <c r="FD113" t="s">
        <v>461</v>
      </c>
      <c r="FE113" t="s">
        <v>460</v>
      </c>
      <c r="FF113" t="s">
        <v>461</v>
      </c>
      <c r="FG113" t="s">
        <v>461</v>
      </c>
      <c r="FH113" t="s">
        <v>460</v>
      </c>
      <c r="FI113" t="s">
        <v>460</v>
      </c>
      <c r="FJ113" t="s">
        <v>461</v>
      </c>
      <c r="FK113" t="s">
        <v>461</v>
      </c>
      <c r="FL113" t="s">
        <v>460</v>
      </c>
      <c r="FM113" t="s">
        <v>460</v>
      </c>
      <c r="FN113" t="s">
        <v>460</v>
      </c>
      <c r="FO113" t="s">
        <v>460</v>
      </c>
      <c r="FP113" t="s">
        <v>461</v>
      </c>
      <c r="FQ113" t="s">
        <v>461</v>
      </c>
      <c r="FR113" t="s">
        <v>460</v>
      </c>
      <c r="FS113" t="s">
        <v>461</v>
      </c>
      <c r="FT113" t="s">
        <v>460</v>
      </c>
      <c r="FU113" t="s">
        <v>460</v>
      </c>
      <c r="FV113" t="s">
        <v>460</v>
      </c>
      <c r="FW113" t="s">
        <v>461</v>
      </c>
      <c r="FX113" t="s">
        <v>460</v>
      </c>
      <c r="FY113" t="s">
        <v>460</v>
      </c>
      <c r="FZ113" t="s">
        <v>480</v>
      </c>
      <c r="GA113" t="s">
        <v>461</v>
      </c>
      <c r="GB113" t="s">
        <v>461</v>
      </c>
      <c r="GC113" t="s">
        <v>461</v>
      </c>
      <c r="GD113" t="s">
        <v>460</v>
      </c>
      <c r="GE113" t="s">
        <v>460</v>
      </c>
      <c r="GF113" t="s">
        <v>461</v>
      </c>
      <c r="GG113" t="s">
        <v>460</v>
      </c>
      <c r="GH113" t="s">
        <v>460</v>
      </c>
      <c r="GI113" t="s">
        <v>460</v>
      </c>
      <c r="GJ113" t="s">
        <v>460</v>
      </c>
      <c r="GK113" t="s">
        <v>461</v>
      </c>
      <c r="GL113" t="s">
        <v>461</v>
      </c>
      <c r="GM113" t="s">
        <v>460</v>
      </c>
      <c r="GN113" t="s">
        <v>461</v>
      </c>
      <c r="GO113" t="s">
        <v>473</v>
      </c>
      <c r="GP113" t="s">
        <v>460</v>
      </c>
      <c r="GQ113" t="s">
        <v>461</v>
      </c>
      <c r="GR113" t="s">
        <v>460</v>
      </c>
      <c r="GS113" t="s">
        <v>461</v>
      </c>
      <c r="GT113" t="s">
        <v>460</v>
      </c>
      <c r="GU113" t="s">
        <v>460</v>
      </c>
      <c r="GV113" t="s">
        <v>460</v>
      </c>
      <c r="GW113" t="s">
        <v>460</v>
      </c>
      <c r="GX113" t="s">
        <v>460</v>
      </c>
      <c r="GY113" t="s">
        <v>460</v>
      </c>
      <c r="GZ113" t="s">
        <v>460</v>
      </c>
      <c r="HA113" t="s">
        <v>480</v>
      </c>
      <c r="HB113" t="s">
        <v>461</v>
      </c>
      <c r="HC113" t="s">
        <v>460</v>
      </c>
      <c r="HD113" t="s">
        <v>461</v>
      </c>
      <c r="HE113" t="s">
        <v>481</v>
      </c>
      <c r="HF113">
        <v>112</v>
      </c>
      <c r="HG113">
        <v>69</v>
      </c>
      <c r="HH113">
        <v>6</v>
      </c>
      <c r="HI113">
        <v>3</v>
      </c>
      <c r="HJ113">
        <v>9</v>
      </c>
      <c r="HK113" t="s">
        <v>476</v>
      </c>
      <c r="HM113" s="3">
        <f t="shared" si="66"/>
        <v>0</v>
      </c>
      <c r="HN113" s="3">
        <f t="shared" si="67"/>
        <v>48</v>
      </c>
      <c r="HO113" s="3">
        <f t="shared" si="83"/>
        <v>0</v>
      </c>
      <c r="HP113" s="3">
        <f t="shared" si="42"/>
        <v>48</v>
      </c>
      <c r="HQ113" s="7" t="str" cm="1">
        <f t="array" ref="HQ113">_xlfn.SWITCH(HP113,HM113,"Oui",HN113,"Non",HO113,"Abstention")</f>
        <v>Non</v>
      </c>
      <c r="HR113" s="7" t="str" cm="1">
        <f t="array" ref="HR113">_xlfn.SWITCH(HQ113,"Oui","Non","Non","Oui","Abstention","Oui")</f>
        <v>Oui</v>
      </c>
      <c r="HS113" s="7" t="str" cm="1">
        <f t="array" ref="HS113">_xlfn.SWITCH(HQ113,"Oui","Abstention","Non","Abstention","Abstention","Non")</f>
        <v>Abstention</v>
      </c>
      <c r="HT113" s="3">
        <f t="shared" si="43"/>
        <v>48</v>
      </c>
      <c r="HU113" s="3">
        <f t="shared" si="44"/>
        <v>1</v>
      </c>
      <c r="HV113" t="str">
        <f t="shared" si="45"/>
        <v>consigne</v>
      </c>
      <c r="HW113" s="3">
        <f t="shared" si="68"/>
        <v>38</v>
      </c>
      <c r="HX113" s="3">
        <f t="shared" si="69"/>
        <v>0</v>
      </c>
      <c r="HY113" s="3">
        <f t="shared" si="70"/>
        <v>0</v>
      </c>
      <c r="HZ113" s="3">
        <f t="shared" si="46"/>
        <v>38</v>
      </c>
      <c r="IA113" s="7" t="str" cm="1">
        <f t="array" ref="IA113">_xlfn.SWITCH(HZ113,HW113,"Oui",HX113,"Non",HY113,"Abstention")</f>
        <v>Oui</v>
      </c>
      <c r="IB113" s="7" t="str" cm="1">
        <f t="array" ref="IB113">_xlfn.SWITCH(IA113,"Oui","Non","Non","Oui","Abstention","Oui")</f>
        <v>Non</v>
      </c>
      <c r="IC113" s="7" t="str" cm="1">
        <f t="array" ref="IC113">_xlfn.SWITCH(IA113,"Oui","Abstention","Non","Abstention","Abstention","Non")</f>
        <v>Abstention</v>
      </c>
      <c r="ID113" s="3">
        <f t="shared" si="47"/>
        <v>38</v>
      </c>
      <c r="IE113" s="3">
        <f t="shared" si="48"/>
        <v>1</v>
      </c>
      <c r="IF113" t="str">
        <f t="shared" si="49"/>
        <v>consigne</v>
      </c>
      <c r="IG113">
        <f t="shared" si="71"/>
        <v>15</v>
      </c>
      <c r="IH113">
        <f t="shared" si="72"/>
        <v>13</v>
      </c>
      <c r="II113">
        <f t="shared" si="73"/>
        <v>2</v>
      </c>
      <c r="IJ113" s="3">
        <f t="shared" si="50"/>
        <v>15</v>
      </c>
      <c r="IK113" s="7" t="str" cm="1">
        <f t="array" ref="IK113">_xlfn.SWITCH(IJ113,IG113,"Oui",IH113,"Non",II113,"Abstention")</f>
        <v>Oui</v>
      </c>
      <c r="IL113" s="7" t="str" cm="1">
        <f t="array" ref="IL113">_xlfn.SWITCH(IK113,"Oui","Non","Non","Oui","Abstention","Oui")</f>
        <v>Non</v>
      </c>
      <c r="IM113" s="7" t="str" cm="1">
        <f t="array" ref="IM113">_xlfn.SWITCH(IK113,"Oui","Abstention","Non","Abstention","Abstention","Non")</f>
        <v>Abstention</v>
      </c>
      <c r="IN113" s="3">
        <f t="shared" si="51"/>
        <v>30</v>
      </c>
      <c r="IO113" s="3">
        <f t="shared" si="52"/>
        <v>0.5</v>
      </c>
      <c r="IP113" t="str">
        <f t="shared" si="84"/>
        <v>pas de consigne</v>
      </c>
      <c r="IQ113">
        <f t="shared" si="74"/>
        <v>18</v>
      </c>
      <c r="IR113">
        <f t="shared" si="75"/>
        <v>8</v>
      </c>
      <c r="IS113">
        <f t="shared" si="76"/>
        <v>1</v>
      </c>
      <c r="IT113" s="3">
        <f t="shared" si="54"/>
        <v>18</v>
      </c>
      <c r="IU113" s="7" t="str" cm="1">
        <f t="array" ref="IU113">_xlfn.SWITCH(IT113,IQ113,"Oui",IR113,"Non",IS113,"Abstention")</f>
        <v>Oui</v>
      </c>
      <c r="IV113" s="7" t="str" cm="1">
        <f t="array" ref="IV113">_xlfn.SWITCH(IU113,"Oui","Non","Non","Oui","Abstention","Oui")</f>
        <v>Non</v>
      </c>
      <c r="IW113" s="7" t="str" cm="1">
        <f t="array" ref="IW113">_xlfn.SWITCH(IU113,"Oui","Abstention","Non","Abstention","Abstention","Non")</f>
        <v>Abstention</v>
      </c>
      <c r="IX113" s="3">
        <f t="shared" si="55"/>
        <v>27</v>
      </c>
      <c r="IY113" s="3">
        <f t="shared" si="56"/>
        <v>0.66666666666666663</v>
      </c>
      <c r="IZ113" t="str">
        <f t="shared" si="85"/>
        <v>consigne</v>
      </c>
      <c r="JA113">
        <f t="shared" si="77"/>
        <v>26</v>
      </c>
      <c r="JB113">
        <f t="shared" si="78"/>
        <v>0</v>
      </c>
      <c r="JC113">
        <f t="shared" si="79"/>
        <v>3</v>
      </c>
      <c r="JD113" s="3">
        <f t="shared" si="58"/>
        <v>26</v>
      </c>
      <c r="JE113" s="7" t="str" cm="1">
        <f t="array" ref="JE113">_xlfn.SWITCH(JD113,JA113,"Oui",JB113,"Non",JC113,"Abstention")</f>
        <v>Oui</v>
      </c>
      <c r="JF113" s="7" t="str" cm="1">
        <f t="array" ref="JF113">_xlfn.SWITCH(JE113,"Oui","Non","Non","Oui","Abstention","Oui")</f>
        <v>Non</v>
      </c>
      <c r="JG113" s="7" t="str" cm="1">
        <f t="array" ref="JG113">_xlfn.SWITCH(JE113,"Oui","Abstention","Non","Abstention","Abstention","Non")</f>
        <v>Abstention</v>
      </c>
      <c r="JH113" s="3">
        <f t="shared" si="59"/>
        <v>29</v>
      </c>
      <c r="JI113" s="3">
        <f t="shared" si="60"/>
        <v>0.89655172413793105</v>
      </c>
      <c r="JJ113" t="str">
        <f t="shared" si="86"/>
        <v>consigne</v>
      </c>
      <c r="JK113">
        <f t="shared" si="80"/>
        <v>15</v>
      </c>
      <c r="JL113">
        <f t="shared" si="81"/>
        <v>0</v>
      </c>
      <c r="JM113">
        <f t="shared" si="82"/>
        <v>0</v>
      </c>
      <c r="JN113" s="3">
        <f t="shared" si="62"/>
        <v>15</v>
      </c>
      <c r="JO113" s="7" t="str" cm="1">
        <f t="array" ref="JO113">_xlfn.SWITCH(JN113,JK113,"Oui",JL113,"Non",JM113,"Abstention")</f>
        <v>Oui</v>
      </c>
      <c r="JP113" s="7" t="str" cm="1">
        <f t="array" ref="JP113">_xlfn.SWITCH(JO113,"Oui","Non","Non","Oui","Abstention","Oui")</f>
        <v>Non</v>
      </c>
      <c r="JQ113" s="7" t="str" cm="1">
        <f t="array" ref="JQ113">_xlfn.SWITCH(JO113,"Oui","Abstention","Non","Abstention","Abstention","Non")</f>
        <v>Abstention</v>
      </c>
      <c r="JR113" s="3">
        <f t="shared" si="63"/>
        <v>15</v>
      </c>
      <c r="JS113" s="3">
        <f t="shared" si="64"/>
        <v>1</v>
      </c>
      <c r="JT113" t="str">
        <f t="shared" si="87"/>
        <v>consigne</v>
      </c>
      <c r="JU113" s="3"/>
      <c r="JV113" t="str" cm="1">
        <f t="array" ref="JV113">_xlfn._xlws.FILTER($M$3:$HD$3,((($M113:$HD113=$HR113)+($M113:$HD113=$HS113))*($M$5:$HD$5="V")*($HV113="consigne")),"")</f>
        <v/>
      </c>
      <c r="KP113" t="str" cm="1">
        <f t="array" ref="KP113">_xlfn._xlws.FILTER($M$3:$HD$3,((($M113:$HD113=$IB113)+($M113:$HD113=$IC113))*($M$5:$HD$5="S")*($IF113="consigne")),"")</f>
        <v/>
      </c>
      <c r="LD113" t="str" cm="1">
        <f t="array" ref="LD113:LL113">_xlfn._xlws.FILTER($M$3:$HD$3,((($M113:$HD113=$IV113)+($M113:$HD113=$IW113))*($M$5:$HD$5="RL")*($IZ113="consigne")),"")</f>
        <v>Dobler Marcel</v>
      </c>
      <c r="LE113" t="str">
        <v>Feller Olivier</v>
      </c>
      <c r="LF113" t="str">
        <v>Gössi Petra</v>
      </c>
      <c r="LG113" t="str">
        <v>Portmann Hans-Peter</v>
      </c>
      <c r="LH113" t="str">
        <v>Schilliger Peter</v>
      </c>
      <c r="LI113" t="str">
        <v>Schneeberger Daniela</v>
      </c>
      <c r="LJ113" t="str">
        <v>Silberschmidt Andri</v>
      </c>
      <c r="LK113" t="str">
        <v>von Falkenstein Patricia</v>
      </c>
      <c r="LL113" t="str">
        <v>Wasserfallen Christian</v>
      </c>
      <c r="LP113" t="str" cm="1">
        <f t="array" ref="LP113:LR113">_xlfn._xlws.FILTER($M$3:$HD$3,((($M113:$HD113=$JF113)+($M113:$HD113=$JG113))*($M$5:$HD$5="G")*($JJ113="consigne")),"")</f>
        <v>de la Reussille Denis</v>
      </c>
      <c r="LQ113" t="str">
        <v>Prelicz-Huber Katharina</v>
      </c>
      <c r="LR113" t="str">
        <v>Prezioso Batou Stefania</v>
      </c>
      <c r="MA113" t="str" cm="1">
        <f t="array" ref="MA113">_xlfn._xlws.FILTER($M$3:$HD$3,((($M113:$HD113=$JP113)+($M113:$HD113=$JQ113))*($M$5:$HD$5="GL")*($JT113="consigne")),"")</f>
        <v/>
      </c>
      <c r="MG113" t="str" cm="1">
        <f t="array" ref="MG113">_xlfn._xlws.FILTER($M$3:$HD$3,((($M113:$HD113=$IL113)+($M113:$HD113=$IM113))*($M$5:$HD$5="M-E")*($IP113="consigne")),"")</f>
        <v/>
      </c>
    </row>
    <row r="114" spans="1:350" x14ac:dyDescent="0.25">
      <c r="A114" s="1" t="s">
        <v>849</v>
      </c>
      <c r="B114" t="s">
        <v>204</v>
      </c>
      <c r="C114" t="s">
        <v>530</v>
      </c>
      <c r="D114" t="s">
        <v>794</v>
      </c>
      <c r="E114" s="1" t="s">
        <v>850</v>
      </c>
      <c r="F114" t="s">
        <v>851</v>
      </c>
      <c r="G114">
        <v>24574</v>
      </c>
      <c r="H114" t="s">
        <v>527</v>
      </c>
      <c r="I114" t="s">
        <v>528</v>
      </c>
      <c r="M114" t="s">
        <v>461</v>
      </c>
      <c r="N114" t="s">
        <v>460</v>
      </c>
      <c r="O114" t="s">
        <v>460</v>
      </c>
      <c r="P114" t="s">
        <v>461</v>
      </c>
      <c r="Q114" t="s">
        <v>461</v>
      </c>
      <c r="R114" t="s">
        <v>460</v>
      </c>
      <c r="S114" t="s">
        <v>460</v>
      </c>
      <c r="T114" t="s">
        <v>460</v>
      </c>
      <c r="U114" t="s">
        <v>460</v>
      </c>
      <c r="V114" t="s">
        <v>460</v>
      </c>
      <c r="W114" t="s">
        <v>463</v>
      </c>
      <c r="X114" t="s">
        <v>460</v>
      </c>
      <c r="Y114" t="s">
        <v>460</v>
      </c>
      <c r="Z114" t="s">
        <v>460</v>
      </c>
      <c r="AA114" t="s">
        <v>473</v>
      </c>
      <c r="AB114" t="s">
        <v>460</v>
      </c>
      <c r="AC114" t="s">
        <v>460</v>
      </c>
      <c r="AD114" t="s">
        <v>460</v>
      </c>
      <c r="AE114" t="s">
        <v>460</v>
      </c>
      <c r="AF114" t="s">
        <v>460</v>
      </c>
      <c r="AG114" t="s">
        <v>461</v>
      </c>
      <c r="AH114" t="s">
        <v>461</v>
      </c>
      <c r="AI114" t="s">
        <v>460</v>
      </c>
      <c r="AJ114" t="s">
        <v>460</v>
      </c>
      <c r="AK114" t="s">
        <v>460</v>
      </c>
      <c r="AL114" t="s">
        <v>461</v>
      </c>
      <c r="AM114" t="s">
        <v>460</v>
      </c>
      <c r="AN114" t="s">
        <v>460</v>
      </c>
      <c r="AO114" t="s">
        <v>460</v>
      </c>
      <c r="AP114" t="s">
        <v>474</v>
      </c>
      <c r="AQ114" t="s">
        <v>461</v>
      </c>
      <c r="AR114" t="s">
        <v>460</v>
      </c>
      <c r="AS114" t="s">
        <v>460</v>
      </c>
      <c r="AT114" t="s">
        <v>461</v>
      </c>
      <c r="AU114" t="s">
        <v>460</v>
      </c>
      <c r="AV114" t="s">
        <v>460</v>
      </c>
      <c r="AW114" t="s">
        <v>461</v>
      </c>
      <c r="AX114" t="s">
        <v>460</v>
      </c>
      <c r="AY114" t="s">
        <v>461</v>
      </c>
      <c r="AZ114" t="s">
        <v>480</v>
      </c>
      <c r="BA114" t="s">
        <v>460</v>
      </c>
      <c r="BB114" t="s">
        <v>461</v>
      </c>
      <c r="BC114" t="s">
        <v>460</v>
      </c>
      <c r="BD114" t="s">
        <v>460</v>
      </c>
      <c r="BE114" t="s">
        <v>461</v>
      </c>
      <c r="BF114" t="s">
        <v>461</v>
      </c>
      <c r="BG114" t="s">
        <v>460</v>
      </c>
      <c r="BH114" t="s">
        <v>461</v>
      </c>
      <c r="BI114" t="s">
        <v>460</v>
      </c>
      <c r="BJ114" t="s">
        <v>480</v>
      </c>
      <c r="BK114" t="s">
        <v>461</v>
      </c>
      <c r="BL114" t="s">
        <v>460</v>
      </c>
      <c r="BM114" t="s">
        <v>460</v>
      </c>
      <c r="BN114" t="s">
        <v>460</v>
      </c>
      <c r="BO114" t="s">
        <v>461</v>
      </c>
      <c r="BP114" t="s">
        <v>460</v>
      </c>
      <c r="BQ114" t="s">
        <v>460</v>
      </c>
      <c r="BR114" t="s">
        <v>460</v>
      </c>
      <c r="BS114" t="s">
        <v>460</v>
      </c>
      <c r="BT114" t="s">
        <v>461</v>
      </c>
      <c r="BU114" t="s">
        <v>460</v>
      </c>
      <c r="BV114" t="s">
        <v>461</v>
      </c>
      <c r="BW114" t="s">
        <v>460</v>
      </c>
      <c r="BX114" t="s">
        <v>460</v>
      </c>
      <c r="BY114" t="s">
        <v>460</v>
      </c>
      <c r="BZ114" t="s">
        <v>461</v>
      </c>
      <c r="CA114" t="s">
        <v>460</v>
      </c>
      <c r="CB114" t="s">
        <v>460</v>
      </c>
      <c r="CC114" t="s">
        <v>461</v>
      </c>
      <c r="CD114" t="s">
        <v>473</v>
      </c>
      <c r="CE114" t="s">
        <v>460</v>
      </c>
      <c r="CF114" t="s">
        <v>460</v>
      </c>
      <c r="CG114" t="s">
        <v>460</v>
      </c>
      <c r="CH114" t="s">
        <v>460</v>
      </c>
      <c r="CI114" t="s">
        <v>460</v>
      </c>
      <c r="CJ114" t="s">
        <v>460</v>
      </c>
      <c r="CK114" t="s">
        <v>460</v>
      </c>
      <c r="CL114" t="s">
        <v>460</v>
      </c>
      <c r="CM114" t="s">
        <v>463</v>
      </c>
      <c r="CN114" t="s">
        <v>460</v>
      </c>
      <c r="CO114" t="s">
        <v>460</v>
      </c>
      <c r="CP114" t="s">
        <v>460</v>
      </c>
      <c r="CQ114" t="s">
        <v>461</v>
      </c>
      <c r="CR114" t="s">
        <v>461</v>
      </c>
      <c r="CS114" t="s">
        <v>480</v>
      </c>
      <c r="CT114" t="s">
        <v>461</v>
      </c>
      <c r="CU114" t="s">
        <v>460</v>
      </c>
      <c r="CV114" t="s">
        <v>461</v>
      </c>
      <c r="CW114" t="s">
        <v>480</v>
      </c>
      <c r="CX114" t="s">
        <v>460</v>
      </c>
      <c r="CY114" t="s">
        <v>473</v>
      </c>
      <c r="CZ114" t="s">
        <v>461</v>
      </c>
      <c r="DA114" t="s">
        <v>460</v>
      </c>
      <c r="DB114" t="s">
        <v>463</v>
      </c>
      <c r="DC114" t="s">
        <v>460</v>
      </c>
      <c r="DD114" t="s">
        <v>461</v>
      </c>
      <c r="DE114" t="s">
        <v>460</v>
      </c>
      <c r="DF114" t="s">
        <v>461</v>
      </c>
      <c r="DG114" t="s">
        <v>460</v>
      </c>
      <c r="DH114" t="s">
        <v>460</v>
      </c>
      <c r="DI114" t="s">
        <v>460</v>
      </c>
      <c r="DJ114" t="s">
        <v>460</v>
      </c>
      <c r="DK114" t="s">
        <v>461</v>
      </c>
      <c r="DL114" t="s">
        <v>460</v>
      </c>
      <c r="DM114" t="s">
        <v>460</v>
      </c>
      <c r="DN114" t="s">
        <v>460</v>
      </c>
      <c r="DO114" t="s">
        <v>460</v>
      </c>
      <c r="DP114" t="s">
        <v>461</v>
      </c>
      <c r="DQ114" t="s">
        <v>473</v>
      </c>
      <c r="DR114" t="s">
        <v>460</v>
      </c>
      <c r="DS114" t="s">
        <v>460</v>
      </c>
      <c r="DT114" t="s">
        <v>460</v>
      </c>
      <c r="DU114" t="s">
        <v>461</v>
      </c>
      <c r="DV114" t="s">
        <v>460</v>
      </c>
      <c r="DW114" t="s">
        <v>460</v>
      </c>
      <c r="DX114" t="s">
        <v>461</v>
      </c>
      <c r="DY114" t="s">
        <v>460</v>
      </c>
      <c r="DZ114" t="s">
        <v>460</v>
      </c>
      <c r="EA114" t="s">
        <v>460</v>
      </c>
      <c r="EB114" t="s">
        <v>460</v>
      </c>
      <c r="EC114" t="s">
        <v>480</v>
      </c>
      <c r="ED114" t="s">
        <v>460</v>
      </c>
      <c r="EE114" t="s">
        <v>480</v>
      </c>
      <c r="EF114" t="s">
        <v>460</v>
      </c>
      <c r="EG114" t="s">
        <v>460</v>
      </c>
      <c r="EH114" t="s">
        <v>461</v>
      </c>
      <c r="EI114" t="s">
        <v>460</v>
      </c>
      <c r="EJ114" t="s">
        <v>473</v>
      </c>
      <c r="EK114" t="s">
        <v>460</v>
      </c>
      <c r="EL114" t="s">
        <v>460</v>
      </c>
      <c r="EM114" t="s">
        <v>461</v>
      </c>
      <c r="EN114" t="s">
        <v>460</v>
      </c>
      <c r="EO114" t="s">
        <v>460</v>
      </c>
      <c r="EP114" t="s">
        <v>460</v>
      </c>
      <c r="EQ114" t="s">
        <v>460</v>
      </c>
      <c r="ER114" t="s">
        <v>460</v>
      </c>
      <c r="ES114" t="s">
        <v>460</v>
      </c>
      <c r="ET114" t="s">
        <v>461</v>
      </c>
      <c r="EU114" t="s">
        <v>460</v>
      </c>
      <c r="EV114" t="s">
        <v>460</v>
      </c>
      <c r="EW114" t="s">
        <v>460</v>
      </c>
      <c r="EX114" t="s">
        <v>460</v>
      </c>
      <c r="EY114" t="s">
        <v>461</v>
      </c>
      <c r="EZ114" t="s">
        <v>460</v>
      </c>
      <c r="FA114" t="s">
        <v>460</v>
      </c>
      <c r="FB114" t="s">
        <v>461</v>
      </c>
      <c r="FC114" t="s">
        <v>461</v>
      </c>
      <c r="FD114" t="s">
        <v>480</v>
      </c>
      <c r="FE114" t="s">
        <v>460</v>
      </c>
      <c r="FF114" t="s">
        <v>460</v>
      </c>
      <c r="FG114" t="s">
        <v>461</v>
      </c>
      <c r="FH114" t="s">
        <v>460</v>
      </c>
      <c r="FI114" t="s">
        <v>460</v>
      </c>
      <c r="FJ114" t="s">
        <v>460</v>
      </c>
      <c r="FK114" t="s">
        <v>460</v>
      </c>
      <c r="FL114" t="s">
        <v>460</v>
      </c>
      <c r="FM114" t="s">
        <v>460</v>
      </c>
      <c r="FN114" t="s">
        <v>461</v>
      </c>
      <c r="FO114" t="s">
        <v>460</v>
      </c>
      <c r="FP114" t="s">
        <v>461</v>
      </c>
      <c r="FQ114" t="s">
        <v>461</v>
      </c>
      <c r="FR114" t="s">
        <v>460</v>
      </c>
      <c r="FS114" t="s">
        <v>461</v>
      </c>
      <c r="FT114" t="s">
        <v>460</v>
      </c>
      <c r="FU114" t="s">
        <v>460</v>
      </c>
      <c r="FV114" t="s">
        <v>460</v>
      </c>
      <c r="FW114" t="s">
        <v>460</v>
      </c>
      <c r="FX114" t="s">
        <v>460</v>
      </c>
      <c r="FY114" t="s">
        <v>460</v>
      </c>
      <c r="FZ114" t="s">
        <v>461</v>
      </c>
      <c r="GA114" t="s">
        <v>461</v>
      </c>
      <c r="GB114" t="s">
        <v>460</v>
      </c>
      <c r="GC114" t="s">
        <v>461</v>
      </c>
      <c r="GD114" t="s">
        <v>460</v>
      </c>
      <c r="GE114" t="s">
        <v>460</v>
      </c>
      <c r="GF114" t="s">
        <v>460</v>
      </c>
      <c r="GG114" t="s">
        <v>460</v>
      </c>
      <c r="GH114" t="s">
        <v>460</v>
      </c>
      <c r="GI114" t="s">
        <v>460</v>
      </c>
      <c r="GJ114" t="s">
        <v>460</v>
      </c>
      <c r="GK114" t="s">
        <v>461</v>
      </c>
      <c r="GL114" t="s">
        <v>461</v>
      </c>
      <c r="GM114" t="s">
        <v>461</v>
      </c>
      <c r="GN114" t="s">
        <v>461</v>
      </c>
      <c r="GO114" t="s">
        <v>473</v>
      </c>
      <c r="GP114" t="s">
        <v>460</v>
      </c>
      <c r="GQ114" t="s">
        <v>461</v>
      </c>
      <c r="GR114" t="s">
        <v>461</v>
      </c>
      <c r="GS114" t="s">
        <v>461</v>
      </c>
      <c r="GT114" t="s">
        <v>460</v>
      </c>
      <c r="GU114" t="s">
        <v>461</v>
      </c>
      <c r="GV114" t="s">
        <v>461</v>
      </c>
      <c r="GW114" t="s">
        <v>460</v>
      </c>
      <c r="GX114" t="s">
        <v>460</v>
      </c>
      <c r="GY114" t="s">
        <v>460</v>
      </c>
      <c r="GZ114" t="s">
        <v>460</v>
      </c>
      <c r="HA114" t="s">
        <v>460</v>
      </c>
      <c r="HB114" t="s">
        <v>460</v>
      </c>
      <c r="HC114" t="s">
        <v>460</v>
      </c>
      <c r="HD114" t="s">
        <v>460</v>
      </c>
      <c r="HE114" t="s">
        <v>481</v>
      </c>
      <c r="HF114">
        <v>129</v>
      </c>
      <c r="HG114">
        <v>54</v>
      </c>
      <c r="HH114">
        <v>7</v>
      </c>
      <c r="HI114">
        <v>3</v>
      </c>
      <c r="HJ114">
        <v>6</v>
      </c>
      <c r="HK114" t="s">
        <v>476</v>
      </c>
      <c r="HM114" s="3">
        <f t="shared" si="66"/>
        <v>21</v>
      </c>
      <c r="HN114" s="3">
        <f t="shared" si="67"/>
        <v>28</v>
      </c>
      <c r="HO114" s="3">
        <f t="shared" si="83"/>
        <v>1</v>
      </c>
      <c r="HP114" s="3">
        <f t="shared" si="42"/>
        <v>28</v>
      </c>
      <c r="HQ114" s="7" t="str" cm="1">
        <f t="array" ref="HQ114">_xlfn.SWITCH(HP114,HM114,"Oui",HN114,"Non",HO114,"Abstention")</f>
        <v>Non</v>
      </c>
      <c r="HR114" s="7" t="str" cm="1">
        <f t="array" ref="HR114">_xlfn.SWITCH(HQ114,"Oui","Non","Non","Oui","Abstention","Oui")</f>
        <v>Oui</v>
      </c>
      <c r="HS114" s="7" t="str" cm="1">
        <f t="array" ref="HS114">_xlfn.SWITCH(HQ114,"Oui","Abstention","Non","Abstention","Abstention","Non")</f>
        <v>Abstention</v>
      </c>
      <c r="HT114" s="3">
        <f t="shared" si="43"/>
        <v>50</v>
      </c>
      <c r="HU114" s="3">
        <f t="shared" si="44"/>
        <v>0.56000000000000005</v>
      </c>
      <c r="HV114" t="str">
        <f t="shared" si="45"/>
        <v>pas de consigne</v>
      </c>
      <c r="HW114" s="3">
        <f t="shared" si="68"/>
        <v>38</v>
      </c>
      <c r="HX114" s="3">
        <f t="shared" si="69"/>
        <v>0</v>
      </c>
      <c r="HY114" s="3">
        <f t="shared" si="70"/>
        <v>0</v>
      </c>
      <c r="HZ114" s="3">
        <f t="shared" si="46"/>
        <v>38</v>
      </c>
      <c r="IA114" s="7" t="str" cm="1">
        <f t="array" ref="IA114">_xlfn.SWITCH(HZ114,HW114,"Oui",HX114,"Non",HY114,"Abstention")</f>
        <v>Oui</v>
      </c>
      <c r="IB114" s="7" t="str" cm="1">
        <f t="array" ref="IB114">_xlfn.SWITCH(IA114,"Oui","Non","Non","Oui","Abstention","Oui")</f>
        <v>Non</v>
      </c>
      <c r="IC114" s="7" t="str" cm="1">
        <f t="array" ref="IC114">_xlfn.SWITCH(IA114,"Oui","Abstention","Non","Abstention","Abstention","Non")</f>
        <v>Abstention</v>
      </c>
      <c r="ID114" s="3">
        <f t="shared" si="47"/>
        <v>38</v>
      </c>
      <c r="IE114" s="3">
        <f t="shared" si="48"/>
        <v>1</v>
      </c>
      <c r="IF114" t="str">
        <f t="shared" si="49"/>
        <v>consigne</v>
      </c>
      <c r="IG114">
        <f t="shared" si="71"/>
        <v>26</v>
      </c>
      <c r="IH114">
        <f t="shared" si="72"/>
        <v>1</v>
      </c>
      <c r="II114">
        <f t="shared" si="73"/>
        <v>3</v>
      </c>
      <c r="IJ114" s="3">
        <f t="shared" si="50"/>
        <v>26</v>
      </c>
      <c r="IK114" s="7" t="str" cm="1">
        <f t="array" ref="IK114">_xlfn.SWITCH(IJ114,IG114,"Oui",IH114,"Non",II114,"Abstention")</f>
        <v>Oui</v>
      </c>
      <c r="IL114" s="7" t="str" cm="1">
        <f t="array" ref="IL114">_xlfn.SWITCH(IK114,"Oui","Non","Non","Oui","Abstention","Oui")</f>
        <v>Non</v>
      </c>
      <c r="IM114" s="7" t="str" cm="1">
        <f t="array" ref="IM114">_xlfn.SWITCH(IK114,"Oui","Abstention","Non","Abstention","Abstention","Non")</f>
        <v>Abstention</v>
      </c>
      <c r="IN114" s="3">
        <f t="shared" si="51"/>
        <v>30</v>
      </c>
      <c r="IO114" s="3">
        <f t="shared" si="52"/>
        <v>0.8666666666666667</v>
      </c>
      <c r="IP114" t="str">
        <f t="shared" si="84"/>
        <v>consigne</v>
      </c>
      <c r="IQ114">
        <f t="shared" si="74"/>
        <v>1</v>
      </c>
      <c r="IR114">
        <f t="shared" si="75"/>
        <v>24</v>
      </c>
      <c r="IS114">
        <f t="shared" si="76"/>
        <v>3</v>
      </c>
      <c r="IT114" s="3">
        <f t="shared" si="54"/>
        <v>24</v>
      </c>
      <c r="IU114" s="7" t="str" cm="1">
        <f t="array" ref="IU114">_xlfn.SWITCH(IT114,IQ114,"Oui",IR114,"Non",IS114,"Abstention")</f>
        <v>Non</v>
      </c>
      <c r="IV114" s="7" t="str" cm="1">
        <f t="array" ref="IV114">_xlfn.SWITCH(IU114,"Oui","Non","Non","Oui","Abstention","Oui")</f>
        <v>Oui</v>
      </c>
      <c r="IW114" s="7" t="str" cm="1">
        <f t="array" ref="IW114">_xlfn.SWITCH(IU114,"Oui","Abstention","Non","Abstention","Abstention","Non")</f>
        <v>Abstention</v>
      </c>
      <c r="IX114" s="3">
        <f t="shared" si="55"/>
        <v>28</v>
      </c>
      <c r="IY114" s="3">
        <f t="shared" si="56"/>
        <v>0.8571428571428571</v>
      </c>
      <c r="IZ114" t="str">
        <f t="shared" si="85"/>
        <v>consigne</v>
      </c>
      <c r="JA114">
        <f t="shared" si="77"/>
        <v>29</v>
      </c>
      <c r="JB114">
        <f t="shared" si="78"/>
        <v>0</v>
      </c>
      <c r="JC114">
        <f t="shared" si="79"/>
        <v>0</v>
      </c>
      <c r="JD114" s="3">
        <f t="shared" si="58"/>
        <v>29</v>
      </c>
      <c r="JE114" s="7" t="str" cm="1">
        <f t="array" ref="JE114">_xlfn.SWITCH(JD114,JA114,"Oui",JB114,"Non",JC114,"Abstention")</f>
        <v>Oui</v>
      </c>
      <c r="JF114" s="7" t="str" cm="1">
        <f t="array" ref="JF114">_xlfn.SWITCH(JE114,"Oui","Non","Non","Oui","Abstention","Oui")</f>
        <v>Non</v>
      </c>
      <c r="JG114" s="7" t="str" cm="1">
        <f t="array" ref="JG114">_xlfn.SWITCH(JE114,"Oui","Abstention","Non","Abstention","Abstention","Non")</f>
        <v>Abstention</v>
      </c>
      <c r="JH114" s="3">
        <f t="shared" si="59"/>
        <v>29</v>
      </c>
      <c r="JI114" s="3">
        <f t="shared" si="60"/>
        <v>1</v>
      </c>
      <c r="JJ114" t="str">
        <f t="shared" si="86"/>
        <v>consigne</v>
      </c>
      <c r="JK114">
        <f t="shared" si="80"/>
        <v>14</v>
      </c>
      <c r="JL114">
        <f t="shared" si="81"/>
        <v>1</v>
      </c>
      <c r="JM114">
        <f t="shared" si="82"/>
        <v>0</v>
      </c>
      <c r="JN114" s="3">
        <f t="shared" si="62"/>
        <v>14</v>
      </c>
      <c r="JO114" s="7" t="str" cm="1">
        <f t="array" ref="JO114">_xlfn.SWITCH(JN114,JK114,"Oui",JL114,"Non",JM114,"Abstention")</f>
        <v>Oui</v>
      </c>
      <c r="JP114" s="7" t="str" cm="1">
        <f t="array" ref="JP114">_xlfn.SWITCH(JO114,"Oui","Non","Non","Oui","Abstention","Oui")</f>
        <v>Non</v>
      </c>
      <c r="JQ114" s="7" t="str" cm="1">
        <f t="array" ref="JQ114">_xlfn.SWITCH(JO114,"Oui","Abstention","Non","Abstention","Abstention","Non")</f>
        <v>Abstention</v>
      </c>
      <c r="JR114" s="3">
        <f t="shared" si="63"/>
        <v>15</v>
      </c>
      <c r="JS114" s="3">
        <f t="shared" si="64"/>
        <v>0.93333333333333335</v>
      </c>
      <c r="JT114" t="str">
        <f t="shared" si="87"/>
        <v>consigne</v>
      </c>
      <c r="JU114" s="3"/>
      <c r="JV114" t="str" cm="1">
        <f t="array" ref="JV114">_xlfn._xlws.FILTER($M$3:$HD$3,((($M114:$HD114=$HR114)+($M114:$HD114=$HS114))*($M$5:$HD$5="V")*($HV114="consigne")),"")</f>
        <v/>
      </c>
      <c r="KP114" t="str" cm="1">
        <f t="array" ref="KP114">_xlfn._xlws.FILTER($M$3:$HD$3,((($M114:$HD114=$IB114)+($M114:$HD114=$IC114))*($M$5:$HD$5="S")*($IF114="consigne")),"")</f>
        <v/>
      </c>
      <c r="LD114" t="str" cm="1">
        <f t="array" ref="LD114:LG114">_xlfn._xlws.FILTER($M$3:$HD$3,((($M114:$HD114=$IV114)+($M114:$HD114=$IW114))*($M$5:$HD$5="RL")*($IZ114="consigne")),"")</f>
        <v>de Quattro Jacqueline</v>
      </c>
      <c r="LE114" t="str">
        <v>Fiala Doris</v>
      </c>
      <c r="LF114" t="str">
        <v>Jauslin Matthias Samuel</v>
      </c>
      <c r="LG114" t="str">
        <v>Moret Isabelle</v>
      </c>
      <c r="LP114" t="str" cm="1">
        <f t="array" ref="LP114">_xlfn._xlws.FILTER($M$3:$HD$3,((($M114:$HD114=$JF114)+($M114:$HD114=$JG114))*($M$5:$HD$5="G")*($JJ114="consigne")),"")</f>
        <v/>
      </c>
      <c r="MA114" t="str" cm="1">
        <f t="array" ref="MA114">_xlfn._xlws.FILTER($M$3:$HD$3,((($M114:$HD114=$JP114)+($M114:$HD114=$JQ114))*($M$5:$HD$5="GL")*($JT114="consigne")),"")</f>
        <v>Weber Céline</v>
      </c>
      <c r="MG114" t="str" cm="1">
        <f t="array" ref="MG114:MJ114">_xlfn._xlws.FILTER($M$3:$HD$3,((($M114:$HD114=$IL114)+($M114:$HD114=$IM114))*($M$5:$HD$5="M-E")*($IP114="consigne")),"")</f>
        <v>Humbel Ruth</v>
      </c>
      <c r="MH114" t="str">
        <v>Müller Leo</v>
      </c>
      <c r="MI114" t="str">
        <v>Paganini Nicolo</v>
      </c>
      <c r="MJ114" t="str">
        <v>Ritter Markus</v>
      </c>
    </row>
    <row r="115" spans="1:350" x14ac:dyDescent="0.25">
      <c r="A115" s="1" t="s">
        <v>852</v>
      </c>
      <c r="B115" t="s">
        <v>204</v>
      </c>
      <c r="D115" t="s">
        <v>794</v>
      </c>
      <c r="E115" s="1" t="s">
        <v>853</v>
      </c>
      <c r="F115" t="s">
        <v>854</v>
      </c>
      <c r="G115">
        <v>24575</v>
      </c>
      <c r="H115" t="s">
        <v>527</v>
      </c>
      <c r="I115" t="s">
        <v>528</v>
      </c>
      <c r="M115" t="s">
        <v>460</v>
      </c>
      <c r="N115" t="s">
        <v>460</v>
      </c>
      <c r="O115" t="s">
        <v>461</v>
      </c>
      <c r="P115" t="s">
        <v>460</v>
      </c>
      <c r="Q115" t="s">
        <v>460</v>
      </c>
      <c r="R115" t="s">
        <v>461</v>
      </c>
      <c r="S115" t="s">
        <v>461</v>
      </c>
      <c r="T115" t="s">
        <v>461</v>
      </c>
      <c r="U115" t="s">
        <v>461</v>
      </c>
      <c r="V115" t="s">
        <v>461</v>
      </c>
      <c r="W115" t="s">
        <v>463</v>
      </c>
      <c r="X115" t="s">
        <v>461</v>
      </c>
      <c r="Y115" t="s">
        <v>461</v>
      </c>
      <c r="Z115" t="s">
        <v>461</v>
      </c>
      <c r="AA115" t="s">
        <v>473</v>
      </c>
      <c r="AB115" t="s">
        <v>461</v>
      </c>
      <c r="AC115" t="s">
        <v>461</v>
      </c>
      <c r="AD115" t="s">
        <v>461</v>
      </c>
      <c r="AE115" t="s">
        <v>460</v>
      </c>
      <c r="AF115" t="s">
        <v>461</v>
      </c>
      <c r="AG115" t="s">
        <v>461</v>
      </c>
      <c r="AH115" t="s">
        <v>461</v>
      </c>
      <c r="AI115" t="s">
        <v>461</v>
      </c>
      <c r="AJ115" t="s">
        <v>461</v>
      </c>
      <c r="AK115" t="s">
        <v>461</v>
      </c>
      <c r="AL115" t="s">
        <v>460</v>
      </c>
      <c r="AM115" t="s">
        <v>473</v>
      </c>
      <c r="AN115" t="s">
        <v>461</v>
      </c>
      <c r="AO115" t="s">
        <v>460</v>
      </c>
      <c r="AP115" t="s">
        <v>474</v>
      </c>
      <c r="AQ115" t="s">
        <v>461</v>
      </c>
      <c r="AR115" t="s">
        <v>461</v>
      </c>
      <c r="AS115" t="s">
        <v>461</v>
      </c>
      <c r="AT115" t="s">
        <v>461</v>
      </c>
      <c r="AU115" t="s">
        <v>461</v>
      </c>
      <c r="AV115" t="s">
        <v>461</v>
      </c>
      <c r="AW115" t="s">
        <v>460</v>
      </c>
      <c r="AX115" t="s">
        <v>461</v>
      </c>
      <c r="AY115" t="s">
        <v>461</v>
      </c>
      <c r="AZ115" t="s">
        <v>461</v>
      </c>
      <c r="BA115" t="s">
        <v>460</v>
      </c>
      <c r="BB115" t="s">
        <v>461</v>
      </c>
      <c r="BC115" t="s">
        <v>461</v>
      </c>
      <c r="BD115" t="s">
        <v>460</v>
      </c>
      <c r="BE115" t="s">
        <v>460</v>
      </c>
      <c r="BF115" t="s">
        <v>461</v>
      </c>
      <c r="BG115" t="s">
        <v>461</v>
      </c>
      <c r="BH115" t="s">
        <v>461</v>
      </c>
      <c r="BI115" t="s">
        <v>461</v>
      </c>
      <c r="BJ115" t="s">
        <v>461</v>
      </c>
      <c r="BK115" t="s">
        <v>460</v>
      </c>
      <c r="BL115" t="s">
        <v>461</v>
      </c>
      <c r="BM115" t="s">
        <v>461</v>
      </c>
      <c r="BN115" t="s">
        <v>461</v>
      </c>
      <c r="BO115" t="s">
        <v>461</v>
      </c>
      <c r="BP115" t="s">
        <v>461</v>
      </c>
      <c r="BQ115" t="s">
        <v>461</v>
      </c>
      <c r="BR115" t="s">
        <v>460</v>
      </c>
      <c r="BS115" t="s">
        <v>461</v>
      </c>
      <c r="BT115" t="s">
        <v>460</v>
      </c>
      <c r="BU115" t="s">
        <v>460</v>
      </c>
      <c r="BV115" t="s">
        <v>461</v>
      </c>
      <c r="BW115" t="s">
        <v>460</v>
      </c>
      <c r="BX115" t="s">
        <v>461</v>
      </c>
      <c r="BY115" t="s">
        <v>461</v>
      </c>
      <c r="BZ115" t="s">
        <v>460</v>
      </c>
      <c r="CA115" t="s">
        <v>461</v>
      </c>
      <c r="CB115" t="s">
        <v>461</v>
      </c>
      <c r="CC115" t="s">
        <v>461</v>
      </c>
      <c r="CD115" t="s">
        <v>473</v>
      </c>
      <c r="CE115" t="s">
        <v>461</v>
      </c>
      <c r="CF115" t="s">
        <v>461</v>
      </c>
      <c r="CG115" t="s">
        <v>460</v>
      </c>
      <c r="CH115" t="s">
        <v>461</v>
      </c>
      <c r="CI115" t="s">
        <v>460</v>
      </c>
      <c r="CJ115" t="s">
        <v>461</v>
      </c>
      <c r="CK115" t="s">
        <v>461</v>
      </c>
      <c r="CL115" t="s">
        <v>460</v>
      </c>
      <c r="CM115" t="s">
        <v>463</v>
      </c>
      <c r="CN115" t="s">
        <v>461</v>
      </c>
      <c r="CO115" t="s">
        <v>461</v>
      </c>
      <c r="CP115" t="s">
        <v>460</v>
      </c>
      <c r="CQ115" t="s">
        <v>460</v>
      </c>
      <c r="CR115" t="s">
        <v>460</v>
      </c>
      <c r="CS115" t="s">
        <v>460</v>
      </c>
      <c r="CT115" t="s">
        <v>460</v>
      </c>
      <c r="CU115" t="s">
        <v>461</v>
      </c>
      <c r="CV115" t="s">
        <v>460</v>
      </c>
      <c r="CW115" t="s">
        <v>461</v>
      </c>
      <c r="CX115" t="s">
        <v>461</v>
      </c>
      <c r="CY115" t="s">
        <v>460</v>
      </c>
      <c r="CZ115" t="s">
        <v>460</v>
      </c>
      <c r="DA115" t="s">
        <v>461</v>
      </c>
      <c r="DB115" t="s">
        <v>463</v>
      </c>
      <c r="DC115" t="s">
        <v>461</v>
      </c>
      <c r="DD115" t="s">
        <v>460</v>
      </c>
      <c r="DE115" t="s">
        <v>461</v>
      </c>
      <c r="DF115" t="s">
        <v>460</v>
      </c>
      <c r="DG115" t="s">
        <v>461</v>
      </c>
      <c r="DH115" t="s">
        <v>461</v>
      </c>
      <c r="DI115" t="s">
        <v>461</v>
      </c>
      <c r="DJ115" t="s">
        <v>461</v>
      </c>
      <c r="DK115" t="s">
        <v>461</v>
      </c>
      <c r="DL115" t="s">
        <v>461</v>
      </c>
      <c r="DM115" t="s">
        <v>461</v>
      </c>
      <c r="DN115" t="s">
        <v>461</v>
      </c>
      <c r="DO115" t="s">
        <v>461</v>
      </c>
      <c r="DP115" t="s">
        <v>460</v>
      </c>
      <c r="DQ115" t="s">
        <v>461</v>
      </c>
      <c r="DR115" t="s">
        <v>461</v>
      </c>
      <c r="DS115" t="s">
        <v>461</v>
      </c>
      <c r="DT115" t="s">
        <v>461</v>
      </c>
      <c r="DU115" t="s">
        <v>460</v>
      </c>
      <c r="DV115" t="s">
        <v>461</v>
      </c>
      <c r="DW115" t="s">
        <v>461</v>
      </c>
      <c r="DX115" t="s">
        <v>460</v>
      </c>
      <c r="DY115" t="s">
        <v>461</v>
      </c>
      <c r="DZ115" t="s">
        <v>461</v>
      </c>
      <c r="EA115" t="s">
        <v>461</v>
      </c>
      <c r="EB115" t="s">
        <v>461</v>
      </c>
      <c r="EC115" t="s">
        <v>461</v>
      </c>
      <c r="ED115" t="s">
        <v>461</v>
      </c>
      <c r="EE115" t="s">
        <v>461</v>
      </c>
      <c r="EF115" t="s">
        <v>461</v>
      </c>
      <c r="EG115" t="s">
        <v>461</v>
      </c>
      <c r="EH115" t="s">
        <v>461</v>
      </c>
      <c r="EI115" t="s">
        <v>460</v>
      </c>
      <c r="EJ115" t="s">
        <v>473</v>
      </c>
      <c r="EK115" t="s">
        <v>461</v>
      </c>
      <c r="EL115" t="s">
        <v>461</v>
      </c>
      <c r="EM115" t="s">
        <v>461</v>
      </c>
      <c r="EN115" t="s">
        <v>460</v>
      </c>
      <c r="EO115" t="s">
        <v>461</v>
      </c>
      <c r="EP115" t="s">
        <v>461</v>
      </c>
      <c r="EQ115" t="s">
        <v>461</v>
      </c>
      <c r="ER115" t="s">
        <v>461</v>
      </c>
      <c r="ES115" t="s">
        <v>461</v>
      </c>
      <c r="ET115" t="s">
        <v>461</v>
      </c>
      <c r="EU115" t="s">
        <v>461</v>
      </c>
      <c r="EV115" t="s">
        <v>461</v>
      </c>
      <c r="EW115" t="s">
        <v>461</v>
      </c>
      <c r="EX115" t="s">
        <v>461</v>
      </c>
      <c r="EY115" t="s">
        <v>460</v>
      </c>
      <c r="EZ115" t="s">
        <v>461</v>
      </c>
      <c r="FA115" t="s">
        <v>461</v>
      </c>
      <c r="FB115" t="s">
        <v>460</v>
      </c>
      <c r="FC115" t="s">
        <v>461</v>
      </c>
      <c r="FD115" t="s">
        <v>461</v>
      </c>
      <c r="FE115" t="s">
        <v>461</v>
      </c>
      <c r="FF115" t="s">
        <v>461</v>
      </c>
      <c r="FG115" t="s">
        <v>460</v>
      </c>
      <c r="FH115" t="s">
        <v>461</v>
      </c>
      <c r="FI115" t="s">
        <v>461</v>
      </c>
      <c r="FJ115" t="s">
        <v>460</v>
      </c>
      <c r="FK115" t="s">
        <v>460</v>
      </c>
      <c r="FL115" t="s">
        <v>461</v>
      </c>
      <c r="FM115" t="s">
        <v>461</v>
      </c>
      <c r="FN115" t="s">
        <v>461</v>
      </c>
      <c r="FO115" t="s">
        <v>461</v>
      </c>
      <c r="FP115" t="s">
        <v>461</v>
      </c>
      <c r="FQ115" t="s">
        <v>460</v>
      </c>
      <c r="FR115" t="s">
        <v>461</v>
      </c>
      <c r="FS115" t="s">
        <v>461</v>
      </c>
      <c r="FT115" t="s">
        <v>461</v>
      </c>
      <c r="FU115" t="s">
        <v>461</v>
      </c>
      <c r="FV115" t="s">
        <v>461</v>
      </c>
      <c r="FW115" t="s">
        <v>460</v>
      </c>
      <c r="FX115" t="s">
        <v>461</v>
      </c>
      <c r="FY115" t="s">
        <v>461</v>
      </c>
      <c r="FZ115" t="s">
        <v>461</v>
      </c>
      <c r="GA115" t="s">
        <v>460</v>
      </c>
      <c r="GB115" t="s">
        <v>461</v>
      </c>
      <c r="GC115" t="s">
        <v>460</v>
      </c>
      <c r="GD115" t="s">
        <v>461</v>
      </c>
      <c r="GE115" t="s">
        <v>461</v>
      </c>
      <c r="GF115" t="s">
        <v>460</v>
      </c>
      <c r="GG115" t="s">
        <v>461</v>
      </c>
      <c r="GH115" t="s">
        <v>461</v>
      </c>
      <c r="GI115" t="s">
        <v>461</v>
      </c>
      <c r="GJ115" t="s">
        <v>461</v>
      </c>
      <c r="GK115" t="s">
        <v>460</v>
      </c>
      <c r="GL115" t="s">
        <v>460</v>
      </c>
      <c r="GM115" t="s">
        <v>461</v>
      </c>
      <c r="GN115" t="s">
        <v>461</v>
      </c>
      <c r="GO115" t="s">
        <v>473</v>
      </c>
      <c r="GP115" t="s">
        <v>461</v>
      </c>
      <c r="GQ115" t="s">
        <v>460</v>
      </c>
      <c r="GR115" t="s">
        <v>461</v>
      </c>
      <c r="GS115" t="s">
        <v>461</v>
      </c>
      <c r="GT115" t="s">
        <v>461</v>
      </c>
      <c r="GU115" t="s">
        <v>461</v>
      </c>
      <c r="GV115" t="s">
        <v>461</v>
      </c>
      <c r="GW115" t="s">
        <v>461</v>
      </c>
      <c r="GX115" t="s">
        <v>461</v>
      </c>
      <c r="GY115" t="s">
        <v>461</v>
      </c>
      <c r="GZ115" t="s">
        <v>461</v>
      </c>
      <c r="HA115" t="s">
        <v>461</v>
      </c>
      <c r="HB115" t="s">
        <v>460</v>
      </c>
      <c r="HC115" t="s">
        <v>461</v>
      </c>
      <c r="HD115" t="s">
        <v>460</v>
      </c>
      <c r="HE115" t="s">
        <v>475</v>
      </c>
      <c r="HF115">
        <v>50</v>
      </c>
      <c r="HG115">
        <v>141</v>
      </c>
      <c r="HH115">
        <v>0</v>
      </c>
      <c r="HI115">
        <v>3</v>
      </c>
      <c r="HJ115">
        <v>5</v>
      </c>
      <c r="HK115" t="s">
        <v>476</v>
      </c>
      <c r="HM115" s="3">
        <f t="shared" si="66"/>
        <v>50</v>
      </c>
      <c r="HN115" s="3">
        <f t="shared" si="67"/>
        <v>0</v>
      </c>
      <c r="HO115" s="3">
        <f t="shared" si="83"/>
        <v>0</v>
      </c>
      <c r="HP115" s="3">
        <f t="shared" si="42"/>
        <v>50</v>
      </c>
      <c r="HQ115" s="7" t="str" cm="1">
        <f t="array" ref="HQ115">_xlfn.SWITCH(HP115,HM115,"Oui",HN115,"Non",HO115,"Abstention")</f>
        <v>Oui</v>
      </c>
      <c r="HR115" s="7" t="str" cm="1">
        <f t="array" ref="HR115">_xlfn.SWITCH(HQ115,"Oui","Non","Non","Oui","Abstention","Oui")</f>
        <v>Non</v>
      </c>
      <c r="HS115" s="7" t="str" cm="1">
        <f t="array" ref="HS115">_xlfn.SWITCH(HQ115,"Oui","Abstention","Non","Abstention","Abstention","Non")</f>
        <v>Abstention</v>
      </c>
      <c r="HT115" s="3">
        <f t="shared" si="43"/>
        <v>50</v>
      </c>
      <c r="HU115" s="3">
        <f t="shared" si="44"/>
        <v>1</v>
      </c>
      <c r="HV115" t="str">
        <f t="shared" si="45"/>
        <v>consigne</v>
      </c>
      <c r="HW115" s="3">
        <f t="shared" si="68"/>
        <v>0</v>
      </c>
      <c r="HX115" s="3">
        <f t="shared" si="69"/>
        <v>38</v>
      </c>
      <c r="HY115" s="3">
        <f t="shared" si="70"/>
        <v>0</v>
      </c>
      <c r="HZ115" s="3">
        <f t="shared" si="46"/>
        <v>38</v>
      </c>
      <c r="IA115" s="7" t="str" cm="1">
        <f t="array" ref="IA115">_xlfn.SWITCH(HZ115,HW115,"Oui",HX115,"Non",HY115,"Abstention")</f>
        <v>Non</v>
      </c>
      <c r="IB115" s="7" t="str" cm="1">
        <f t="array" ref="IB115">_xlfn.SWITCH(IA115,"Oui","Non","Non","Oui","Abstention","Oui")</f>
        <v>Oui</v>
      </c>
      <c r="IC115" s="7" t="str" cm="1">
        <f t="array" ref="IC115">_xlfn.SWITCH(IA115,"Oui","Abstention","Non","Abstention","Abstention","Non")</f>
        <v>Abstention</v>
      </c>
      <c r="ID115" s="3">
        <f t="shared" si="47"/>
        <v>38</v>
      </c>
      <c r="IE115" s="3">
        <f t="shared" si="48"/>
        <v>1</v>
      </c>
      <c r="IF115" t="str">
        <f t="shared" si="49"/>
        <v>consigne</v>
      </c>
      <c r="IG115">
        <f t="shared" si="71"/>
        <v>0</v>
      </c>
      <c r="IH115">
        <f t="shared" si="72"/>
        <v>30</v>
      </c>
      <c r="II115">
        <f t="shared" si="73"/>
        <v>0</v>
      </c>
      <c r="IJ115" s="3">
        <f t="shared" si="50"/>
        <v>30</v>
      </c>
      <c r="IK115" s="7" t="str" cm="1">
        <f t="array" ref="IK115">_xlfn.SWITCH(IJ115,IG115,"Oui",IH115,"Non",II115,"Abstention")</f>
        <v>Non</v>
      </c>
      <c r="IL115" s="7" t="str" cm="1">
        <f t="array" ref="IL115">_xlfn.SWITCH(IK115,"Oui","Non","Non","Oui","Abstention","Oui")</f>
        <v>Oui</v>
      </c>
      <c r="IM115" s="7" t="str" cm="1">
        <f t="array" ref="IM115">_xlfn.SWITCH(IK115,"Oui","Abstention","Non","Abstention","Abstention","Non")</f>
        <v>Abstention</v>
      </c>
      <c r="IN115" s="3">
        <f t="shared" si="51"/>
        <v>30</v>
      </c>
      <c r="IO115" s="3">
        <f t="shared" si="52"/>
        <v>1</v>
      </c>
      <c r="IP115" t="str">
        <f t="shared" si="84"/>
        <v>consigne</v>
      </c>
      <c r="IQ115">
        <f t="shared" si="74"/>
        <v>0</v>
      </c>
      <c r="IR115">
        <f t="shared" si="75"/>
        <v>29</v>
      </c>
      <c r="IS115">
        <f t="shared" si="76"/>
        <v>0</v>
      </c>
      <c r="IT115" s="3">
        <f t="shared" si="54"/>
        <v>29</v>
      </c>
      <c r="IU115" s="7" t="str" cm="1">
        <f t="array" ref="IU115">_xlfn.SWITCH(IT115,IQ115,"Oui",IR115,"Non",IS115,"Abstention")</f>
        <v>Non</v>
      </c>
      <c r="IV115" s="7" t="str" cm="1">
        <f t="array" ref="IV115">_xlfn.SWITCH(IU115,"Oui","Non","Non","Oui","Abstention","Oui")</f>
        <v>Oui</v>
      </c>
      <c r="IW115" s="7" t="str" cm="1">
        <f t="array" ref="IW115">_xlfn.SWITCH(IU115,"Oui","Abstention","Non","Abstention","Abstention","Non")</f>
        <v>Abstention</v>
      </c>
      <c r="IX115" s="3">
        <f t="shared" si="55"/>
        <v>29</v>
      </c>
      <c r="IY115" s="3">
        <f t="shared" si="56"/>
        <v>1</v>
      </c>
      <c r="IZ115" t="str">
        <f t="shared" si="85"/>
        <v>consigne</v>
      </c>
      <c r="JA115">
        <f t="shared" si="77"/>
        <v>0</v>
      </c>
      <c r="JB115">
        <f t="shared" si="78"/>
        <v>29</v>
      </c>
      <c r="JC115">
        <f t="shared" si="79"/>
        <v>0</v>
      </c>
      <c r="JD115" s="3">
        <f t="shared" si="58"/>
        <v>29</v>
      </c>
      <c r="JE115" s="7" t="str" cm="1">
        <f t="array" ref="JE115">_xlfn.SWITCH(JD115,JA115,"Oui",JB115,"Non",JC115,"Abstention")</f>
        <v>Non</v>
      </c>
      <c r="JF115" s="7" t="str" cm="1">
        <f t="array" ref="JF115">_xlfn.SWITCH(JE115,"Oui","Non","Non","Oui","Abstention","Oui")</f>
        <v>Oui</v>
      </c>
      <c r="JG115" s="7" t="str" cm="1">
        <f t="array" ref="JG115">_xlfn.SWITCH(JE115,"Oui","Abstention","Non","Abstention","Abstention","Non")</f>
        <v>Abstention</v>
      </c>
      <c r="JH115" s="3">
        <f t="shared" si="59"/>
        <v>29</v>
      </c>
      <c r="JI115" s="3">
        <f t="shared" si="60"/>
        <v>1</v>
      </c>
      <c r="JJ115" t="str">
        <f t="shared" si="86"/>
        <v>consigne</v>
      </c>
      <c r="JK115">
        <f t="shared" si="80"/>
        <v>0</v>
      </c>
      <c r="JL115">
        <f t="shared" si="81"/>
        <v>15</v>
      </c>
      <c r="JM115">
        <f t="shared" si="82"/>
        <v>0</v>
      </c>
      <c r="JN115" s="3">
        <f t="shared" si="62"/>
        <v>15</v>
      </c>
      <c r="JO115" s="7" t="str" cm="1">
        <f t="array" ref="JO115">_xlfn.SWITCH(JN115,JK115,"Oui",JL115,"Non",JM115,"Abstention")</f>
        <v>Non</v>
      </c>
      <c r="JP115" s="7" t="str" cm="1">
        <f t="array" ref="JP115">_xlfn.SWITCH(JO115,"Oui","Non","Non","Oui","Abstention","Oui")</f>
        <v>Oui</v>
      </c>
      <c r="JQ115" s="7" t="str" cm="1">
        <f t="array" ref="JQ115">_xlfn.SWITCH(JO115,"Oui","Abstention","Non","Abstention","Abstention","Non")</f>
        <v>Abstention</v>
      </c>
      <c r="JR115" s="3">
        <f t="shared" si="63"/>
        <v>15</v>
      </c>
      <c r="JS115" s="3">
        <f t="shared" si="64"/>
        <v>1</v>
      </c>
      <c r="JT115" t="str">
        <f t="shared" si="87"/>
        <v>consigne</v>
      </c>
      <c r="JU115" s="3"/>
      <c r="JV115" t="str" cm="1">
        <f t="array" ref="JV115">_xlfn._xlws.FILTER($M$3:$HD$3,((($M115:$HD115=$HR115)+($M115:$HD115=$HS115))*($M$5:$HD$5="V")*($HV115="consigne")),"")</f>
        <v/>
      </c>
      <c r="KP115" t="str" cm="1">
        <f t="array" ref="KP115">_xlfn._xlws.FILTER($M$3:$HD$3,((($M115:$HD115=$IB115)+($M115:$HD115=$IC115))*($M$5:$HD$5="S")*($IF115="consigne")),"")</f>
        <v/>
      </c>
      <c r="LD115" t="str" cm="1">
        <f t="array" ref="LD115">_xlfn._xlws.FILTER($M$3:$HD$3,((($M115:$HD115=$IV115)+($M115:$HD115=$IW115))*($M$5:$HD$5="RL")*($IZ115="consigne")),"")</f>
        <v/>
      </c>
      <c r="LP115" t="str" cm="1">
        <f t="array" ref="LP115">_xlfn._xlws.FILTER($M$3:$HD$3,((($M115:$HD115=$JF115)+($M115:$HD115=$JG115))*($M$5:$HD$5="G")*($JJ115="consigne")),"")</f>
        <v/>
      </c>
      <c r="MA115" t="str" cm="1">
        <f t="array" ref="MA115">_xlfn._xlws.FILTER($M$3:$HD$3,((($M115:$HD115=$JP115)+($M115:$HD115=$JQ115))*($M$5:$HD$5="GL")*($JT115="consigne")),"")</f>
        <v/>
      </c>
      <c r="MG115" t="str" cm="1">
        <f t="array" ref="MG115">_xlfn._xlws.FILTER($M$3:$HD$3,((($M115:$HD115=$IL115)+($M115:$HD115=$IM115))*($M$5:$HD$5="M-E")*($IP115="consigne")),"")</f>
        <v/>
      </c>
    </row>
    <row r="116" spans="1:350" x14ac:dyDescent="0.25">
      <c r="A116" s="1" t="s">
        <v>855</v>
      </c>
      <c r="B116" t="s">
        <v>204</v>
      </c>
      <c r="D116" t="s">
        <v>794</v>
      </c>
      <c r="E116" s="1" t="s">
        <v>856</v>
      </c>
      <c r="F116" t="s">
        <v>857</v>
      </c>
      <c r="G116">
        <v>24576</v>
      </c>
      <c r="H116" t="s">
        <v>527</v>
      </c>
      <c r="I116" t="s">
        <v>528</v>
      </c>
      <c r="M116" t="s">
        <v>461</v>
      </c>
      <c r="N116" t="s">
        <v>461</v>
      </c>
      <c r="O116" t="s">
        <v>460</v>
      </c>
      <c r="P116" t="s">
        <v>461</v>
      </c>
      <c r="Q116" t="s">
        <v>461</v>
      </c>
      <c r="R116" t="s">
        <v>473</v>
      </c>
      <c r="S116" t="s">
        <v>460</v>
      </c>
      <c r="T116" t="s">
        <v>460</v>
      </c>
      <c r="U116" t="s">
        <v>460</v>
      </c>
      <c r="V116" t="s">
        <v>460</v>
      </c>
      <c r="W116" t="s">
        <v>463</v>
      </c>
      <c r="X116" t="s">
        <v>460</v>
      </c>
      <c r="Y116" t="s">
        <v>460</v>
      </c>
      <c r="Z116" t="s">
        <v>461</v>
      </c>
      <c r="AA116" t="s">
        <v>473</v>
      </c>
      <c r="AB116" t="s">
        <v>460</v>
      </c>
      <c r="AC116" t="s">
        <v>461</v>
      </c>
      <c r="AD116" t="s">
        <v>461</v>
      </c>
      <c r="AE116" t="s">
        <v>461</v>
      </c>
      <c r="AF116" t="s">
        <v>461</v>
      </c>
      <c r="AG116" t="s">
        <v>461</v>
      </c>
      <c r="AH116" t="s">
        <v>461</v>
      </c>
      <c r="AI116" t="s">
        <v>461</v>
      </c>
      <c r="AJ116" t="s">
        <v>460</v>
      </c>
      <c r="AK116" t="s">
        <v>461</v>
      </c>
      <c r="AL116" t="s">
        <v>461</v>
      </c>
      <c r="AM116" t="s">
        <v>461</v>
      </c>
      <c r="AN116" t="s">
        <v>461</v>
      </c>
      <c r="AO116" t="s">
        <v>461</v>
      </c>
      <c r="AP116" t="s">
        <v>474</v>
      </c>
      <c r="AQ116" t="s">
        <v>461</v>
      </c>
      <c r="AR116" t="s">
        <v>461</v>
      </c>
      <c r="AS116" t="s">
        <v>460</v>
      </c>
      <c r="AT116" t="s">
        <v>461</v>
      </c>
      <c r="AU116" t="s">
        <v>460</v>
      </c>
      <c r="AV116" t="s">
        <v>460</v>
      </c>
      <c r="AW116" t="s">
        <v>461</v>
      </c>
      <c r="AX116" t="s">
        <v>460</v>
      </c>
      <c r="AY116" t="s">
        <v>461</v>
      </c>
      <c r="AZ116" t="s">
        <v>461</v>
      </c>
      <c r="BA116" t="s">
        <v>461</v>
      </c>
      <c r="BB116" t="s">
        <v>461</v>
      </c>
      <c r="BC116" t="s">
        <v>460</v>
      </c>
      <c r="BD116" t="s">
        <v>461</v>
      </c>
      <c r="BE116" t="s">
        <v>461</v>
      </c>
      <c r="BF116" t="s">
        <v>461</v>
      </c>
      <c r="BG116" t="s">
        <v>460</v>
      </c>
      <c r="BH116" t="s">
        <v>461</v>
      </c>
      <c r="BI116" t="s">
        <v>460</v>
      </c>
      <c r="BJ116" t="s">
        <v>461</v>
      </c>
      <c r="BK116" t="s">
        <v>461</v>
      </c>
      <c r="BL116" t="s">
        <v>461</v>
      </c>
      <c r="BM116" t="s">
        <v>460</v>
      </c>
      <c r="BN116" t="s">
        <v>461</v>
      </c>
      <c r="BO116" t="s">
        <v>461</v>
      </c>
      <c r="BP116" t="s">
        <v>460</v>
      </c>
      <c r="BQ116" t="s">
        <v>460</v>
      </c>
      <c r="BR116" t="s">
        <v>461</v>
      </c>
      <c r="BS116" t="s">
        <v>460</v>
      </c>
      <c r="BT116" t="s">
        <v>461</v>
      </c>
      <c r="BU116" t="s">
        <v>461</v>
      </c>
      <c r="BV116" t="s">
        <v>461</v>
      </c>
      <c r="BW116" t="s">
        <v>461</v>
      </c>
      <c r="BX116" t="s">
        <v>460</v>
      </c>
      <c r="BY116" t="s">
        <v>461</v>
      </c>
      <c r="BZ116" t="s">
        <v>461</v>
      </c>
      <c r="CA116" t="s">
        <v>460</v>
      </c>
      <c r="CB116" t="s">
        <v>461</v>
      </c>
      <c r="CC116" t="s">
        <v>461</v>
      </c>
      <c r="CD116" t="s">
        <v>473</v>
      </c>
      <c r="CE116" t="s">
        <v>460</v>
      </c>
      <c r="CF116" t="s">
        <v>461</v>
      </c>
      <c r="CG116" t="s">
        <v>461</v>
      </c>
      <c r="CH116" t="s">
        <v>461</v>
      </c>
      <c r="CI116" t="s">
        <v>461</v>
      </c>
      <c r="CJ116" t="s">
        <v>461</v>
      </c>
      <c r="CK116" t="s">
        <v>461</v>
      </c>
      <c r="CL116" t="s">
        <v>461</v>
      </c>
      <c r="CM116" t="s">
        <v>463</v>
      </c>
      <c r="CN116" t="s">
        <v>461</v>
      </c>
      <c r="CO116" t="s">
        <v>460</v>
      </c>
      <c r="CP116" t="s">
        <v>461</v>
      </c>
      <c r="CQ116" t="s">
        <v>461</v>
      </c>
      <c r="CR116" t="s">
        <v>461</v>
      </c>
      <c r="CS116" t="s">
        <v>461</v>
      </c>
      <c r="CT116" t="s">
        <v>461</v>
      </c>
      <c r="CU116" t="s">
        <v>461</v>
      </c>
      <c r="CV116" t="s">
        <v>461</v>
      </c>
      <c r="CW116" t="s">
        <v>461</v>
      </c>
      <c r="CX116" t="s">
        <v>460</v>
      </c>
      <c r="CY116" t="s">
        <v>461</v>
      </c>
      <c r="CZ116" t="s">
        <v>461</v>
      </c>
      <c r="DA116" t="s">
        <v>461</v>
      </c>
      <c r="DB116" t="s">
        <v>463</v>
      </c>
      <c r="DC116" t="s">
        <v>461</v>
      </c>
      <c r="DD116" t="s">
        <v>461</v>
      </c>
      <c r="DE116" t="s">
        <v>460</v>
      </c>
      <c r="DF116" t="s">
        <v>461</v>
      </c>
      <c r="DG116" t="s">
        <v>461</v>
      </c>
      <c r="DH116" t="s">
        <v>461</v>
      </c>
      <c r="DI116" t="s">
        <v>460</v>
      </c>
      <c r="DJ116" t="s">
        <v>461</v>
      </c>
      <c r="DK116" t="s">
        <v>461</v>
      </c>
      <c r="DL116" t="s">
        <v>461</v>
      </c>
      <c r="DM116" t="s">
        <v>460</v>
      </c>
      <c r="DN116" t="s">
        <v>460</v>
      </c>
      <c r="DO116" t="s">
        <v>461</v>
      </c>
      <c r="DP116" t="s">
        <v>461</v>
      </c>
      <c r="DQ116" t="s">
        <v>461</v>
      </c>
      <c r="DR116" t="s">
        <v>473</v>
      </c>
      <c r="DS116" t="s">
        <v>460</v>
      </c>
      <c r="DT116" t="s">
        <v>460</v>
      </c>
      <c r="DU116" t="s">
        <v>461</v>
      </c>
      <c r="DV116" t="s">
        <v>473</v>
      </c>
      <c r="DW116" t="s">
        <v>461</v>
      </c>
      <c r="DX116" t="s">
        <v>461</v>
      </c>
      <c r="DY116" t="s">
        <v>461</v>
      </c>
      <c r="DZ116" t="s">
        <v>460</v>
      </c>
      <c r="EA116" t="s">
        <v>460</v>
      </c>
      <c r="EB116" t="s">
        <v>460</v>
      </c>
      <c r="EC116" t="s">
        <v>473</v>
      </c>
      <c r="ED116" t="s">
        <v>461</v>
      </c>
      <c r="EE116" t="s">
        <v>461</v>
      </c>
      <c r="EF116" t="s">
        <v>461</v>
      </c>
      <c r="EG116" t="s">
        <v>460</v>
      </c>
      <c r="EH116" t="s">
        <v>461</v>
      </c>
      <c r="EI116" t="s">
        <v>461</v>
      </c>
      <c r="EJ116" t="s">
        <v>473</v>
      </c>
      <c r="EK116" t="s">
        <v>473</v>
      </c>
      <c r="EL116" t="s">
        <v>480</v>
      </c>
      <c r="EM116" t="s">
        <v>461</v>
      </c>
      <c r="EN116" t="s">
        <v>461</v>
      </c>
      <c r="EO116" t="s">
        <v>460</v>
      </c>
      <c r="EP116" t="s">
        <v>461</v>
      </c>
      <c r="EQ116" t="s">
        <v>460</v>
      </c>
      <c r="ER116" t="s">
        <v>461</v>
      </c>
      <c r="ES116" t="s">
        <v>460</v>
      </c>
      <c r="ET116" t="s">
        <v>461</v>
      </c>
      <c r="EU116" t="s">
        <v>460</v>
      </c>
      <c r="EV116" t="s">
        <v>460</v>
      </c>
      <c r="EW116" t="s">
        <v>461</v>
      </c>
      <c r="EX116" t="s">
        <v>460</v>
      </c>
      <c r="EY116" t="s">
        <v>461</v>
      </c>
      <c r="EZ116" t="s">
        <v>461</v>
      </c>
      <c r="FA116" t="s">
        <v>461</v>
      </c>
      <c r="FB116" t="s">
        <v>461</v>
      </c>
      <c r="FC116" t="s">
        <v>461</v>
      </c>
      <c r="FD116" t="s">
        <v>461</v>
      </c>
      <c r="FE116" t="s">
        <v>461</v>
      </c>
      <c r="FF116" t="s">
        <v>461</v>
      </c>
      <c r="FG116" t="s">
        <v>461</v>
      </c>
      <c r="FH116" t="s">
        <v>460</v>
      </c>
      <c r="FI116" t="s">
        <v>461</v>
      </c>
      <c r="FJ116" t="s">
        <v>461</v>
      </c>
      <c r="FK116" t="s">
        <v>461</v>
      </c>
      <c r="FL116" t="s">
        <v>460</v>
      </c>
      <c r="FM116" t="s">
        <v>460</v>
      </c>
      <c r="FN116" t="s">
        <v>461</v>
      </c>
      <c r="FO116" t="s">
        <v>461</v>
      </c>
      <c r="FP116" t="s">
        <v>461</v>
      </c>
      <c r="FQ116" t="s">
        <v>461</v>
      </c>
      <c r="FR116" t="s">
        <v>460</v>
      </c>
      <c r="FS116" t="s">
        <v>461</v>
      </c>
      <c r="FT116" t="s">
        <v>460</v>
      </c>
      <c r="FU116" t="s">
        <v>460</v>
      </c>
      <c r="FV116" t="s">
        <v>461</v>
      </c>
      <c r="FW116" t="s">
        <v>461</v>
      </c>
      <c r="FX116" t="s">
        <v>460</v>
      </c>
      <c r="FY116" t="s">
        <v>461</v>
      </c>
      <c r="FZ116" t="s">
        <v>461</v>
      </c>
      <c r="GA116" t="s">
        <v>461</v>
      </c>
      <c r="GB116" t="s">
        <v>461</v>
      </c>
      <c r="GC116" t="s">
        <v>461</v>
      </c>
      <c r="GD116" t="s">
        <v>460</v>
      </c>
      <c r="GE116" t="s">
        <v>461</v>
      </c>
      <c r="GF116" t="s">
        <v>461</v>
      </c>
      <c r="GG116" t="s">
        <v>461</v>
      </c>
      <c r="GH116" t="s">
        <v>460</v>
      </c>
      <c r="GI116" t="s">
        <v>460</v>
      </c>
      <c r="GJ116" t="s">
        <v>460</v>
      </c>
      <c r="GK116" t="s">
        <v>461</v>
      </c>
      <c r="GL116" t="s">
        <v>461</v>
      </c>
      <c r="GM116" t="s">
        <v>461</v>
      </c>
      <c r="GN116" t="s">
        <v>461</v>
      </c>
      <c r="GO116" t="s">
        <v>473</v>
      </c>
      <c r="GP116" t="s">
        <v>460</v>
      </c>
      <c r="GQ116" t="s">
        <v>461</v>
      </c>
      <c r="GR116" t="s">
        <v>461</v>
      </c>
      <c r="GS116" t="s">
        <v>461</v>
      </c>
      <c r="GT116" t="s">
        <v>460</v>
      </c>
      <c r="GU116" t="s">
        <v>461</v>
      </c>
      <c r="GV116" t="s">
        <v>461</v>
      </c>
      <c r="GW116" t="s">
        <v>460</v>
      </c>
      <c r="GX116" t="s">
        <v>473</v>
      </c>
      <c r="GY116" t="s">
        <v>460</v>
      </c>
      <c r="GZ116" t="s">
        <v>460</v>
      </c>
      <c r="HA116" t="s">
        <v>461</v>
      </c>
      <c r="HB116" t="s">
        <v>461</v>
      </c>
      <c r="HC116" t="s">
        <v>460</v>
      </c>
      <c r="HD116" t="s">
        <v>461</v>
      </c>
      <c r="HE116" t="s">
        <v>475</v>
      </c>
      <c r="HF116">
        <v>58</v>
      </c>
      <c r="HG116">
        <v>127</v>
      </c>
      <c r="HH116">
        <v>1</v>
      </c>
      <c r="HI116">
        <v>3</v>
      </c>
      <c r="HJ116">
        <v>10</v>
      </c>
      <c r="HK116" t="s">
        <v>476</v>
      </c>
      <c r="HM116" s="3">
        <f t="shared" si="66"/>
        <v>0</v>
      </c>
      <c r="HN116" s="3">
        <f t="shared" si="67"/>
        <v>51</v>
      </c>
      <c r="HO116" s="3">
        <f t="shared" si="83"/>
        <v>0</v>
      </c>
      <c r="HP116" s="3">
        <f t="shared" si="42"/>
        <v>51</v>
      </c>
      <c r="HQ116" s="7" t="str" cm="1">
        <f t="array" ref="HQ116">_xlfn.SWITCH(HP116,HM116,"Oui",HN116,"Non",HO116,"Abstention")</f>
        <v>Non</v>
      </c>
      <c r="HR116" s="7" t="str" cm="1">
        <f t="array" ref="HR116">_xlfn.SWITCH(HQ116,"Oui","Non","Non","Oui","Abstention","Oui")</f>
        <v>Oui</v>
      </c>
      <c r="HS116" s="7" t="str" cm="1">
        <f t="array" ref="HS116">_xlfn.SWITCH(HQ116,"Oui","Abstention","Non","Abstention","Abstention","Non")</f>
        <v>Abstention</v>
      </c>
      <c r="HT116" s="3">
        <f t="shared" si="43"/>
        <v>51</v>
      </c>
      <c r="HU116" s="3">
        <f t="shared" si="44"/>
        <v>1</v>
      </c>
      <c r="HV116" t="str">
        <f t="shared" si="45"/>
        <v>consigne</v>
      </c>
      <c r="HW116" s="3">
        <f t="shared" si="68"/>
        <v>29</v>
      </c>
      <c r="HX116" s="3">
        <f t="shared" si="69"/>
        <v>3</v>
      </c>
      <c r="HY116" s="3">
        <f t="shared" si="70"/>
        <v>1</v>
      </c>
      <c r="HZ116" s="3">
        <f t="shared" si="46"/>
        <v>29</v>
      </c>
      <c r="IA116" s="7" t="str" cm="1">
        <f t="array" ref="IA116">_xlfn.SWITCH(HZ116,HW116,"Oui",HX116,"Non",HY116,"Abstention")</f>
        <v>Oui</v>
      </c>
      <c r="IB116" s="7" t="str" cm="1">
        <f t="array" ref="IB116">_xlfn.SWITCH(IA116,"Oui","Non","Non","Oui","Abstention","Oui")</f>
        <v>Non</v>
      </c>
      <c r="IC116" s="7" t="str" cm="1">
        <f t="array" ref="IC116">_xlfn.SWITCH(IA116,"Oui","Abstention","Non","Abstention","Abstention","Non")</f>
        <v>Abstention</v>
      </c>
      <c r="ID116" s="3">
        <f t="shared" si="47"/>
        <v>33</v>
      </c>
      <c r="IE116" s="3">
        <f t="shared" si="48"/>
        <v>0.87878787878787878</v>
      </c>
      <c r="IF116" t="str">
        <f t="shared" si="49"/>
        <v>consigne</v>
      </c>
      <c r="IG116">
        <f t="shared" si="71"/>
        <v>0</v>
      </c>
      <c r="IH116">
        <f t="shared" si="72"/>
        <v>30</v>
      </c>
      <c r="II116">
        <f t="shared" si="73"/>
        <v>0</v>
      </c>
      <c r="IJ116" s="3">
        <f t="shared" si="50"/>
        <v>30</v>
      </c>
      <c r="IK116" s="7" t="str" cm="1">
        <f t="array" ref="IK116">_xlfn.SWITCH(IJ116,IG116,"Oui",IH116,"Non",II116,"Abstention")</f>
        <v>Non</v>
      </c>
      <c r="IL116" s="7" t="str" cm="1">
        <f t="array" ref="IL116">_xlfn.SWITCH(IK116,"Oui","Non","Non","Oui","Abstention","Oui")</f>
        <v>Oui</v>
      </c>
      <c r="IM116" s="7" t="str" cm="1">
        <f t="array" ref="IM116">_xlfn.SWITCH(IK116,"Oui","Abstention","Non","Abstention","Abstention","Non")</f>
        <v>Abstention</v>
      </c>
      <c r="IN116" s="3">
        <f t="shared" si="51"/>
        <v>30</v>
      </c>
      <c r="IO116" s="3">
        <f t="shared" si="52"/>
        <v>1</v>
      </c>
      <c r="IP116" t="str">
        <f t="shared" si="84"/>
        <v>consigne</v>
      </c>
      <c r="IQ116">
        <f t="shared" si="74"/>
        <v>0</v>
      </c>
      <c r="IR116">
        <f t="shared" si="75"/>
        <v>28</v>
      </c>
      <c r="IS116">
        <f t="shared" si="76"/>
        <v>0</v>
      </c>
      <c r="IT116" s="3">
        <f t="shared" si="54"/>
        <v>28</v>
      </c>
      <c r="IU116" s="7" t="str" cm="1">
        <f t="array" ref="IU116">_xlfn.SWITCH(IT116,IQ116,"Oui",IR116,"Non",IS116,"Abstention")</f>
        <v>Non</v>
      </c>
      <c r="IV116" s="7" t="str" cm="1">
        <f t="array" ref="IV116">_xlfn.SWITCH(IU116,"Oui","Non","Non","Oui","Abstention","Oui")</f>
        <v>Oui</v>
      </c>
      <c r="IW116" s="7" t="str" cm="1">
        <f t="array" ref="IW116">_xlfn.SWITCH(IU116,"Oui","Abstention","Non","Abstention","Abstention","Non")</f>
        <v>Abstention</v>
      </c>
      <c r="IX116" s="3">
        <f t="shared" si="55"/>
        <v>28</v>
      </c>
      <c r="IY116" s="3">
        <f t="shared" si="56"/>
        <v>1</v>
      </c>
      <c r="IZ116" t="str">
        <f t="shared" si="85"/>
        <v>consigne</v>
      </c>
      <c r="JA116">
        <f t="shared" si="77"/>
        <v>29</v>
      </c>
      <c r="JB116">
        <f t="shared" si="78"/>
        <v>0</v>
      </c>
      <c r="JC116">
        <f t="shared" si="79"/>
        <v>0</v>
      </c>
      <c r="JD116" s="3">
        <f t="shared" si="58"/>
        <v>29</v>
      </c>
      <c r="JE116" s="7" t="str" cm="1">
        <f t="array" ref="JE116">_xlfn.SWITCH(JD116,JA116,"Oui",JB116,"Non",JC116,"Abstention")</f>
        <v>Oui</v>
      </c>
      <c r="JF116" s="7" t="str" cm="1">
        <f t="array" ref="JF116">_xlfn.SWITCH(JE116,"Oui","Non","Non","Oui","Abstention","Oui")</f>
        <v>Non</v>
      </c>
      <c r="JG116" s="7" t="str" cm="1">
        <f t="array" ref="JG116">_xlfn.SWITCH(JE116,"Oui","Abstention","Non","Abstention","Abstention","Non")</f>
        <v>Abstention</v>
      </c>
      <c r="JH116" s="3">
        <f t="shared" si="59"/>
        <v>29</v>
      </c>
      <c r="JI116" s="3">
        <f t="shared" si="60"/>
        <v>1</v>
      </c>
      <c r="JJ116" t="str">
        <f t="shared" si="86"/>
        <v>consigne</v>
      </c>
      <c r="JK116">
        <f t="shared" si="80"/>
        <v>0</v>
      </c>
      <c r="JL116">
        <f t="shared" si="81"/>
        <v>15</v>
      </c>
      <c r="JM116">
        <f t="shared" si="82"/>
        <v>0</v>
      </c>
      <c r="JN116" s="3">
        <f t="shared" si="62"/>
        <v>15</v>
      </c>
      <c r="JO116" s="7" t="str" cm="1">
        <f t="array" ref="JO116">_xlfn.SWITCH(JN116,JK116,"Oui",JL116,"Non",JM116,"Abstention")</f>
        <v>Non</v>
      </c>
      <c r="JP116" s="7" t="str" cm="1">
        <f t="array" ref="JP116">_xlfn.SWITCH(JO116,"Oui","Non","Non","Oui","Abstention","Oui")</f>
        <v>Oui</v>
      </c>
      <c r="JQ116" s="7" t="str" cm="1">
        <f t="array" ref="JQ116">_xlfn.SWITCH(JO116,"Oui","Abstention","Non","Abstention","Abstention","Non")</f>
        <v>Abstention</v>
      </c>
      <c r="JR116" s="3">
        <f t="shared" si="63"/>
        <v>15</v>
      </c>
      <c r="JS116" s="3">
        <f t="shared" si="64"/>
        <v>1</v>
      </c>
      <c r="JT116" t="str">
        <f t="shared" si="87"/>
        <v>consigne</v>
      </c>
      <c r="JU116" s="3"/>
      <c r="JV116" t="str" cm="1">
        <f t="array" ref="JV116">_xlfn._xlws.FILTER($M$3:$HD$3,((($M116:$HD116=$HR116)+($M116:$HD116=$HS116))*($M$5:$HD$5="V")*($HV116="consigne")),"")</f>
        <v/>
      </c>
      <c r="KP116" t="str" cm="1">
        <f t="array" ref="KP116:KS116">_xlfn._xlws.FILTER($M$3:$HD$3,((($M116:$HD116=$IB116)+($M116:$HD116=$IC116))*($M$5:$HD$5="S")*($IF116="consigne")),"")</f>
        <v>Birrer-Heimo Prisca</v>
      </c>
      <c r="KQ116" t="str">
        <v>Gysi Barbara</v>
      </c>
      <c r="KR116" t="str">
        <v>Nussbaumer Eric</v>
      </c>
      <c r="KS116" t="str">
        <v>Pult Jon</v>
      </c>
      <c r="LD116" t="str" cm="1">
        <f t="array" ref="LD116">_xlfn._xlws.FILTER($M$3:$HD$3,((($M116:$HD116=$IV116)+($M116:$HD116=$IW116))*($M$5:$HD$5="RL")*($IZ116="consigne")),"")</f>
        <v/>
      </c>
      <c r="LP116" t="str" cm="1">
        <f t="array" ref="LP116">_xlfn._xlws.FILTER($M$3:$HD$3,((($M116:$HD116=$JF116)+($M116:$HD116=$JG116))*($M$5:$HD$5="G")*($JJ116="consigne")),"")</f>
        <v/>
      </c>
      <c r="MA116" t="str" cm="1">
        <f t="array" ref="MA116">_xlfn._xlws.FILTER($M$3:$HD$3,((($M116:$HD116=$JP116)+($M116:$HD116=$JQ116))*($M$5:$HD$5="GL")*($JT116="consigne")),"")</f>
        <v/>
      </c>
      <c r="MG116" t="str" cm="1">
        <f t="array" ref="MG116">_xlfn._xlws.FILTER($M$3:$HD$3,((($M116:$HD116=$IL116)+($M116:$HD116=$IM116))*($M$5:$HD$5="M-E")*($IP116="consigne")),"")</f>
        <v/>
      </c>
    </row>
    <row r="117" spans="1:350" x14ac:dyDescent="0.25">
      <c r="A117" s="1" t="s">
        <v>858</v>
      </c>
      <c r="B117" t="s">
        <v>204</v>
      </c>
      <c r="D117" t="s">
        <v>794</v>
      </c>
      <c r="E117" s="1" t="s">
        <v>859</v>
      </c>
      <c r="F117" t="s">
        <v>860</v>
      </c>
      <c r="G117">
        <v>24577</v>
      </c>
      <c r="H117" t="s">
        <v>536</v>
      </c>
      <c r="I117" t="s">
        <v>537</v>
      </c>
      <c r="M117" t="s">
        <v>460</v>
      </c>
      <c r="N117" t="s">
        <v>460</v>
      </c>
      <c r="O117" t="s">
        <v>460</v>
      </c>
      <c r="P117" t="s">
        <v>460</v>
      </c>
      <c r="Q117" t="s">
        <v>460</v>
      </c>
      <c r="R117" t="s">
        <v>461</v>
      </c>
      <c r="S117" t="s">
        <v>473</v>
      </c>
      <c r="T117" t="s">
        <v>473</v>
      </c>
      <c r="U117" t="s">
        <v>460</v>
      </c>
      <c r="V117" t="s">
        <v>473</v>
      </c>
      <c r="W117" t="s">
        <v>463</v>
      </c>
      <c r="X117" t="s">
        <v>473</v>
      </c>
      <c r="Y117" t="s">
        <v>473</v>
      </c>
      <c r="Z117" t="s">
        <v>461</v>
      </c>
      <c r="AA117" t="s">
        <v>473</v>
      </c>
      <c r="AB117" t="s">
        <v>473</v>
      </c>
      <c r="AC117" t="s">
        <v>473</v>
      </c>
      <c r="AD117" t="s">
        <v>460</v>
      </c>
      <c r="AE117" t="s">
        <v>460</v>
      </c>
      <c r="AF117" t="s">
        <v>461</v>
      </c>
      <c r="AG117" t="s">
        <v>461</v>
      </c>
      <c r="AH117" t="s">
        <v>461</v>
      </c>
      <c r="AI117" t="s">
        <v>460</v>
      </c>
      <c r="AJ117" t="s">
        <v>473</v>
      </c>
      <c r="AK117" t="s">
        <v>461</v>
      </c>
      <c r="AL117" t="s">
        <v>460</v>
      </c>
      <c r="AM117" t="s">
        <v>460</v>
      </c>
      <c r="AN117" t="s">
        <v>460</v>
      </c>
      <c r="AO117" t="s">
        <v>460</v>
      </c>
      <c r="AP117" t="s">
        <v>474</v>
      </c>
      <c r="AQ117" t="s">
        <v>461</v>
      </c>
      <c r="AR117" t="s">
        <v>461</v>
      </c>
      <c r="AS117" t="s">
        <v>473</v>
      </c>
      <c r="AT117" t="s">
        <v>461</v>
      </c>
      <c r="AU117" t="s">
        <v>461</v>
      </c>
      <c r="AV117" t="s">
        <v>461</v>
      </c>
      <c r="AW117" t="s">
        <v>460</v>
      </c>
      <c r="AX117" t="s">
        <v>461</v>
      </c>
      <c r="AY117" t="s">
        <v>461</v>
      </c>
      <c r="AZ117" t="s">
        <v>461</v>
      </c>
      <c r="BA117" t="s">
        <v>460</v>
      </c>
      <c r="BB117" t="s">
        <v>461</v>
      </c>
      <c r="BC117" t="s">
        <v>473</v>
      </c>
      <c r="BD117" t="s">
        <v>460</v>
      </c>
      <c r="BE117" t="s">
        <v>460</v>
      </c>
      <c r="BF117" t="s">
        <v>461</v>
      </c>
      <c r="BG117" t="s">
        <v>473</v>
      </c>
      <c r="BH117" t="s">
        <v>461</v>
      </c>
      <c r="BI117" t="s">
        <v>480</v>
      </c>
      <c r="BJ117" t="s">
        <v>461</v>
      </c>
      <c r="BK117" t="s">
        <v>460</v>
      </c>
      <c r="BL117" t="s">
        <v>473</v>
      </c>
      <c r="BM117" t="s">
        <v>473</v>
      </c>
      <c r="BN117" t="s">
        <v>461</v>
      </c>
      <c r="BO117" t="s">
        <v>473</v>
      </c>
      <c r="BP117" t="s">
        <v>461</v>
      </c>
      <c r="BQ117" t="s">
        <v>461</v>
      </c>
      <c r="BR117" t="s">
        <v>460</v>
      </c>
      <c r="BS117" t="s">
        <v>473</v>
      </c>
      <c r="BT117" t="s">
        <v>460</v>
      </c>
      <c r="BU117" t="s">
        <v>460</v>
      </c>
      <c r="BV117" t="s">
        <v>461</v>
      </c>
      <c r="BW117" t="s">
        <v>460</v>
      </c>
      <c r="BX117" t="s">
        <v>460</v>
      </c>
      <c r="BY117" t="s">
        <v>460</v>
      </c>
      <c r="BZ117" t="s">
        <v>460</v>
      </c>
      <c r="CA117" t="s">
        <v>460</v>
      </c>
      <c r="CB117" t="s">
        <v>460</v>
      </c>
      <c r="CC117" t="s">
        <v>461</v>
      </c>
      <c r="CD117" t="s">
        <v>473</v>
      </c>
      <c r="CE117" t="s">
        <v>473</v>
      </c>
      <c r="CF117" t="s">
        <v>461</v>
      </c>
      <c r="CG117" t="s">
        <v>460</v>
      </c>
      <c r="CH117" t="s">
        <v>461</v>
      </c>
      <c r="CI117" t="s">
        <v>460</v>
      </c>
      <c r="CJ117" t="s">
        <v>473</v>
      </c>
      <c r="CK117" t="s">
        <v>461</v>
      </c>
      <c r="CL117" t="s">
        <v>460</v>
      </c>
      <c r="CM117" t="s">
        <v>463</v>
      </c>
      <c r="CN117" t="s">
        <v>461</v>
      </c>
      <c r="CO117" t="s">
        <v>460</v>
      </c>
      <c r="CP117" t="s">
        <v>460</v>
      </c>
      <c r="CQ117" t="s">
        <v>460</v>
      </c>
      <c r="CR117" t="s">
        <v>460</v>
      </c>
      <c r="CS117" t="s">
        <v>460</v>
      </c>
      <c r="CT117" t="s">
        <v>460</v>
      </c>
      <c r="CU117" t="s">
        <v>460</v>
      </c>
      <c r="CV117" t="s">
        <v>460</v>
      </c>
      <c r="CW117" t="s">
        <v>473</v>
      </c>
      <c r="CX117" t="s">
        <v>480</v>
      </c>
      <c r="CY117" t="s">
        <v>460</v>
      </c>
      <c r="CZ117" t="s">
        <v>460</v>
      </c>
      <c r="DA117" t="s">
        <v>460</v>
      </c>
      <c r="DB117" t="s">
        <v>463</v>
      </c>
      <c r="DC117" t="s">
        <v>460</v>
      </c>
      <c r="DD117" t="s">
        <v>460</v>
      </c>
      <c r="DE117" t="s">
        <v>473</v>
      </c>
      <c r="DF117" t="s">
        <v>460</v>
      </c>
      <c r="DG117" t="s">
        <v>460</v>
      </c>
      <c r="DH117" t="s">
        <v>460</v>
      </c>
      <c r="DI117" t="s">
        <v>461</v>
      </c>
      <c r="DJ117" t="s">
        <v>460</v>
      </c>
      <c r="DK117" t="s">
        <v>461</v>
      </c>
      <c r="DL117" t="s">
        <v>461</v>
      </c>
      <c r="DM117" t="s">
        <v>473</v>
      </c>
      <c r="DN117" t="s">
        <v>473</v>
      </c>
      <c r="DO117" t="s">
        <v>460</v>
      </c>
      <c r="DP117" t="s">
        <v>460</v>
      </c>
      <c r="DQ117" t="s">
        <v>461</v>
      </c>
      <c r="DR117" t="s">
        <v>473</v>
      </c>
      <c r="DS117" t="s">
        <v>473</v>
      </c>
      <c r="DT117" t="s">
        <v>461</v>
      </c>
      <c r="DU117" t="s">
        <v>460</v>
      </c>
      <c r="DV117" t="s">
        <v>461</v>
      </c>
      <c r="DW117" t="s">
        <v>461</v>
      </c>
      <c r="DX117" t="s">
        <v>460</v>
      </c>
      <c r="DY117" t="s">
        <v>461</v>
      </c>
      <c r="DZ117" t="s">
        <v>461</v>
      </c>
      <c r="EA117" t="s">
        <v>473</v>
      </c>
      <c r="EB117" t="s">
        <v>460</v>
      </c>
      <c r="EC117" t="s">
        <v>461</v>
      </c>
      <c r="ED117" t="s">
        <v>461</v>
      </c>
      <c r="EE117" t="s">
        <v>460</v>
      </c>
      <c r="EF117" t="s">
        <v>460</v>
      </c>
      <c r="EG117" t="s">
        <v>461</v>
      </c>
      <c r="EH117" t="s">
        <v>461</v>
      </c>
      <c r="EI117" t="s">
        <v>460</v>
      </c>
      <c r="EJ117" t="s">
        <v>473</v>
      </c>
      <c r="EK117" t="s">
        <v>461</v>
      </c>
      <c r="EL117" t="s">
        <v>460</v>
      </c>
      <c r="EM117" t="s">
        <v>460</v>
      </c>
      <c r="EN117" t="s">
        <v>460</v>
      </c>
      <c r="EO117" t="s">
        <v>473</v>
      </c>
      <c r="EP117" t="s">
        <v>460</v>
      </c>
      <c r="EQ117" t="s">
        <v>473</v>
      </c>
      <c r="ER117" t="s">
        <v>461</v>
      </c>
      <c r="ES117" t="s">
        <v>473</v>
      </c>
      <c r="ET117" t="s">
        <v>460</v>
      </c>
      <c r="EU117" t="s">
        <v>461</v>
      </c>
      <c r="EV117" t="s">
        <v>473</v>
      </c>
      <c r="EW117" t="s">
        <v>461</v>
      </c>
      <c r="EX117" t="s">
        <v>460</v>
      </c>
      <c r="EY117" t="s">
        <v>460</v>
      </c>
      <c r="EZ117" t="s">
        <v>460</v>
      </c>
      <c r="FA117" t="s">
        <v>460</v>
      </c>
      <c r="FB117" t="s">
        <v>460</v>
      </c>
      <c r="FC117" t="s">
        <v>461</v>
      </c>
      <c r="FD117" t="s">
        <v>480</v>
      </c>
      <c r="FE117" t="s">
        <v>473</v>
      </c>
      <c r="FF117" t="s">
        <v>460</v>
      </c>
      <c r="FG117" t="s">
        <v>460</v>
      </c>
      <c r="FH117" t="s">
        <v>473</v>
      </c>
      <c r="FI117" t="s">
        <v>460</v>
      </c>
      <c r="FJ117" t="s">
        <v>460</v>
      </c>
      <c r="FK117" t="s">
        <v>460</v>
      </c>
      <c r="FL117" t="s">
        <v>460</v>
      </c>
      <c r="FM117" t="s">
        <v>473</v>
      </c>
      <c r="FN117" t="s">
        <v>461</v>
      </c>
      <c r="FO117" t="s">
        <v>461</v>
      </c>
      <c r="FP117" t="s">
        <v>461</v>
      </c>
      <c r="FQ117" t="s">
        <v>460</v>
      </c>
      <c r="FR117" t="s">
        <v>473</v>
      </c>
      <c r="FS117" t="s">
        <v>461</v>
      </c>
      <c r="FT117" t="s">
        <v>473</v>
      </c>
      <c r="FU117" t="s">
        <v>461</v>
      </c>
      <c r="FV117" t="s">
        <v>460</v>
      </c>
      <c r="FW117" t="s">
        <v>460</v>
      </c>
      <c r="FX117" t="s">
        <v>473</v>
      </c>
      <c r="FY117" t="s">
        <v>473</v>
      </c>
      <c r="FZ117" t="s">
        <v>461</v>
      </c>
      <c r="GA117" t="s">
        <v>460</v>
      </c>
      <c r="GB117" t="s">
        <v>460</v>
      </c>
      <c r="GC117" t="s">
        <v>460</v>
      </c>
      <c r="GD117" t="s">
        <v>473</v>
      </c>
      <c r="GE117" t="s">
        <v>461</v>
      </c>
      <c r="GF117" t="s">
        <v>460</v>
      </c>
      <c r="GG117" t="s">
        <v>460</v>
      </c>
      <c r="GH117" t="s">
        <v>480</v>
      </c>
      <c r="GI117" t="s">
        <v>461</v>
      </c>
      <c r="GJ117" t="s">
        <v>460</v>
      </c>
      <c r="GK117" t="s">
        <v>460</v>
      </c>
      <c r="GL117" t="s">
        <v>460</v>
      </c>
      <c r="GM117" t="s">
        <v>461</v>
      </c>
      <c r="GN117" t="s">
        <v>461</v>
      </c>
      <c r="GO117" t="s">
        <v>473</v>
      </c>
      <c r="GP117" t="s">
        <v>473</v>
      </c>
      <c r="GQ117" t="s">
        <v>460</v>
      </c>
      <c r="GR117" t="s">
        <v>461</v>
      </c>
      <c r="GS117" t="s">
        <v>461</v>
      </c>
      <c r="GT117" t="s">
        <v>480</v>
      </c>
      <c r="GU117" t="s">
        <v>461</v>
      </c>
      <c r="GV117" t="s">
        <v>461</v>
      </c>
      <c r="GW117" t="s">
        <v>473</v>
      </c>
      <c r="GX117" t="s">
        <v>461</v>
      </c>
      <c r="GY117" t="s">
        <v>461</v>
      </c>
      <c r="GZ117" t="s">
        <v>461</v>
      </c>
      <c r="HA117" t="s">
        <v>460</v>
      </c>
      <c r="HB117" t="s">
        <v>460</v>
      </c>
      <c r="HC117" t="s">
        <v>473</v>
      </c>
      <c r="HD117" t="s">
        <v>460</v>
      </c>
      <c r="HE117" t="s">
        <v>481</v>
      </c>
      <c r="HF117">
        <v>86</v>
      </c>
      <c r="HG117">
        <v>62</v>
      </c>
      <c r="HH117">
        <v>5</v>
      </c>
      <c r="HI117">
        <v>3</v>
      </c>
      <c r="HJ117">
        <v>43</v>
      </c>
      <c r="HK117" t="s">
        <v>476</v>
      </c>
      <c r="HM117" s="3">
        <f t="shared" si="66"/>
        <v>51</v>
      </c>
      <c r="HN117" s="3">
        <f t="shared" si="67"/>
        <v>0</v>
      </c>
      <c r="HO117" s="3">
        <f t="shared" si="83"/>
        <v>0</v>
      </c>
      <c r="HP117" s="3">
        <f t="shared" si="42"/>
        <v>51</v>
      </c>
      <c r="HQ117" s="7" t="str" cm="1">
        <f t="array" ref="HQ117">_xlfn.SWITCH(HP117,HM117,"Oui",HN117,"Non",HO117,"Abstention")</f>
        <v>Oui</v>
      </c>
      <c r="HR117" s="7" t="str" cm="1">
        <f t="array" ref="HR117">_xlfn.SWITCH(HQ117,"Oui","Non","Non","Oui","Abstention","Oui")</f>
        <v>Non</v>
      </c>
      <c r="HS117" s="7" t="str" cm="1">
        <f t="array" ref="HS117">_xlfn.SWITCH(HQ117,"Oui","Abstention","Non","Abstention","Abstention","Non")</f>
        <v>Abstention</v>
      </c>
      <c r="HT117" s="3">
        <f t="shared" si="43"/>
        <v>51</v>
      </c>
      <c r="HU117" s="3">
        <f t="shared" si="44"/>
        <v>1</v>
      </c>
      <c r="HV117" t="str">
        <f t="shared" si="45"/>
        <v>consigne</v>
      </c>
      <c r="HW117" s="3">
        <f t="shared" si="68"/>
        <v>4</v>
      </c>
      <c r="HX117" s="3">
        <f t="shared" si="69"/>
        <v>17</v>
      </c>
      <c r="HY117" s="3">
        <f t="shared" si="70"/>
        <v>4</v>
      </c>
      <c r="HZ117" s="3">
        <f t="shared" si="46"/>
        <v>17</v>
      </c>
      <c r="IA117" s="7" t="str" cm="1">
        <f t="array" ref="IA117">_xlfn.SWITCH(HZ117,HW117,"Oui",HX117,"Non",HY117,"Abstention")</f>
        <v>Non</v>
      </c>
      <c r="IB117" s="7" t="str" cm="1">
        <f t="array" ref="IB117">_xlfn.SWITCH(IA117,"Oui","Non","Non","Oui","Abstention","Oui")</f>
        <v>Oui</v>
      </c>
      <c r="IC117" s="7" t="str" cm="1">
        <f t="array" ref="IC117">_xlfn.SWITCH(IA117,"Oui","Abstention","Non","Abstention","Abstention","Non")</f>
        <v>Abstention</v>
      </c>
      <c r="ID117" s="3">
        <f t="shared" si="47"/>
        <v>25</v>
      </c>
      <c r="IE117" s="3">
        <f t="shared" si="48"/>
        <v>0.68</v>
      </c>
      <c r="IF117" t="str">
        <f t="shared" si="49"/>
        <v>consigne</v>
      </c>
      <c r="IG117">
        <f t="shared" si="71"/>
        <v>23</v>
      </c>
      <c r="IH117">
        <f t="shared" si="72"/>
        <v>2</v>
      </c>
      <c r="II117">
        <f t="shared" si="73"/>
        <v>1</v>
      </c>
      <c r="IJ117" s="3">
        <f t="shared" si="50"/>
        <v>23</v>
      </c>
      <c r="IK117" s="7" t="str" cm="1">
        <f t="array" ref="IK117">_xlfn.SWITCH(IJ117,IG117,"Oui",IH117,"Non",II117,"Abstention")</f>
        <v>Oui</v>
      </c>
      <c r="IL117" s="7" t="str" cm="1">
        <f t="array" ref="IL117">_xlfn.SWITCH(IK117,"Oui","Non","Non","Oui","Abstention","Oui")</f>
        <v>Non</v>
      </c>
      <c r="IM117" s="7" t="str" cm="1">
        <f t="array" ref="IM117">_xlfn.SWITCH(IK117,"Oui","Abstention","Non","Abstention","Abstention","Non")</f>
        <v>Abstention</v>
      </c>
      <c r="IN117" s="3">
        <f t="shared" si="51"/>
        <v>26</v>
      </c>
      <c r="IO117" s="3">
        <f t="shared" si="52"/>
        <v>0.88461538461538458</v>
      </c>
      <c r="IP117" t="str">
        <f t="shared" si="84"/>
        <v>consigne</v>
      </c>
      <c r="IQ117">
        <f t="shared" si="74"/>
        <v>2</v>
      </c>
      <c r="IR117">
        <f t="shared" si="75"/>
        <v>26</v>
      </c>
      <c r="IS117">
        <f t="shared" si="76"/>
        <v>0</v>
      </c>
      <c r="IT117" s="3">
        <f t="shared" si="54"/>
        <v>26</v>
      </c>
      <c r="IU117" s="7" t="str" cm="1">
        <f t="array" ref="IU117">_xlfn.SWITCH(IT117,IQ117,"Oui",IR117,"Non",IS117,"Abstention")</f>
        <v>Non</v>
      </c>
      <c r="IV117" s="7" t="str" cm="1">
        <f t="array" ref="IV117">_xlfn.SWITCH(IU117,"Oui","Non","Non","Oui","Abstention","Oui")</f>
        <v>Oui</v>
      </c>
      <c r="IW117" s="7" t="str" cm="1">
        <f t="array" ref="IW117">_xlfn.SWITCH(IU117,"Oui","Abstention","Non","Abstention","Abstention","Non")</f>
        <v>Abstention</v>
      </c>
      <c r="IX117" s="3">
        <f t="shared" si="55"/>
        <v>28</v>
      </c>
      <c r="IY117" s="3">
        <f t="shared" si="56"/>
        <v>0.9285714285714286</v>
      </c>
      <c r="IZ117" t="str">
        <f t="shared" si="85"/>
        <v>consigne</v>
      </c>
      <c r="JA117">
        <f t="shared" si="77"/>
        <v>6</v>
      </c>
      <c r="JB117">
        <f t="shared" si="78"/>
        <v>4</v>
      </c>
      <c r="JC117">
        <f t="shared" si="79"/>
        <v>0</v>
      </c>
      <c r="JD117" s="3">
        <f t="shared" si="58"/>
        <v>6</v>
      </c>
      <c r="JE117" s="7" t="str" cm="1">
        <f t="array" ref="JE117">_xlfn.SWITCH(JD117,JA117,"Oui",JB117,"Non",JC117,"Abstention")</f>
        <v>Oui</v>
      </c>
      <c r="JF117" s="7" t="str" cm="1">
        <f t="array" ref="JF117">_xlfn.SWITCH(JE117,"Oui","Non","Non","Oui","Abstention","Oui")</f>
        <v>Non</v>
      </c>
      <c r="JG117" s="7" t="str" cm="1">
        <f t="array" ref="JG117">_xlfn.SWITCH(JE117,"Oui","Abstention","Non","Abstention","Abstention","Non")</f>
        <v>Abstention</v>
      </c>
      <c r="JH117" s="3">
        <f t="shared" si="59"/>
        <v>10</v>
      </c>
      <c r="JI117" s="3">
        <f t="shared" si="60"/>
        <v>0.6</v>
      </c>
      <c r="JJ117" t="str">
        <f t="shared" si="86"/>
        <v>pas de consigne</v>
      </c>
      <c r="JK117">
        <f t="shared" si="80"/>
        <v>0</v>
      </c>
      <c r="JL117">
        <f t="shared" si="81"/>
        <v>13</v>
      </c>
      <c r="JM117">
        <f t="shared" si="82"/>
        <v>0</v>
      </c>
      <c r="JN117" s="3">
        <f t="shared" si="62"/>
        <v>13</v>
      </c>
      <c r="JO117" s="7" t="str" cm="1">
        <f t="array" ref="JO117">_xlfn.SWITCH(JN117,JK117,"Oui",JL117,"Non",JM117,"Abstention")</f>
        <v>Non</v>
      </c>
      <c r="JP117" s="7" t="str" cm="1">
        <f t="array" ref="JP117">_xlfn.SWITCH(JO117,"Oui","Non","Non","Oui","Abstention","Oui")</f>
        <v>Oui</v>
      </c>
      <c r="JQ117" s="7" t="str" cm="1">
        <f t="array" ref="JQ117">_xlfn.SWITCH(JO117,"Oui","Abstention","Non","Abstention","Abstention","Non")</f>
        <v>Abstention</v>
      </c>
      <c r="JR117" s="3">
        <f t="shared" si="63"/>
        <v>13</v>
      </c>
      <c r="JS117" s="3">
        <f t="shared" si="64"/>
        <v>1</v>
      </c>
      <c r="JT117" t="str">
        <f t="shared" si="87"/>
        <v>consigne</v>
      </c>
      <c r="JU117" s="3"/>
      <c r="JV117" t="str" cm="1">
        <f t="array" ref="JV117">_xlfn._xlws.FILTER($M$3:$HD$3,((($M117:$HD117=$HR117)+($M117:$HD117=$HS117))*($M$5:$HD$5="V")*($HV117="consigne")),"")</f>
        <v/>
      </c>
      <c r="KP117" t="str" cm="1">
        <f t="array" ref="KP117:KW117">_xlfn._xlws.FILTER($M$3:$HD$3,((($M117:$HD117=$IB117)+($M117:$HD117=$IC117))*($M$5:$HD$5="S")*($IF117="consigne")),"")</f>
        <v>Aebischer Matthias</v>
      </c>
      <c r="KQ117" t="str">
        <v>Atici Mustafa</v>
      </c>
      <c r="KR117" t="str">
        <v>Feri Yvonne</v>
      </c>
      <c r="KS117" t="str">
        <v>Hurni Baptiste</v>
      </c>
      <c r="KT117" t="str">
        <v>Molina Fabian</v>
      </c>
      <c r="KU117" t="str">
        <v>Nussbaumer Eric</v>
      </c>
      <c r="KV117" t="str">
        <v>Suter Gabriela</v>
      </c>
      <c r="KW117" t="str">
        <v>Wasserfallen Flavia</v>
      </c>
      <c r="LD117" t="str" cm="1">
        <f t="array" ref="LD117:LE117">_xlfn._xlws.FILTER($M$3:$HD$3,((($M117:$HD117=$IV117)+($M117:$HD117=$IW117))*($M$5:$HD$5="RL")*($IZ117="consigne")),"")</f>
        <v>Jauslin Matthias Samuel</v>
      </c>
      <c r="LE117" t="str">
        <v>Portmann Hans-Peter</v>
      </c>
      <c r="LP117" t="str" cm="1">
        <f t="array" ref="LP117">_xlfn._xlws.FILTER($M$3:$HD$3,((($M117:$HD117=$JF117)+($M117:$HD117=$JG117))*($M$5:$HD$5="G")*($JJ117="consigne")),"")</f>
        <v/>
      </c>
      <c r="MA117" t="str" cm="1">
        <f t="array" ref="MA117">_xlfn._xlws.FILTER($M$3:$HD$3,((($M117:$HD117=$JP117)+($M117:$HD117=$JQ117))*($M$5:$HD$5="GL")*($JT117="consigne")),"")</f>
        <v/>
      </c>
      <c r="MG117" t="str" cm="1">
        <f t="array" ref="MG117:MI117">_xlfn._xlws.FILTER($M$3:$HD$3,((($M117:$HD117=$IL117)+($M117:$HD117=$IM117))*($M$5:$HD$5="M-E")*($IP117="consigne")),"")</f>
        <v>Gugger Niklaus-Samuel</v>
      </c>
      <c r="MH117" t="str">
        <v>Ritter Markus</v>
      </c>
      <c r="MI117" t="str">
        <v>Streiff-Feller Marianne</v>
      </c>
    </row>
    <row r="118" spans="1:350" x14ac:dyDescent="0.25">
      <c r="A118" s="1" t="s">
        <v>861</v>
      </c>
      <c r="B118" t="s">
        <v>204</v>
      </c>
      <c r="C118" t="s">
        <v>607</v>
      </c>
      <c r="D118" t="s">
        <v>608</v>
      </c>
      <c r="E118" s="1" t="s">
        <v>862</v>
      </c>
      <c r="F118" t="s">
        <v>863</v>
      </c>
      <c r="G118">
        <v>24580</v>
      </c>
      <c r="H118" t="s">
        <v>506</v>
      </c>
      <c r="I118" t="s">
        <v>864</v>
      </c>
      <c r="J118" t="s">
        <v>865</v>
      </c>
      <c r="K118" t="s">
        <v>866</v>
      </c>
      <c r="M118" t="s">
        <v>461</v>
      </c>
      <c r="N118" t="s">
        <v>473</v>
      </c>
      <c r="O118" t="s">
        <v>473</v>
      </c>
      <c r="P118" t="s">
        <v>473</v>
      </c>
      <c r="Q118" t="s">
        <v>461</v>
      </c>
      <c r="R118" t="s">
        <v>460</v>
      </c>
      <c r="S118" t="s">
        <v>460</v>
      </c>
      <c r="T118" t="s">
        <v>460</v>
      </c>
      <c r="U118" t="s">
        <v>460</v>
      </c>
      <c r="V118" t="s">
        <v>473</v>
      </c>
      <c r="W118" t="s">
        <v>463</v>
      </c>
      <c r="X118" t="s">
        <v>460</v>
      </c>
      <c r="Y118" t="s">
        <v>460</v>
      </c>
      <c r="Z118" t="s">
        <v>473</v>
      </c>
      <c r="AA118" t="s">
        <v>460</v>
      </c>
      <c r="AB118" t="s">
        <v>460</v>
      </c>
      <c r="AC118" t="s">
        <v>473</v>
      </c>
      <c r="AD118" t="s">
        <v>460</v>
      </c>
      <c r="AE118" t="s">
        <v>461</v>
      </c>
      <c r="AF118" t="s">
        <v>460</v>
      </c>
      <c r="AG118" t="s">
        <v>473</v>
      </c>
      <c r="AH118" t="s">
        <v>460</v>
      </c>
      <c r="AI118" t="s">
        <v>460</v>
      </c>
      <c r="AJ118" t="s">
        <v>460</v>
      </c>
      <c r="AK118" t="s">
        <v>460</v>
      </c>
      <c r="AL118" t="s">
        <v>461</v>
      </c>
      <c r="AM118" t="s">
        <v>473</v>
      </c>
      <c r="AN118" t="s">
        <v>460</v>
      </c>
      <c r="AO118" t="s">
        <v>473</v>
      </c>
      <c r="AP118" t="s">
        <v>460</v>
      </c>
      <c r="AQ118" t="s">
        <v>460</v>
      </c>
      <c r="AR118" t="s">
        <v>460</v>
      </c>
      <c r="AS118" t="s">
        <v>460</v>
      </c>
      <c r="AT118" t="s">
        <v>460</v>
      </c>
      <c r="AU118" t="s">
        <v>460</v>
      </c>
      <c r="AV118" t="s">
        <v>460</v>
      </c>
      <c r="AW118" t="s">
        <v>461</v>
      </c>
      <c r="AX118" t="s">
        <v>473</v>
      </c>
      <c r="AY118" t="s">
        <v>460</v>
      </c>
      <c r="AZ118" t="s">
        <v>460</v>
      </c>
      <c r="BA118" t="s">
        <v>461</v>
      </c>
      <c r="BB118" t="s">
        <v>460</v>
      </c>
      <c r="BC118" t="s">
        <v>460</v>
      </c>
      <c r="BD118" t="s">
        <v>461</v>
      </c>
      <c r="BE118" t="s">
        <v>461</v>
      </c>
      <c r="BF118" t="s">
        <v>460</v>
      </c>
      <c r="BG118" t="s">
        <v>460</v>
      </c>
      <c r="BH118" t="s">
        <v>473</v>
      </c>
      <c r="BI118" t="s">
        <v>460</v>
      </c>
      <c r="BJ118" t="s">
        <v>460</v>
      </c>
      <c r="BK118" t="s">
        <v>461</v>
      </c>
      <c r="BL118" t="s">
        <v>460</v>
      </c>
      <c r="BM118" t="s">
        <v>460</v>
      </c>
      <c r="BN118" t="s">
        <v>460</v>
      </c>
      <c r="BO118" t="s">
        <v>473</v>
      </c>
      <c r="BP118" t="s">
        <v>460</v>
      </c>
      <c r="BQ118" t="s">
        <v>460</v>
      </c>
      <c r="BR118" t="s">
        <v>461</v>
      </c>
      <c r="BS118" t="s">
        <v>460</v>
      </c>
      <c r="BT118" t="s">
        <v>473</v>
      </c>
      <c r="BU118" t="s">
        <v>461</v>
      </c>
      <c r="BV118" t="s">
        <v>460</v>
      </c>
      <c r="BW118" t="s">
        <v>473</v>
      </c>
      <c r="BX118" t="s">
        <v>460</v>
      </c>
      <c r="BY118" t="s">
        <v>460</v>
      </c>
      <c r="BZ118" t="s">
        <v>461</v>
      </c>
      <c r="CA118" t="s">
        <v>460</v>
      </c>
      <c r="CB118" t="s">
        <v>460</v>
      </c>
      <c r="CC118" t="s">
        <v>460</v>
      </c>
      <c r="CD118" t="s">
        <v>473</v>
      </c>
      <c r="CE118" t="s">
        <v>460</v>
      </c>
      <c r="CF118" t="s">
        <v>473</v>
      </c>
      <c r="CG118" t="s">
        <v>461</v>
      </c>
      <c r="CH118" t="s">
        <v>473</v>
      </c>
      <c r="CI118" t="s">
        <v>461</v>
      </c>
      <c r="CJ118" t="s">
        <v>460</v>
      </c>
      <c r="CK118" t="s">
        <v>460</v>
      </c>
      <c r="CL118" t="s">
        <v>461</v>
      </c>
      <c r="CM118" t="s">
        <v>463</v>
      </c>
      <c r="CN118" t="s">
        <v>460</v>
      </c>
      <c r="CO118" t="s">
        <v>473</v>
      </c>
      <c r="CP118" t="s">
        <v>461</v>
      </c>
      <c r="CQ118" t="s">
        <v>473</v>
      </c>
      <c r="CR118" t="s">
        <v>461</v>
      </c>
      <c r="CS118" t="s">
        <v>473</v>
      </c>
      <c r="CT118" t="s">
        <v>461</v>
      </c>
      <c r="CU118" t="s">
        <v>460</v>
      </c>
      <c r="CV118" t="s">
        <v>461</v>
      </c>
      <c r="CW118" t="s">
        <v>460</v>
      </c>
      <c r="CX118" t="s">
        <v>460</v>
      </c>
      <c r="CY118" t="s">
        <v>461</v>
      </c>
      <c r="CZ118" t="s">
        <v>461</v>
      </c>
      <c r="DA118" t="s">
        <v>460</v>
      </c>
      <c r="DB118" t="s">
        <v>474</v>
      </c>
      <c r="DC118" t="s">
        <v>460</v>
      </c>
      <c r="DD118" t="s">
        <v>473</v>
      </c>
      <c r="DE118" t="s">
        <v>460</v>
      </c>
      <c r="DF118" t="s">
        <v>473</v>
      </c>
      <c r="DG118" t="s">
        <v>460</v>
      </c>
      <c r="DH118" t="s">
        <v>460</v>
      </c>
      <c r="DI118" t="s">
        <v>460</v>
      </c>
      <c r="DJ118" t="s">
        <v>460</v>
      </c>
      <c r="DK118" t="s">
        <v>460</v>
      </c>
      <c r="DL118" t="s">
        <v>460</v>
      </c>
      <c r="DM118" t="s">
        <v>473</v>
      </c>
      <c r="DN118" t="s">
        <v>460</v>
      </c>
      <c r="DO118" t="s">
        <v>460</v>
      </c>
      <c r="DP118" t="s">
        <v>473</v>
      </c>
      <c r="DQ118" t="s">
        <v>473</v>
      </c>
      <c r="DR118" t="s">
        <v>460</v>
      </c>
      <c r="DS118" t="s">
        <v>473</v>
      </c>
      <c r="DT118" t="s">
        <v>460</v>
      </c>
      <c r="DU118" t="s">
        <v>473</v>
      </c>
      <c r="DV118" t="s">
        <v>460</v>
      </c>
      <c r="DW118" t="s">
        <v>460</v>
      </c>
      <c r="DX118" t="s">
        <v>461</v>
      </c>
      <c r="DY118" t="s">
        <v>473</v>
      </c>
      <c r="DZ118" t="s">
        <v>473</v>
      </c>
      <c r="EA118" t="s">
        <v>460</v>
      </c>
      <c r="EB118" t="s">
        <v>473</v>
      </c>
      <c r="EC118" t="s">
        <v>473</v>
      </c>
      <c r="ED118" t="s">
        <v>473</v>
      </c>
      <c r="EE118" t="s">
        <v>473</v>
      </c>
      <c r="EF118" t="s">
        <v>460</v>
      </c>
      <c r="EG118" t="s">
        <v>460</v>
      </c>
      <c r="EH118" t="s">
        <v>460</v>
      </c>
      <c r="EI118" t="s">
        <v>461</v>
      </c>
      <c r="EJ118" t="s">
        <v>461</v>
      </c>
      <c r="EK118" t="s">
        <v>460</v>
      </c>
      <c r="EL118" t="s">
        <v>460</v>
      </c>
      <c r="EM118" t="s">
        <v>460</v>
      </c>
      <c r="EN118" t="s">
        <v>461</v>
      </c>
      <c r="EO118" t="s">
        <v>473</v>
      </c>
      <c r="EP118" t="s">
        <v>473</v>
      </c>
      <c r="EQ118" t="s">
        <v>460</v>
      </c>
      <c r="ER118" t="s">
        <v>460</v>
      </c>
      <c r="ES118" t="s">
        <v>460</v>
      </c>
      <c r="ET118" t="s">
        <v>460</v>
      </c>
      <c r="EU118" t="s">
        <v>473</v>
      </c>
      <c r="EV118" t="s">
        <v>460</v>
      </c>
      <c r="EW118" t="s">
        <v>460</v>
      </c>
      <c r="EX118" t="s">
        <v>460</v>
      </c>
      <c r="EY118" t="s">
        <v>473</v>
      </c>
      <c r="EZ118" t="s">
        <v>460</v>
      </c>
      <c r="FA118" t="s">
        <v>460</v>
      </c>
      <c r="FB118" t="s">
        <v>473</v>
      </c>
      <c r="FC118" t="s">
        <v>460</v>
      </c>
      <c r="FD118" t="s">
        <v>460</v>
      </c>
      <c r="FE118" t="s">
        <v>460</v>
      </c>
      <c r="FF118" t="s">
        <v>460</v>
      </c>
      <c r="FG118" t="s">
        <v>473</v>
      </c>
      <c r="FH118" t="s">
        <v>460</v>
      </c>
      <c r="FI118" t="s">
        <v>460</v>
      </c>
      <c r="FJ118" t="s">
        <v>461</v>
      </c>
      <c r="FK118" t="s">
        <v>473</v>
      </c>
      <c r="FL118" t="s">
        <v>460</v>
      </c>
      <c r="FM118" t="s">
        <v>473</v>
      </c>
      <c r="FN118" t="s">
        <v>460</v>
      </c>
      <c r="FO118" t="s">
        <v>460</v>
      </c>
      <c r="FP118" t="s">
        <v>460</v>
      </c>
      <c r="FQ118" t="s">
        <v>461</v>
      </c>
      <c r="FR118" t="s">
        <v>460</v>
      </c>
      <c r="FS118" t="s">
        <v>460</v>
      </c>
      <c r="FT118" t="s">
        <v>460</v>
      </c>
      <c r="FU118" t="s">
        <v>460</v>
      </c>
      <c r="FV118" t="s">
        <v>473</v>
      </c>
      <c r="FW118" t="s">
        <v>461</v>
      </c>
      <c r="FX118" t="s">
        <v>460</v>
      </c>
      <c r="FY118" t="s">
        <v>460</v>
      </c>
      <c r="FZ118" t="s">
        <v>460</v>
      </c>
      <c r="GA118" t="s">
        <v>461</v>
      </c>
      <c r="GB118" t="s">
        <v>460</v>
      </c>
      <c r="GC118" t="s">
        <v>461</v>
      </c>
      <c r="GD118" t="s">
        <v>460</v>
      </c>
      <c r="GE118" t="s">
        <v>460</v>
      </c>
      <c r="GF118" t="s">
        <v>461</v>
      </c>
      <c r="GG118" t="s">
        <v>460</v>
      </c>
      <c r="GH118" t="s">
        <v>460</v>
      </c>
      <c r="GI118" t="s">
        <v>460</v>
      </c>
      <c r="GJ118" t="s">
        <v>473</v>
      </c>
      <c r="GK118" t="s">
        <v>461</v>
      </c>
      <c r="GL118" t="s">
        <v>461</v>
      </c>
      <c r="GM118" t="s">
        <v>460</v>
      </c>
      <c r="GN118" t="s">
        <v>460</v>
      </c>
      <c r="GO118" t="s">
        <v>461</v>
      </c>
      <c r="GP118" t="s">
        <v>460</v>
      </c>
      <c r="GQ118" t="s">
        <v>461</v>
      </c>
      <c r="GR118" t="s">
        <v>460</v>
      </c>
      <c r="GS118" t="s">
        <v>473</v>
      </c>
      <c r="GT118" t="s">
        <v>473</v>
      </c>
      <c r="GU118" t="s">
        <v>460</v>
      </c>
      <c r="GV118" t="s">
        <v>460</v>
      </c>
      <c r="GW118" t="s">
        <v>473</v>
      </c>
      <c r="GX118" t="s">
        <v>473</v>
      </c>
      <c r="GY118" t="s">
        <v>460</v>
      </c>
      <c r="GZ118" t="s">
        <v>473</v>
      </c>
      <c r="HA118" t="s">
        <v>460</v>
      </c>
      <c r="HB118" t="s">
        <v>461</v>
      </c>
      <c r="HC118" t="s">
        <v>460</v>
      </c>
      <c r="HD118" t="s">
        <v>461</v>
      </c>
      <c r="HE118" t="s">
        <v>481</v>
      </c>
      <c r="HF118">
        <v>112</v>
      </c>
      <c r="HG118">
        <v>37</v>
      </c>
      <c r="HH118">
        <v>0</v>
      </c>
      <c r="HI118">
        <v>2</v>
      </c>
      <c r="HJ118">
        <v>48</v>
      </c>
      <c r="HK118" t="s">
        <v>476</v>
      </c>
      <c r="HM118" s="3">
        <f t="shared" si="66"/>
        <v>0</v>
      </c>
      <c r="HN118" s="3">
        <f t="shared" si="67"/>
        <v>37</v>
      </c>
      <c r="HO118" s="3">
        <f t="shared" si="83"/>
        <v>0</v>
      </c>
      <c r="HP118" s="3">
        <f t="shared" si="42"/>
        <v>37</v>
      </c>
      <c r="HQ118" s="7" t="str" cm="1">
        <f t="array" ref="HQ118">_xlfn.SWITCH(HP118,HM118,"Oui",HN118,"Non",HO118,"Abstention")</f>
        <v>Non</v>
      </c>
      <c r="HR118" s="7" t="str" cm="1">
        <f t="array" ref="HR118">_xlfn.SWITCH(HQ118,"Oui","Non","Non","Oui","Abstention","Oui")</f>
        <v>Oui</v>
      </c>
      <c r="HS118" s="7" t="str" cm="1">
        <f t="array" ref="HS118">_xlfn.SWITCH(HQ118,"Oui","Abstention","Non","Abstention","Abstention","Non")</f>
        <v>Abstention</v>
      </c>
      <c r="HT118" s="3">
        <f t="shared" si="43"/>
        <v>37</v>
      </c>
      <c r="HU118" s="3">
        <f t="shared" si="44"/>
        <v>1</v>
      </c>
      <c r="HV118" t="str">
        <f t="shared" si="45"/>
        <v>consigne</v>
      </c>
      <c r="HW118" s="3">
        <f t="shared" si="68"/>
        <v>31</v>
      </c>
      <c r="HX118" s="3">
        <f t="shared" si="69"/>
        <v>0</v>
      </c>
      <c r="HY118" s="3">
        <f t="shared" si="70"/>
        <v>0</v>
      </c>
      <c r="HZ118" s="3">
        <f t="shared" si="46"/>
        <v>31</v>
      </c>
      <c r="IA118" s="7" t="str" cm="1">
        <f t="array" ref="IA118">_xlfn.SWITCH(HZ118,HW118,"Oui",HX118,"Non",HY118,"Abstention")</f>
        <v>Oui</v>
      </c>
      <c r="IB118" s="7" t="str" cm="1">
        <f t="array" ref="IB118">_xlfn.SWITCH(IA118,"Oui","Non","Non","Oui","Abstention","Oui")</f>
        <v>Non</v>
      </c>
      <c r="IC118" s="7" t="str" cm="1">
        <f t="array" ref="IC118">_xlfn.SWITCH(IA118,"Oui","Abstention","Non","Abstention","Abstention","Non")</f>
        <v>Abstention</v>
      </c>
      <c r="ID118" s="3">
        <f t="shared" si="47"/>
        <v>31</v>
      </c>
      <c r="IE118" s="3">
        <f t="shared" si="48"/>
        <v>1</v>
      </c>
      <c r="IF118" t="str">
        <f t="shared" si="49"/>
        <v>consigne</v>
      </c>
      <c r="IG118">
        <f t="shared" si="71"/>
        <v>28</v>
      </c>
      <c r="IH118">
        <f t="shared" si="72"/>
        <v>0</v>
      </c>
      <c r="II118">
        <f t="shared" si="73"/>
        <v>0</v>
      </c>
      <c r="IJ118" s="3">
        <f t="shared" si="50"/>
        <v>28</v>
      </c>
      <c r="IK118" s="7" t="str" cm="1">
        <f t="array" ref="IK118">_xlfn.SWITCH(IJ118,IG118,"Oui",IH118,"Non",II118,"Abstention")</f>
        <v>Oui</v>
      </c>
      <c r="IL118" s="7" t="str" cm="1">
        <f t="array" ref="IL118">_xlfn.SWITCH(IK118,"Oui","Non","Non","Oui","Abstention","Oui")</f>
        <v>Non</v>
      </c>
      <c r="IM118" s="7" t="str" cm="1">
        <f t="array" ref="IM118">_xlfn.SWITCH(IK118,"Oui","Abstention","Non","Abstention","Abstention","Non")</f>
        <v>Abstention</v>
      </c>
      <c r="IN118" s="3">
        <f t="shared" si="51"/>
        <v>28</v>
      </c>
      <c r="IO118" s="3">
        <f t="shared" si="52"/>
        <v>1</v>
      </c>
      <c r="IP118" t="str">
        <f t="shared" si="84"/>
        <v>consigne</v>
      </c>
      <c r="IQ118">
        <f t="shared" si="74"/>
        <v>23</v>
      </c>
      <c r="IR118">
        <f t="shared" si="75"/>
        <v>0</v>
      </c>
      <c r="IS118">
        <f t="shared" si="76"/>
        <v>0</v>
      </c>
      <c r="IT118" s="3">
        <f t="shared" si="54"/>
        <v>23</v>
      </c>
      <c r="IU118" s="7" t="str" cm="1">
        <f t="array" ref="IU118">_xlfn.SWITCH(IT118,IQ118,"Oui",IR118,"Non",IS118,"Abstention")</f>
        <v>Oui</v>
      </c>
      <c r="IV118" s="7" t="str" cm="1">
        <f t="array" ref="IV118">_xlfn.SWITCH(IU118,"Oui","Non","Non","Oui","Abstention","Oui")</f>
        <v>Non</v>
      </c>
      <c r="IW118" s="7" t="str" cm="1">
        <f t="array" ref="IW118">_xlfn.SWITCH(IU118,"Oui","Abstention","Non","Abstention","Abstention","Non")</f>
        <v>Abstention</v>
      </c>
      <c r="IX118" s="3">
        <f t="shared" si="55"/>
        <v>23</v>
      </c>
      <c r="IY118" s="3">
        <f t="shared" si="56"/>
        <v>1</v>
      </c>
      <c r="IZ118" t="str">
        <f t="shared" si="85"/>
        <v>consigne</v>
      </c>
      <c r="JA118">
        <f t="shared" si="77"/>
        <v>20</v>
      </c>
      <c r="JB118">
        <f t="shared" si="78"/>
        <v>0</v>
      </c>
      <c r="JC118">
        <f t="shared" si="79"/>
        <v>0</v>
      </c>
      <c r="JD118" s="3">
        <f t="shared" si="58"/>
        <v>20</v>
      </c>
      <c r="JE118" s="7" t="str" cm="1">
        <f t="array" ref="JE118">_xlfn.SWITCH(JD118,JA118,"Oui",JB118,"Non",JC118,"Abstention")</f>
        <v>Oui</v>
      </c>
      <c r="JF118" s="7" t="str" cm="1">
        <f t="array" ref="JF118">_xlfn.SWITCH(JE118,"Oui","Non","Non","Oui","Abstention","Oui")</f>
        <v>Non</v>
      </c>
      <c r="JG118" s="7" t="str" cm="1">
        <f t="array" ref="JG118">_xlfn.SWITCH(JE118,"Oui","Abstention","Non","Abstention","Abstention","Non")</f>
        <v>Abstention</v>
      </c>
      <c r="JH118" s="3">
        <f t="shared" si="59"/>
        <v>20</v>
      </c>
      <c r="JI118" s="3">
        <f t="shared" si="60"/>
        <v>1</v>
      </c>
      <c r="JJ118" t="str">
        <f t="shared" si="86"/>
        <v>consigne</v>
      </c>
      <c r="JK118">
        <f t="shared" si="80"/>
        <v>10</v>
      </c>
      <c r="JL118">
        <f t="shared" si="81"/>
        <v>0</v>
      </c>
      <c r="JM118">
        <f t="shared" si="82"/>
        <v>0</v>
      </c>
      <c r="JN118" s="3">
        <f t="shared" si="62"/>
        <v>10</v>
      </c>
      <c r="JO118" s="7" t="str" cm="1">
        <f t="array" ref="JO118">_xlfn.SWITCH(JN118,JK118,"Oui",JL118,"Non",JM118,"Abstention")</f>
        <v>Oui</v>
      </c>
      <c r="JP118" s="7" t="str" cm="1">
        <f t="array" ref="JP118">_xlfn.SWITCH(JO118,"Oui","Non","Non","Oui","Abstention","Oui")</f>
        <v>Non</v>
      </c>
      <c r="JQ118" s="7" t="str" cm="1">
        <f t="array" ref="JQ118">_xlfn.SWITCH(JO118,"Oui","Abstention","Non","Abstention","Abstention","Non")</f>
        <v>Abstention</v>
      </c>
      <c r="JR118" s="3">
        <f t="shared" si="63"/>
        <v>10</v>
      </c>
      <c r="JS118" s="3">
        <f t="shared" si="64"/>
        <v>1</v>
      </c>
      <c r="JT118" t="str">
        <f t="shared" si="87"/>
        <v>consigne</v>
      </c>
      <c r="JU118" s="3"/>
      <c r="JV118" t="str" cm="1">
        <f t="array" ref="JV118">_xlfn._xlws.FILTER($M$3:$HD$3,((($M118:$HD118=$HR118)+($M118:$HD118=$HS118))*($M$5:$HD$5="V")*($HV118="consigne")),"")</f>
        <v/>
      </c>
      <c r="KP118" t="str" cm="1">
        <f t="array" ref="KP118">_xlfn._xlws.FILTER($M$3:$HD$3,((($M118:$HD118=$IB118)+($M118:$HD118=$IC118))*($M$5:$HD$5="S")*($IF118="consigne")),"")</f>
        <v/>
      </c>
      <c r="LD118" t="str" cm="1">
        <f t="array" ref="LD118">_xlfn._xlws.FILTER($M$3:$HD$3,((($M118:$HD118=$IV118)+($M118:$HD118=$IW118))*($M$5:$HD$5="RL")*($IZ118="consigne")),"")</f>
        <v/>
      </c>
      <c r="LP118" t="str" cm="1">
        <f t="array" ref="LP118">_xlfn._xlws.FILTER($M$3:$HD$3,((($M118:$HD118=$JF118)+($M118:$HD118=$JG118))*($M$5:$HD$5="G")*($JJ118="consigne")),"")</f>
        <v/>
      </c>
      <c r="MA118" t="str" cm="1">
        <f t="array" ref="MA118">_xlfn._xlws.FILTER($M$3:$HD$3,((($M118:$HD118=$JP118)+($M118:$HD118=$JQ118))*($M$5:$HD$5="GL")*($JT118="consigne")),"")</f>
        <v/>
      </c>
      <c r="MG118" t="str" cm="1">
        <f t="array" ref="MG118">_xlfn._xlws.FILTER($M$3:$HD$3,((($M118:$HD118=$IL118)+($M118:$HD118=$IM118))*($M$5:$HD$5="M-E")*($IP118="consigne")),"")</f>
        <v/>
      </c>
    </row>
    <row r="119" spans="1:350" x14ac:dyDescent="0.25">
      <c r="A119" s="1" t="s">
        <v>867</v>
      </c>
      <c r="B119" t="s">
        <v>204</v>
      </c>
      <c r="C119" t="s">
        <v>868</v>
      </c>
      <c r="D119" t="s">
        <v>869</v>
      </c>
      <c r="E119" s="1" t="s">
        <v>870</v>
      </c>
      <c r="F119" t="s">
        <v>871</v>
      </c>
      <c r="G119">
        <v>24581</v>
      </c>
      <c r="H119" t="s">
        <v>521</v>
      </c>
      <c r="I119" t="s">
        <v>522</v>
      </c>
      <c r="J119" t="s">
        <v>523</v>
      </c>
      <c r="K119" t="s">
        <v>872</v>
      </c>
      <c r="M119" t="s">
        <v>460</v>
      </c>
      <c r="N119" t="s">
        <v>460</v>
      </c>
      <c r="O119" t="s">
        <v>460</v>
      </c>
      <c r="P119" t="s">
        <v>460</v>
      </c>
      <c r="Q119" t="s">
        <v>460</v>
      </c>
      <c r="R119" t="s">
        <v>460</v>
      </c>
      <c r="S119" t="s">
        <v>460</v>
      </c>
      <c r="T119" t="s">
        <v>460</v>
      </c>
      <c r="U119" t="s">
        <v>460</v>
      </c>
      <c r="V119" t="s">
        <v>460</v>
      </c>
      <c r="W119" t="s">
        <v>463</v>
      </c>
      <c r="X119" t="s">
        <v>460</v>
      </c>
      <c r="Y119" t="s">
        <v>473</v>
      </c>
      <c r="Z119" t="s">
        <v>460</v>
      </c>
      <c r="AA119" t="s">
        <v>460</v>
      </c>
      <c r="AB119" t="s">
        <v>460</v>
      </c>
      <c r="AC119" t="s">
        <v>473</v>
      </c>
      <c r="AD119" t="s">
        <v>460</v>
      </c>
      <c r="AE119" t="s">
        <v>460</v>
      </c>
      <c r="AF119" t="s">
        <v>460</v>
      </c>
      <c r="AG119" t="s">
        <v>460</v>
      </c>
      <c r="AH119" t="s">
        <v>460</v>
      </c>
      <c r="AI119" t="s">
        <v>460</v>
      </c>
      <c r="AJ119" t="s">
        <v>460</v>
      </c>
      <c r="AK119" t="s">
        <v>460</v>
      </c>
      <c r="AL119" t="s">
        <v>460</v>
      </c>
      <c r="AM119" t="s">
        <v>460</v>
      </c>
      <c r="AN119" t="s">
        <v>460</v>
      </c>
      <c r="AO119" t="s">
        <v>460</v>
      </c>
      <c r="AP119" t="s">
        <v>460</v>
      </c>
      <c r="AQ119" t="s">
        <v>460</v>
      </c>
      <c r="AR119" t="s">
        <v>460</v>
      </c>
      <c r="AS119" t="s">
        <v>460</v>
      </c>
      <c r="AT119" t="s">
        <v>460</v>
      </c>
      <c r="AU119" t="s">
        <v>460</v>
      </c>
      <c r="AV119" t="s">
        <v>460</v>
      </c>
      <c r="AW119" t="s">
        <v>460</v>
      </c>
      <c r="AX119" t="s">
        <v>460</v>
      </c>
      <c r="AY119" t="s">
        <v>460</v>
      </c>
      <c r="AZ119" t="s">
        <v>460</v>
      </c>
      <c r="BA119" t="s">
        <v>460</v>
      </c>
      <c r="BB119" t="s">
        <v>460</v>
      </c>
      <c r="BC119" t="s">
        <v>460</v>
      </c>
      <c r="BD119" t="s">
        <v>460</v>
      </c>
      <c r="BE119" t="s">
        <v>460</v>
      </c>
      <c r="BF119" t="s">
        <v>460</v>
      </c>
      <c r="BG119" t="s">
        <v>460</v>
      </c>
      <c r="BH119" t="s">
        <v>473</v>
      </c>
      <c r="BI119" t="s">
        <v>460</v>
      </c>
      <c r="BJ119" t="s">
        <v>460</v>
      </c>
      <c r="BK119" t="s">
        <v>460</v>
      </c>
      <c r="BL119" t="s">
        <v>460</v>
      </c>
      <c r="BM119" t="s">
        <v>460</v>
      </c>
      <c r="BN119" t="s">
        <v>460</v>
      </c>
      <c r="BO119" t="s">
        <v>460</v>
      </c>
      <c r="BP119" t="s">
        <v>460</v>
      </c>
      <c r="BQ119" t="s">
        <v>460</v>
      </c>
      <c r="BR119" t="s">
        <v>460</v>
      </c>
      <c r="BS119" t="s">
        <v>460</v>
      </c>
      <c r="BT119" t="s">
        <v>460</v>
      </c>
      <c r="BU119" t="s">
        <v>460</v>
      </c>
      <c r="BV119" t="s">
        <v>460</v>
      </c>
      <c r="BW119" t="s">
        <v>460</v>
      </c>
      <c r="BX119" t="s">
        <v>460</v>
      </c>
      <c r="BY119" t="s">
        <v>460</v>
      </c>
      <c r="BZ119" t="s">
        <v>460</v>
      </c>
      <c r="CA119" t="s">
        <v>460</v>
      </c>
      <c r="CB119" t="s">
        <v>460</v>
      </c>
      <c r="CC119" t="s">
        <v>460</v>
      </c>
      <c r="CD119" t="s">
        <v>460</v>
      </c>
      <c r="CE119" t="s">
        <v>460</v>
      </c>
      <c r="CF119" t="s">
        <v>460</v>
      </c>
      <c r="CG119" t="s">
        <v>460</v>
      </c>
      <c r="CH119" t="s">
        <v>473</v>
      </c>
      <c r="CI119" t="s">
        <v>460</v>
      </c>
      <c r="CJ119" t="s">
        <v>460</v>
      </c>
      <c r="CK119" t="s">
        <v>460</v>
      </c>
      <c r="CL119" t="s">
        <v>460</v>
      </c>
      <c r="CM119" t="s">
        <v>463</v>
      </c>
      <c r="CN119" t="s">
        <v>460</v>
      </c>
      <c r="CO119" t="s">
        <v>460</v>
      </c>
      <c r="CP119" t="s">
        <v>460</v>
      </c>
      <c r="CQ119" t="s">
        <v>460</v>
      </c>
      <c r="CR119" t="s">
        <v>460</v>
      </c>
      <c r="CS119" t="s">
        <v>460</v>
      </c>
      <c r="CT119" t="s">
        <v>460</v>
      </c>
      <c r="CU119" t="s">
        <v>473</v>
      </c>
      <c r="CV119" t="s">
        <v>460</v>
      </c>
      <c r="CW119" t="s">
        <v>460</v>
      </c>
      <c r="CX119" t="s">
        <v>460</v>
      </c>
      <c r="CY119" t="s">
        <v>460</v>
      </c>
      <c r="CZ119" t="s">
        <v>460</v>
      </c>
      <c r="DA119" t="s">
        <v>460</v>
      </c>
      <c r="DB119" t="s">
        <v>474</v>
      </c>
      <c r="DC119" t="s">
        <v>460</v>
      </c>
      <c r="DD119" t="s">
        <v>460</v>
      </c>
      <c r="DE119" t="s">
        <v>460</v>
      </c>
      <c r="DF119" t="s">
        <v>460</v>
      </c>
      <c r="DG119" t="s">
        <v>460</v>
      </c>
      <c r="DH119" t="s">
        <v>460</v>
      </c>
      <c r="DI119" t="s">
        <v>460</v>
      </c>
      <c r="DJ119" t="s">
        <v>460</v>
      </c>
      <c r="DK119" t="s">
        <v>460</v>
      </c>
      <c r="DL119" t="s">
        <v>460</v>
      </c>
      <c r="DM119" t="s">
        <v>460</v>
      </c>
      <c r="DN119" t="s">
        <v>460</v>
      </c>
      <c r="DO119" t="s">
        <v>460</v>
      </c>
      <c r="DP119" t="s">
        <v>460</v>
      </c>
      <c r="DQ119" t="s">
        <v>460</v>
      </c>
      <c r="DR119" t="s">
        <v>460</v>
      </c>
      <c r="DS119" t="s">
        <v>460</v>
      </c>
      <c r="DT119" t="s">
        <v>473</v>
      </c>
      <c r="DU119" t="s">
        <v>460</v>
      </c>
      <c r="DV119" t="s">
        <v>460</v>
      </c>
      <c r="DW119" t="s">
        <v>460</v>
      </c>
      <c r="DX119" t="s">
        <v>460</v>
      </c>
      <c r="DY119" t="s">
        <v>460</v>
      </c>
      <c r="DZ119" t="s">
        <v>460</v>
      </c>
      <c r="EA119" t="s">
        <v>460</v>
      </c>
      <c r="EB119" t="s">
        <v>460</v>
      </c>
      <c r="EC119" t="s">
        <v>473</v>
      </c>
      <c r="ED119" t="s">
        <v>473</v>
      </c>
      <c r="EE119" t="s">
        <v>460</v>
      </c>
      <c r="EF119" t="s">
        <v>460</v>
      </c>
      <c r="EG119" t="s">
        <v>460</v>
      </c>
      <c r="EH119" t="s">
        <v>460</v>
      </c>
      <c r="EI119" t="s">
        <v>460</v>
      </c>
      <c r="EJ119" t="s">
        <v>460</v>
      </c>
      <c r="EK119" t="s">
        <v>473</v>
      </c>
      <c r="EL119" t="s">
        <v>460</v>
      </c>
      <c r="EM119" t="s">
        <v>460</v>
      </c>
      <c r="EN119" t="s">
        <v>460</v>
      </c>
      <c r="EO119" t="s">
        <v>460</v>
      </c>
      <c r="EP119" t="s">
        <v>460</v>
      </c>
      <c r="EQ119" t="s">
        <v>460</v>
      </c>
      <c r="ER119" t="s">
        <v>460</v>
      </c>
      <c r="ES119" t="s">
        <v>460</v>
      </c>
      <c r="ET119" t="s">
        <v>460</v>
      </c>
      <c r="EU119" t="s">
        <v>463</v>
      </c>
      <c r="EV119" t="s">
        <v>460</v>
      </c>
      <c r="EW119" t="s">
        <v>460</v>
      </c>
      <c r="EX119" t="s">
        <v>460</v>
      </c>
      <c r="EY119" t="s">
        <v>460</v>
      </c>
      <c r="EZ119" t="s">
        <v>460</v>
      </c>
      <c r="FA119" t="s">
        <v>460</v>
      </c>
      <c r="FB119" t="s">
        <v>460</v>
      </c>
      <c r="FC119" t="s">
        <v>460</v>
      </c>
      <c r="FD119" t="s">
        <v>460</v>
      </c>
      <c r="FE119" t="s">
        <v>460</v>
      </c>
      <c r="FF119" t="s">
        <v>460</v>
      </c>
      <c r="FG119" t="s">
        <v>460</v>
      </c>
      <c r="FH119" t="s">
        <v>460</v>
      </c>
      <c r="FI119" t="s">
        <v>460</v>
      </c>
      <c r="FJ119" t="s">
        <v>460</v>
      </c>
      <c r="FK119" t="s">
        <v>473</v>
      </c>
      <c r="FL119" t="s">
        <v>460</v>
      </c>
      <c r="FM119" t="s">
        <v>473</v>
      </c>
      <c r="FN119" t="s">
        <v>460</v>
      </c>
      <c r="FO119" t="s">
        <v>460</v>
      </c>
      <c r="FP119" t="s">
        <v>460</v>
      </c>
      <c r="FQ119" t="s">
        <v>460</v>
      </c>
      <c r="FR119" t="s">
        <v>460</v>
      </c>
      <c r="FS119" t="s">
        <v>473</v>
      </c>
      <c r="FT119" t="s">
        <v>460</v>
      </c>
      <c r="FU119" t="s">
        <v>460</v>
      </c>
      <c r="FV119" t="s">
        <v>460</v>
      </c>
      <c r="FW119" t="s">
        <v>460</v>
      </c>
      <c r="FX119" t="s">
        <v>460</v>
      </c>
      <c r="FY119" t="s">
        <v>460</v>
      </c>
      <c r="FZ119" t="s">
        <v>460</v>
      </c>
      <c r="GA119" t="s">
        <v>460</v>
      </c>
      <c r="GB119" t="s">
        <v>460</v>
      </c>
      <c r="GC119" t="s">
        <v>460</v>
      </c>
      <c r="GD119" t="s">
        <v>460</v>
      </c>
      <c r="GE119" t="s">
        <v>460</v>
      </c>
      <c r="GF119" t="s">
        <v>460</v>
      </c>
      <c r="GG119" t="s">
        <v>460</v>
      </c>
      <c r="GH119" t="s">
        <v>473</v>
      </c>
      <c r="GI119" t="s">
        <v>460</v>
      </c>
      <c r="GJ119" t="s">
        <v>460</v>
      </c>
      <c r="GK119" t="s">
        <v>460</v>
      </c>
      <c r="GL119" t="s">
        <v>460</v>
      </c>
      <c r="GM119" t="s">
        <v>460</v>
      </c>
      <c r="GN119" t="s">
        <v>460</v>
      </c>
      <c r="GO119" t="s">
        <v>460</v>
      </c>
      <c r="GP119" t="s">
        <v>460</v>
      </c>
      <c r="GQ119" t="s">
        <v>460</v>
      </c>
      <c r="GR119" t="s">
        <v>460</v>
      </c>
      <c r="GS119" t="s">
        <v>460</v>
      </c>
      <c r="GT119" t="s">
        <v>460</v>
      </c>
      <c r="GU119" t="s">
        <v>460</v>
      </c>
      <c r="GV119" t="s">
        <v>460</v>
      </c>
      <c r="GW119" t="s">
        <v>460</v>
      </c>
      <c r="GX119" t="s">
        <v>460</v>
      </c>
      <c r="GY119" t="s">
        <v>460</v>
      </c>
      <c r="GZ119" t="s">
        <v>460</v>
      </c>
      <c r="HA119" t="s">
        <v>460</v>
      </c>
      <c r="HB119" t="s">
        <v>460</v>
      </c>
      <c r="HC119" t="s">
        <v>460</v>
      </c>
      <c r="HD119" t="s">
        <v>460</v>
      </c>
      <c r="HE119" t="s">
        <v>481</v>
      </c>
      <c r="HF119">
        <v>183</v>
      </c>
      <c r="HG119">
        <v>0</v>
      </c>
      <c r="HH119">
        <v>0</v>
      </c>
      <c r="HI119">
        <v>3</v>
      </c>
      <c r="HJ119">
        <v>13</v>
      </c>
      <c r="HK119" t="s">
        <v>476</v>
      </c>
      <c r="HM119" s="3">
        <f t="shared" si="66"/>
        <v>53</v>
      </c>
      <c r="HN119" s="3">
        <f t="shared" si="67"/>
        <v>0</v>
      </c>
      <c r="HO119" s="3">
        <f t="shared" si="83"/>
        <v>0</v>
      </c>
      <c r="HP119" s="3">
        <f t="shared" si="42"/>
        <v>53</v>
      </c>
      <c r="HQ119" s="7" t="str" cm="1">
        <f t="array" ref="HQ119">_xlfn.SWITCH(HP119,HM119,"Oui",HN119,"Non",HO119,"Abstention")</f>
        <v>Oui</v>
      </c>
      <c r="HR119" s="7" t="str" cm="1">
        <f t="array" ref="HR119">_xlfn.SWITCH(HQ119,"Oui","Non","Non","Oui","Abstention","Oui")</f>
        <v>Non</v>
      </c>
      <c r="HS119" s="7" t="str" cm="1">
        <f t="array" ref="HS119">_xlfn.SWITCH(HQ119,"Oui","Abstention","Non","Abstention","Abstention","Non")</f>
        <v>Abstention</v>
      </c>
      <c r="HT119" s="3">
        <f t="shared" si="43"/>
        <v>53</v>
      </c>
      <c r="HU119" s="3">
        <f t="shared" si="44"/>
        <v>1</v>
      </c>
      <c r="HV119" t="str">
        <f t="shared" si="45"/>
        <v>consigne</v>
      </c>
      <c r="HW119" s="3">
        <f t="shared" si="68"/>
        <v>35</v>
      </c>
      <c r="HX119" s="3">
        <f t="shared" si="69"/>
        <v>0</v>
      </c>
      <c r="HY119" s="3">
        <f t="shared" si="70"/>
        <v>0</v>
      </c>
      <c r="HZ119" s="3">
        <f t="shared" si="46"/>
        <v>35</v>
      </c>
      <c r="IA119" s="7" t="str" cm="1">
        <f t="array" ref="IA119">_xlfn.SWITCH(HZ119,HW119,"Oui",HX119,"Non",HY119,"Abstention")</f>
        <v>Oui</v>
      </c>
      <c r="IB119" s="7" t="str" cm="1">
        <f t="array" ref="IB119">_xlfn.SWITCH(IA119,"Oui","Non","Non","Oui","Abstention","Oui")</f>
        <v>Non</v>
      </c>
      <c r="IC119" s="7" t="str" cm="1">
        <f t="array" ref="IC119">_xlfn.SWITCH(IA119,"Oui","Abstention","Non","Abstention","Abstention","Non")</f>
        <v>Abstention</v>
      </c>
      <c r="ID119" s="3">
        <f t="shared" si="47"/>
        <v>35</v>
      </c>
      <c r="IE119" s="3">
        <f t="shared" si="48"/>
        <v>1</v>
      </c>
      <c r="IF119" t="str">
        <f t="shared" si="49"/>
        <v>consigne</v>
      </c>
      <c r="IG119">
        <f t="shared" si="71"/>
        <v>30</v>
      </c>
      <c r="IH119">
        <f t="shared" si="72"/>
        <v>0</v>
      </c>
      <c r="II119">
        <f t="shared" si="73"/>
        <v>0</v>
      </c>
      <c r="IJ119" s="3">
        <f t="shared" si="50"/>
        <v>30</v>
      </c>
      <c r="IK119" s="7" t="str" cm="1">
        <f t="array" ref="IK119">_xlfn.SWITCH(IJ119,IG119,"Oui",IH119,"Non",II119,"Abstention")</f>
        <v>Oui</v>
      </c>
      <c r="IL119" s="7" t="str" cm="1">
        <f t="array" ref="IL119">_xlfn.SWITCH(IK119,"Oui","Non","Non","Oui","Abstention","Oui")</f>
        <v>Non</v>
      </c>
      <c r="IM119" s="7" t="str" cm="1">
        <f t="array" ref="IM119">_xlfn.SWITCH(IK119,"Oui","Abstention","Non","Abstention","Abstention","Non")</f>
        <v>Abstention</v>
      </c>
      <c r="IN119" s="3">
        <f t="shared" si="51"/>
        <v>30</v>
      </c>
      <c r="IO119" s="3">
        <f t="shared" si="52"/>
        <v>1</v>
      </c>
      <c r="IP119" t="str">
        <f t="shared" si="84"/>
        <v>consigne</v>
      </c>
      <c r="IQ119">
        <f t="shared" si="74"/>
        <v>26</v>
      </c>
      <c r="IR119">
        <f t="shared" si="75"/>
        <v>0</v>
      </c>
      <c r="IS119">
        <f t="shared" si="76"/>
        <v>0</v>
      </c>
      <c r="IT119" s="3">
        <f t="shared" si="54"/>
        <v>26</v>
      </c>
      <c r="IU119" s="7" t="str" cm="1">
        <f t="array" ref="IU119">_xlfn.SWITCH(IT119,IQ119,"Oui",IR119,"Non",IS119,"Abstention")</f>
        <v>Oui</v>
      </c>
      <c r="IV119" s="7" t="str" cm="1">
        <f t="array" ref="IV119">_xlfn.SWITCH(IU119,"Oui","Non","Non","Oui","Abstention","Oui")</f>
        <v>Non</v>
      </c>
      <c r="IW119" s="7" t="str" cm="1">
        <f t="array" ref="IW119">_xlfn.SWITCH(IU119,"Oui","Abstention","Non","Abstention","Abstention","Non")</f>
        <v>Abstention</v>
      </c>
      <c r="IX119" s="3">
        <f t="shared" si="55"/>
        <v>26</v>
      </c>
      <c r="IY119" s="3">
        <f t="shared" si="56"/>
        <v>1</v>
      </c>
      <c r="IZ119" t="str">
        <f t="shared" si="85"/>
        <v>consigne</v>
      </c>
      <c r="JA119">
        <f t="shared" si="77"/>
        <v>26</v>
      </c>
      <c r="JB119">
        <f t="shared" si="78"/>
        <v>0</v>
      </c>
      <c r="JC119">
        <f t="shared" si="79"/>
        <v>0</v>
      </c>
      <c r="JD119" s="3">
        <f t="shared" si="58"/>
        <v>26</v>
      </c>
      <c r="JE119" s="7" t="str" cm="1">
        <f t="array" ref="JE119">_xlfn.SWITCH(JD119,JA119,"Oui",JB119,"Non",JC119,"Abstention")</f>
        <v>Oui</v>
      </c>
      <c r="JF119" s="7" t="str" cm="1">
        <f t="array" ref="JF119">_xlfn.SWITCH(JE119,"Oui","Non","Non","Oui","Abstention","Oui")</f>
        <v>Non</v>
      </c>
      <c r="JG119" s="7" t="str" cm="1">
        <f t="array" ref="JG119">_xlfn.SWITCH(JE119,"Oui","Abstention","Non","Abstention","Abstention","Non")</f>
        <v>Abstention</v>
      </c>
      <c r="JH119" s="3">
        <f t="shared" si="59"/>
        <v>26</v>
      </c>
      <c r="JI119" s="3">
        <f t="shared" si="60"/>
        <v>1</v>
      </c>
      <c r="JJ119" t="str">
        <f t="shared" si="86"/>
        <v>consigne</v>
      </c>
      <c r="JK119">
        <f t="shared" si="80"/>
        <v>13</v>
      </c>
      <c r="JL119">
        <f t="shared" si="81"/>
        <v>0</v>
      </c>
      <c r="JM119">
        <f t="shared" si="82"/>
        <v>0</v>
      </c>
      <c r="JN119" s="3">
        <f t="shared" si="62"/>
        <v>13</v>
      </c>
      <c r="JO119" s="7" t="str" cm="1">
        <f t="array" ref="JO119">_xlfn.SWITCH(JN119,JK119,"Oui",JL119,"Non",JM119,"Abstention")</f>
        <v>Oui</v>
      </c>
      <c r="JP119" s="7" t="str" cm="1">
        <f t="array" ref="JP119">_xlfn.SWITCH(JO119,"Oui","Non","Non","Oui","Abstention","Oui")</f>
        <v>Non</v>
      </c>
      <c r="JQ119" s="7" t="str" cm="1">
        <f t="array" ref="JQ119">_xlfn.SWITCH(JO119,"Oui","Abstention","Non","Abstention","Abstention","Non")</f>
        <v>Abstention</v>
      </c>
      <c r="JR119" s="3">
        <f t="shared" si="63"/>
        <v>13</v>
      </c>
      <c r="JS119" s="3">
        <f t="shared" si="64"/>
        <v>1</v>
      </c>
      <c r="JT119" t="str">
        <f t="shared" si="87"/>
        <v>consigne</v>
      </c>
      <c r="JU119" s="3"/>
      <c r="JV119" t="str" cm="1">
        <f t="array" ref="JV119">_xlfn._xlws.FILTER($M$3:$HD$3,((($M119:$HD119=$HR119)+($M119:$HD119=$HS119))*($M$5:$HD$5="V")*($HV119="consigne")),"")</f>
        <v/>
      </c>
      <c r="KP119" t="str" cm="1">
        <f t="array" ref="KP119">_xlfn._xlws.FILTER($M$3:$HD$3,((($M119:$HD119=$IB119)+($M119:$HD119=$IC119))*($M$5:$HD$5="S")*($IF119="consigne")),"")</f>
        <v/>
      </c>
      <c r="LD119" t="str" cm="1">
        <f t="array" ref="LD119">_xlfn._xlws.FILTER($M$3:$HD$3,((($M119:$HD119=$IV119)+($M119:$HD119=$IW119))*($M$5:$HD$5="RL")*($IZ119="consigne")),"")</f>
        <v/>
      </c>
      <c r="LP119" t="str" cm="1">
        <f t="array" ref="LP119">_xlfn._xlws.FILTER($M$3:$HD$3,((($M119:$HD119=$JF119)+($M119:$HD119=$JG119))*($M$5:$HD$5="G")*($JJ119="consigne")),"")</f>
        <v/>
      </c>
      <c r="MA119" t="str" cm="1">
        <f t="array" ref="MA119">_xlfn._xlws.FILTER($M$3:$HD$3,((($M119:$HD119=$JP119)+($M119:$HD119=$JQ119))*($M$5:$HD$5="GL")*($JT119="consigne")),"")</f>
        <v/>
      </c>
      <c r="MG119" t="str" cm="1">
        <f t="array" ref="MG119">_xlfn._xlws.FILTER($M$3:$HD$3,((($M119:$HD119=$IL119)+($M119:$HD119=$IM119))*($M$5:$HD$5="M-E")*($IP119="consigne")),"")</f>
        <v/>
      </c>
    </row>
    <row r="120" spans="1:350" x14ac:dyDescent="0.25">
      <c r="A120" s="1" t="s">
        <v>873</v>
      </c>
      <c r="B120" t="s">
        <v>204</v>
      </c>
      <c r="C120" t="s">
        <v>874</v>
      </c>
      <c r="D120" t="s">
        <v>869</v>
      </c>
      <c r="E120" s="1" t="s">
        <v>875</v>
      </c>
      <c r="F120" t="s">
        <v>876</v>
      </c>
      <c r="G120">
        <v>24582</v>
      </c>
      <c r="H120" t="s">
        <v>877</v>
      </c>
      <c r="I120" t="s">
        <v>878</v>
      </c>
      <c r="M120" t="s">
        <v>461</v>
      </c>
      <c r="N120" t="s">
        <v>461</v>
      </c>
      <c r="O120" t="s">
        <v>460</v>
      </c>
      <c r="P120" t="s">
        <v>461</v>
      </c>
      <c r="Q120" t="s">
        <v>461</v>
      </c>
      <c r="R120" t="s">
        <v>460</v>
      </c>
      <c r="S120" t="s">
        <v>460</v>
      </c>
      <c r="T120" t="s">
        <v>460</v>
      </c>
      <c r="U120" t="s">
        <v>460</v>
      </c>
      <c r="V120" t="s">
        <v>460</v>
      </c>
      <c r="W120" t="s">
        <v>463</v>
      </c>
      <c r="X120" t="s">
        <v>460</v>
      </c>
      <c r="Y120" t="s">
        <v>460</v>
      </c>
      <c r="Z120" t="s">
        <v>460</v>
      </c>
      <c r="AA120" t="s">
        <v>460</v>
      </c>
      <c r="AB120" t="s">
        <v>460</v>
      </c>
      <c r="AC120" t="s">
        <v>460</v>
      </c>
      <c r="AD120" t="s">
        <v>461</v>
      </c>
      <c r="AE120" t="s">
        <v>461</v>
      </c>
      <c r="AF120" t="s">
        <v>473</v>
      </c>
      <c r="AG120" t="s">
        <v>460</v>
      </c>
      <c r="AH120" t="s">
        <v>460</v>
      </c>
      <c r="AI120" t="s">
        <v>461</v>
      </c>
      <c r="AJ120" t="s">
        <v>460</v>
      </c>
      <c r="AK120" t="s">
        <v>460</v>
      </c>
      <c r="AL120" t="s">
        <v>461</v>
      </c>
      <c r="AM120" t="s">
        <v>461</v>
      </c>
      <c r="AN120" t="s">
        <v>461</v>
      </c>
      <c r="AO120" t="s">
        <v>461</v>
      </c>
      <c r="AP120" t="s">
        <v>461</v>
      </c>
      <c r="AQ120" t="s">
        <v>460</v>
      </c>
      <c r="AR120" t="s">
        <v>460</v>
      </c>
      <c r="AS120" t="s">
        <v>460</v>
      </c>
      <c r="AT120" t="s">
        <v>460</v>
      </c>
      <c r="AU120" t="s">
        <v>460</v>
      </c>
      <c r="AV120" t="s">
        <v>460</v>
      </c>
      <c r="AW120" t="s">
        <v>461</v>
      </c>
      <c r="AX120" t="s">
        <v>460</v>
      </c>
      <c r="AY120" t="s">
        <v>460</v>
      </c>
      <c r="AZ120" t="s">
        <v>460</v>
      </c>
      <c r="BA120" t="s">
        <v>461</v>
      </c>
      <c r="BB120" t="s">
        <v>460</v>
      </c>
      <c r="BC120" t="s">
        <v>460</v>
      </c>
      <c r="BD120" t="s">
        <v>461</v>
      </c>
      <c r="BE120" t="s">
        <v>461</v>
      </c>
      <c r="BF120" t="s">
        <v>460</v>
      </c>
      <c r="BG120" t="s">
        <v>460</v>
      </c>
      <c r="BH120" t="s">
        <v>460</v>
      </c>
      <c r="BI120" t="s">
        <v>460</v>
      </c>
      <c r="BJ120" t="s">
        <v>460</v>
      </c>
      <c r="BK120" t="s">
        <v>461</v>
      </c>
      <c r="BL120" t="s">
        <v>460</v>
      </c>
      <c r="BM120" t="s">
        <v>460</v>
      </c>
      <c r="BN120" t="s">
        <v>460</v>
      </c>
      <c r="BO120" t="s">
        <v>473</v>
      </c>
      <c r="BP120" t="s">
        <v>460</v>
      </c>
      <c r="BQ120" t="s">
        <v>460</v>
      </c>
      <c r="BR120" t="s">
        <v>461</v>
      </c>
      <c r="BS120" t="s">
        <v>460</v>
      </c>
      <c r="BT120" t="s">
        <v>461</v>
      </c>
      <c r="BU120" t="s">
        <v>461</v>
      </c>
      <c r="BV120" t="s">
        <v>460</v>
      </c>
      <c r="BW120" t="s">
        <v>473</v>
      </c>
      <c r="BX120" t="s">
        <v>473</v>
      </c>
      <c r="BY120" t="s">
        <v>461</v>
      </c>
      <c r="BZ120" t="s">
        <v>461</v>
      </c>
      <c r="CA120" t="s">
        <v>460</v>
      </c>
      <c r="CB120" t="s">
        <v>461</v>
      </c>
      <c r="CC120" t="s">
        <v>460</v>
      </c>
      <c r="CD120" t="s">
        <v>461</v>
      </c>
      <c r="CE120" t="s">
        <v>460</v>
      </c>
      <c r="CF120" t="s">
        <v>473</v>
      </c>
      <c r="CG120" t="s">
        <v>461</v>
      </c>
      <c r="CH120" t="s">
        <v>460</v>
      </c>
      <c r="CI120" t="s">
        <v>461</v>
      </c>
      <c r="CJ120" t="s">
        <v>461</v>
      </c>
      <c r="CK120" t="s">
        <v>460</v>
      </c>
      <c r="CL120" t="s">
        <v>461</v>
      </c>
      <c r="CM120" t="s">
        <v>463</v>
      </c>
      <c r="CN120" t="s">
        <v>460</v>
      </c>
      <c r="CO120" t="s">
        <v>460</v>
      </c>
      <c r="CP120" t="s">
        <v>461</v>
      </c>
      <c r="CQ120" t="s">
        <v>461</v>
      </c>
      <c r="CR120" t="s">
        <v>461</v>
      </c>
      <c r="CS120" t="s">
        <v>461</v>
      </c>
      <c r="CT120" t="s">
        <v>461</v>
      </c>
      <c r="CU120" t="s">
        <v>461</v>
      </c>
      <c r="CV120" t="s">
        <v>461</v>
      </c>
      <c r="CW120" t="s">
        <v>461</v>
      </c>
      <c r="CX120" t="s">
        <v>460</v>
      </c>
      <c r="CY120" t="s">
        <v>461</v>
      </c>
      <c r="CZ120" t="s">
        <v>461</v>
      </c>
      <c r="DA120" t="s">
        <v>460</v>
      </c>
      <c r="DB120" t="s">
        <v>474</v>
      </c>
      <c r="DC120" t="s">
        <v>461</v>
      </c>
      <c r="DD120" t="s">
        <v>461</v>
      </c>
      <c r="DE120" t="s">
        <v>460</v>
      </c>
      <c r="DF120" t="s">
        <v>461</v>
      </c>
      <c r="DG120" t="s">
        <v>461</v>
      </c>
      <c r="DH120" t="s">
        <v>461</v>
      </c>
      <c r="DI120" t="s">
        <v>460</v>
      </c>
      <c r="DJ120" t="s">
        <v>461</v>
      </c>
      <c r="DK120" t="s">
        <v>473</v>
      </c>
      <c r="DL120" t="s">
        <v>460</v>
      </c>
      <c r="DM120" t="s">
        <v>473</v>
      </c>
      <c r="DN120" t="s">
        <v>460</v>
      </c>
      <c r="DO120" t="s">
        <v>461</v>
      </c>
      <c r="DP120" t="s">
        <v>461</v>
      </c>
      <c r="DQ120" t="s">
        <v>473</v>
      </c>
      <c r="DR120" t="s">
        <v>460</v>
      </c>
      <c r="DS120" t="s">
        <v>460</v>
      </c>
      <c r="DT120" t="s">
        <v>460</v>
      </c>
      <c r="DU120" t="s">
        <v>461</v>
      </c>
      <c r="DV120" t="s">
        <v>460</v>
      </c>
      <c r="DW120" t="s">
        <v>460</v>
      </c>
      <c r="DX120" t="s">
        <v>461</v>
      </c>
      <c r="DY120" t="s">
        <v>460</v>
      </c>
      <c r="DZ120" t="s">
        <v>460</v>
      </c>
      <c r="EA120" t="s">
        <v>460</v>
      </c>
      <c r="EB120" t="s">
        <v>460</v>
      </c>
      <c r="EC120" t="s">
        <v>460</v>
      </c>
      <c r="ED120" t="s">
        <v>460</v>
      </c>
      <c r="EE120" t="s">
        <v>473</v>
      </c>
      <c r="EF120" t="s">
        <v>461</v>
      </c>
      <c r="EG120" t="s">
        <v>460</v>
      </c>
      <c r="EH120" t="s">
        <v>460</v>
      </c>
      <c r="EI120" t="s">
        <v>461</v>
      </c>
      <c r="EJ120" t="s">
        <v>461</v>
      </c>
      <c r="EK120" t="s">
        <v>460</v>
      </c>
      <c r="EL120" t="s">
        <v>460</v>
      </c>
      <c r="EM120" t="s">
        <v>461</v>
      </c>
      <c r="EN120" t="s">
        <v>461</v>
      </c>
      <c r="EO120" t="s">
        <v>460</v>
      </c>
      <c r="EP120" t="s">
        <v>473</v>
      </c>
      <c r="EQ120" t="s">
        <v>460</v>
      </c>
      <c r="ER120" t="s">
        <v>460</v>
      </c>
      <c r="ES120" t="s">
        <v>460</v>
      </c>
      <c r="ET120" t="s">
        <v>473</v>
      </c>
      <c r="EU120" t="s">
        <v>463</v>
      </c>
      <c r="EV120" t="s">
        <v>460</v>
      </c>
      <c r="EW120" t="s">
        <v>473</v>
      </c>
      <c r="EX120" t="s">
        <v>460</v>
      </c>
      <c r="EY120" t="s">
        <v>461</v>
      </c>
      <c r="EZ120" t="s">
        <v>461</v>
      </c>
      <c r="FA120" t="s">
        <v>461</v>
      </c>
      <c r="FB120" t="s">
        <v>461</v>
      </c>
      <c r="FC120" t="s">
        <v>460</v>
      </c>
      <c r="FD120" t="s">
        <v>461</v>
      </c>
      <c r="FE120" t="s">
        <v>461</v>
      </c>
      <c r="FF120" t="s">
        <v>461</v>
      </c>
      <c r="FG120" t="s">
        <v>461</v>
      </c>
      <c r="FH120" t="s">
        <v>460</v>
      </c>
      <c r="FI120" t="s">
        <v>461</v>
      </c>
      <c r="FJ120" t="s">
        <v>461</v>
      </c>
      <c r="FK120" t="s">
        <v>461</v>
      </c>
      <c r="FL120" t="s">
        <v>460</v>
      </c>
      <c r="FM120" t="s">
        <v>460</v>
      </c>
      <c r="FN120" t="s">
        <v>460</v>
      </c>
      <c r="FO120" t="s">
        <v>473</v>
      </c>
      <c r="FP120" t="s">
        <v>460</v>
      </c>
      <c r="FQ120" t="s">
        <v>461</v>
      </c>
      <c r="FR120" t="s">
        <v>460</v>
      </c>
      <c r="FS120" t="s">
        <v>460</v>
      </c>
      <c r="FT120" t="s">
        <v>460</v>
      </c>
      <c r="FU120" t="s">
        <v>460</v>
      </c>
      <c r="FV120" t="s">
        <v>461</v>
      </c>
      <c r="FW120" t="s">
        <v>461</v>
      </c>
      <c r="FX120" t="s">
        <v>460</v>
      </c>
      <c r="FY120" t="s">
        <v>461</v>
      </c>
      <c r="FZ120" t="s">
        <v>460</v>
      </c>
      <c r="GA120" t="s">
        <v>461</v>
      </c>
      <c r="GB120" t="s">
        <v>461</v>
      </c>
      <c r="GC120" t="s">
        <v>461</v>
      </c>
      <c r="GD120" t="s">
        <v>460</v>
      </c>
      <c r="GE120" t="s">
        <v>460</v>
      </c>
      <c r="GF120" t="s">
        <v>461</v>
      </c>
      <c r="GG120" t="s">
        <v>460</v>
      </c>
      <c r="GH120" t="s">
        <v>460</v>
      </c>
      <c r="GI120" t="s">
        <v>460</v>
      </c>
      <c r="GJ120" t="s">
        <v>460</v>
      </c>
      <c r="GK120" t="s">
        <v>461</v>
      </c>
      <c r="GL120" t="s">
        <v>461</v>
      </c>
      <c r="GM120" t="s">
        <v>460</v>
      </c>
      <c r="GN120" t="s">
        <v>460</v>
      </c>
      <c r="GO120" t="s">
        <v>461</v>
      </c>
      <c r="GP120" t="s">
        <v>460</v>
      </c>
      <c r="GQ120" t="s">
        <v>461</v>
      </c>
      <c r="GR120" t="s">
        <v>460</v>
      </c>
      <c r="GS120" t="s">
        <v>460</v>
      </c>
      <c r="GT120" t="s">
        <v>460</v>
      </c>
      <c r="GU120" t="s">
        <v>460</v>
      </c>
      <c r="GV120" t="s">
        <v>460</v>
      </c>
      <c r="GW120" t="s">
        <v>460</v>
      </c>
      <c r="GX120" t="s">
        <v>473</v>
      </c>
      <c r="GY120" t="s">
        <v>460</v>
      </c>
      <c r="GZ120" t="s">
        <v>460</v>
      </c>
      <c r="HA120" t="s">
        <v>461</v>
      </c>
      <c r="HB120" t="s">
        <v>461</v>
      </c>
      <c r="HC120" t="s">
        <v>460</v>
      </c>
      <c r="HD120" t="s">
        <v>461</v>
      </c>
      <c r="HE120" t="s">
        <v>481</v>
      </c>
      <c r="HF120">
        <v>103</v>
      </c>
      <c r="HG120">
        <v>79</v>
      </c>
      <c r="HH120">
        <v>0</v>
      </c>
      <c r="HI120">
        <v>3</v>
      </c>
      <c r="HJ120">
        <v>14</v>
      </c>
      <c r="HK120" t="s">
        <v>476</v>
      </c>
      <c r="HM120" s="3">
        <f t="shared" si="66"/>
        <v>0</v>
      </c>
      <c r="HN120" s="3">
        <f t="shared" si="67"/>
        <v>53</v>
      </c>
      <c r="HO120" s="3">
        <f t="shared" si="83"/>
        <v>0</v>
      </c>
      <c r="HP120" s="3">
        <f t="shared" si="42"/>
        <v>53</v>
      </c>
      <c r="HQ120" s="7" t="str" cm="1">
        <f t="array" ref="HQ120">_xlfn.SWITCH(HP120,HM120,"Oui",HN120,"Non",HO120,"Abstention")</f>
        <v>Non</v>
      </c>
      <c r="HR120" s="7" t="str" cm="1">
        <f t="array" ref="HR120">_xlfn.SWITCH(HQ120,"Oui","Non","Non","Oui","Abstention","Oui")</f>
        <v>Oui</v>
      </c>
      <c r="HS120" s="7" t="str" cm="1">
        <f t="array" ref="HS120">_xlfn.SWITCH(HQ120,"Oui","Abstention","Non","Abstention","Abstention","Non")</f>
        <v>Abstention</v>
      </c>
      <c r="HT120" s="3">
        <f t="shared" si="43"/>
        <v>53</v>
      </c>
      <c r="HU120" s="3">
        <f t="shared" si="44"/>
        <v>1</v>
      </c>
      <c r="HV120" t="str">
        <f t="shared" si="45"/>
        <v>consigne</v>
      </c>
      <c r="HW120" s="3">
        <f t="shared" si="68"/>
        <v>35</v>
      </c>
      <c r="HX120" s="3">
        <f t="shared" si="69"/>
        <v>0</v>
      </c>
      <c r="HY120" s="3">
        <f t="shared" si="70"/>
        <v>0</v>
      </c>
      <c r="HZ120" s="3">
        <f t="shared" si="46"/>
        <v>35</v>
      </c>
      <c r="IA120" s="7" t="str" cm="1">
        <f t="array" ref="IA120">_xlfn.SWITCH(HZ120,HW120,"Oui",HX120,"Non",HY120,"Abstention")</f>
        <v>Oui</v>
      </c>
      <c r="IB120" s="7" t="str" cm="1">
        <f t="array" ref="IB120">_xlfn.SWITCH(IA120,"Oui","Non","Non","Oui","Abstention","Oui")</f>
        <v>Non</v>
      </c>
      <c r="IC120" s="7" t="str" cm="1">
        <f t="array" ref="IC120">_xlfn.SWITCH(IA120,"Oui","Abstention","Non","Abstention","Abstention","Non")</f>
        <v>Abstention</v>
      </c>
      <c r="ID120" s="3">
        <f t="shared" si="47"/>
        <v>35</v>
      </c>
      <c r="IE120" s="3">
        <f t="shared" si="48"/>
        <v>1</v>
      </c>
      <c r="IF120" t="str">
        <f t="shared" si="49"/>
        <v>consigne</v>
      </c>
      <c r="IG120">
        <f t="shared" si="71"/>
        <v>3</v>
      </c>
      <c r="IH120">
        <f t="shared" si="72"/>
        <v>26</v>
      </c>
      <c r="II120">
        <f t="shared" si="73"/>
        <v>0</v>
      </c>
      <c r="IJ120" s="3">
        <f t="shared" si="50"/>
        <v>26</v>
      </c>
      <c r="IK120" s="7" t="str" cm="1">
        <f t="array" ref="IK120">_xlfn.SWITCH(IJ120,IG120,"Oui",IH120,"Non",II120,"Abstention")</f>
        <v>Non</v>
      </c>
      <c r="IL120" s="7" t="str" cm="1">
        <f t="array" ref="IL120">_xlfn.SWITCH(IK120,"Oui","Non","Non","Oui","Abstention","Oui")</f>
        <v>Oui</v>
      </c>
      <c r="IM120" s="7" t="str" cm="1">
        <f t="array" ref="IM120">_xlfn.SWITCH(IK120,"Oui","Abstention","Non","Abstention","Abstention","Non")</f>
        <v>Abstention</v>
      </c>
      <c r="IN120" s="3">
        <f t="shared" si="51"/>
        <v>29</v>
      </c>
      <c r="IO120" s="3">
        <f t="shared" si="52"/>
        <v>0.89655172413793105</v>
      </c>
      <c r="IP120" t="str">
        <f t="shared" si="84"/>
        <v>consigne</v>
      </c>
      <c r="IQ120">
        <f t="shared" si="74"/>
        <v>25</v>
      </c>
      <c r="IR120">
        <f t="shared" si="75"/>
        <v>0</v>
      </c>
      <c r="IS120">
        <f t="shared" si="76"/>
        <v>0</v>
      </c>
      <c r="IT120" s="3">
        <f t="shared" si="54"/>
        <v>25</v>
      </c>
      <c r="IU120" s="7" t="str" cm="1">
        <f t="array" ref="IU120">_xlfn.SWITCH(IT120,IQ120,"Oui",IR120,"Non",IS120,"Abstention")</f>
        <v>Oui</v>
      </c>
      <c r="IV120" s="7" t="str" cm="1">
        <f t="array" ref="IV120">_xlfn.SWITCH(IU120,"Oui","Non","Non","Oui","Abstention","Oui")</f>
        <v>Non</v>
      </c>
      <c r="IW120" s="7" t="str" cm="1">
        <f t="array" ref="IW120">_xlfn.SWITCH(IU120,"Oui","Abstention","Non","Abstention","Abstention","Non")</f>
        <v>Abstention</v>
      </c>
      <c r="IX120" s="3">
        <f t="shared" si="55"/>
        <v>25</v>
      </c>
      <c r="IY120" s="3">
        <f t="shared" si="56"/>
        <v>1</v>
      </c>
      <c r="IZ120" t="str">
        <f t="shared" si="85"/>
        <v>consigne</v>
      </c>
      <c r="JA120">
        <f t="shared" si="77"/>
        <v>26</v>
      </c>
      <c r="JB120">
        <f t="shared" si="78"/>
        <v>0</v>
      </c>
      <c r="JC120">
        <f t="shared" si="79"/>
        <v>0</v>
      </c>
      <c r="JD120" s="3">
        <f t="shared" si="58"/>
        <v>26</v>
      </c>
      <c r="JE120" s="7" t="str" cm="1">
        <f t="array" ref="JE120">_xlfn.SWITCH(JD120,JA120,"Oui",JB120,"Non",JC120,"Abstention")</f>
        <v>Oui</v>
      </c>
      <c r="JF120" s="7" t="str" cm="1">
        <f t="array" ref="JF120">_xlfn.SWITCH(JE120,"Oui","Non","Non","Oui","Abstention","Oui")</f>
        <v>Non</v>
      </c>
      <c r="JG120" s="7" t="str" cm="1">
        <f t="array" ref="JG120">_xlfn.SWITCH(JE120,"Oui","Abstention","Non","Abstention","Abstention","Non")</f>
        <v>Abstention</v>
      </c>
      <c r="JH120" s="3">
        <f t="shared" si="59"/>
        <v>26</v>
      </c>
      <c r="JI120" s="3">
        <f t="shared" si="60"/>
        <v>1</v>
      </c>
      <c r="JJ120" t="str">
        <f t="shared" si="86"/>
        <v>consigne</v>
      </c>
      <c r="JK120">
        <f t="shared" si="80"/>
        <v>14</v>
      </c>
      <c r="JL120">
        <f t="shared" si="81"/>
        <v>0</v>
      </c>
      <c r="JM120">
        <f t="shared" si="82"/>
        <v>0</v>
      </c>
      <c r="JN120" s="3">
        <f t="shared" si="62"/>
        <v>14</v>
      </c>
      <c r="JO120" s="7" t="str" cm="1">
        <f t="array" ref="JO120">_xlfn.SWITCH(JN120,JK120,"Oui",JL120,"Non",JM120,"Abstention")</f>
        <v>Oui</v>
      </c>
      <c r="JP120" s="7" t="str" cm="1">
        <f t="array" ref="JP120">_xlfn.SWITCH(JO120,"Oui","Non","Non","Oui","Abstention","Oui")</f>
        <v>Non</v>
      </c>
      <c r="JQ120" s="7" t="str" cm="1">
        <f t="array" ref="JQ120">_xlfn.SWITCH(JO120,"Oui","Abstention","Non","Abstention","Abstention","Non")</f>
        <v>Abstention</v>
      </c>
      <c r="JR120" s="3">
        <f t="shared" si="63"/>
        <v>14</v>
      </c>
      <c r="JS120" s="3">
        <f t="shared" si="64"/>
        <v>1</v>
      </c>
      <c r="JT120" t="str">
        <f t="shared" si="87"/>
        <v>consigne</v>
      </c>
      <c r="JU120" s="3"/>
      <c r="JV120" t="str" cm="1">
        <f t="array" ref="JV120">_xlfn._xlws.FILTER($M$3:$HD$3,((($M120:$HD120=$HR120)+($M120:$HD120=$HS120))*($M$5:$HD$5="V")*($HV120="consigne")),"")</f>
        <v/>
      </c>
      <c r="KP120" t="str" cm="1">
        <f t="array" ref="KP120">_xlfn._xlws.FILTER($M$3:$HD$3,((($M120:$HD120=$IB120)+($M120:$HD120=$IC120))*($M$5:$HD$5="S")*($IF120="consigne")),"")</f>
        <v/>
      </c>
      <c r="LD120" t="str" cm="1">
        <f t="array" ref="LD120">_xlfn._xlws.FILTER($M$3:$HD$3,((($M120:$HD120=$IV120)+($M120:$HD120=$IW120))*($M$5:$HD$5="RL")*($IZ120="consigne")),"")</f>
        <v/>
      </c>
      <c r="LP120" t="str" cm="1">
        <f t="array" ref="LP120">_xlfn._xlws.FILTER($M$3:$HD$3,((($M120:$HD120=$JF120)+($M120:$HD120=$JG120))*($M$5:$HD$5="G")*($JJ120="consigne")),"")</f>
        <v/>
      </c>
      <c r="MA120" t="str" cm="1">
        <f t="array" ref="MA120">_xlfn._xlws.FILTER($M$3:$HD$3,((($M120:$HD120=$JP120)+($M120:$HD120=$JQ120))*($M$5:$HD$5="GL")*($JT120="consigne")),"")</f>
        <v/>
      </c>
      <c r="MG120" t="str" cm="1">
        <f t="array" ref="MG120:MI120">_xlfn._xlws.FILTER($M$3:$HD$3,((($M120:$HD120=$IL120)+($M120:$HD120=$IM120))*($M$5:$HD$5="M-E")*($IP120="consigne")),"")</f>
        <v>Gugger Niklaus-Samuel</v>
      </c>
      <c r="MH120" t="str">
        <v>Streiff-Feller Marianne</v>
      </c>
      <c r="MI120" t="str">
        <v>Studer Lilian</v>
      </c>
    </row>
    <row r="121" spans="1:350" x14ac:dyDescent="0.25">
      <c r="A121" s="1" t="s">
        <v>879</v>
      </c>
      <c r="B121" t="s">
        <v>204</v>
      </c>
      <c r="D121" t="s">
        <v>869</v>
      </c>
      <c r="E121" s="1" t="s">
        <v>880</v>
      </c>
      <c r="F121" t="s">
        <v>881</v>
      </c>
      <c r="G121">
        <v>24583</v>
      </c>
      <c r="H121" t="s">
        <v>536</v>
      </c>
      <c r="I121" t="s">
        <v>537</v>
      </c>
      <c r="M121" t="s">
        <v>461</v>
      </c>
      <c r="N121" t="s">
        <v>461</v>
      </c>
      <c r="O121" t="s">
        <v>460</v>
      </c>
      <c r="P121" t="s">
        <v>473</v>
      </c>
      <c r="Q121" t="s">
        <v>461</v>
      </c>
      <c r="R121" t="s">
        <v>460</v>
      </c>
      <c r="S121" t="s">
        <v>460</v>
      </c>
      <c r="T121" t="s">
        <v>460</v>
      </c>
      <c r="U121" t="s">
        <v>460</v>
      </c>
      <c r="V121" t="s">
        <v>460</v>
      </c>
      <c r="W121" t="s">
        <v>463</v>
      </c>
      <c r="X121" t="s">
        <v>460</v>
      </c>
      <c r="Y121" t="s">
        <v>460</v>
      </c>
      <c r="Z121" t="s">
        <v>460</v>
      </c>
      <c r="AA121" t="s">
        <v>460</v>
      </c>
      <c r="AB121" t="s">
        <v>460</v>
      </c>
      <c r="AC121" t="s">
        <v>460</v>
      </c>
      <c r="AD121" t="s">
        <v>460</v>
      </c>
      <c r="AE121" t="s">
        <v>461</v>
      </c>
      <c r="AF121" t="s">
        <v>460</v>
      </c>
      <c r="AG121" t="s">
        <v>460</v>
      </c>
      <c r="AH121" t="s">
        <v>460</v>
      </c>
      <c r="AI121" t="s">
        <v>460</v>
      </c>
      <c r="AJ121" t="s">
        <v>460</v>
      </c>
      <c r="AK121" t="s">
        <v>460</v>
      </c>
      <c r="AL121" t="s">
        <v>461</v>
      </c>
      <c r="AM121" t="s">
        <v>461</v>
      </c>
      <c r="AN121" t="s">
        <v>460</v>
      </c>
      <c r="AO121" t="s">
        <v>461</v>
      </c>
      <c r="AP121" t="s">
        <v>460</v>
      </c>
      <c r="AQ121" t="s">
        <v>460</v>
      </c>
      <c r="AR121" t="s">
        <v>460</v>
      </c>
      <c r="AS121" t="s">
        <v>460</v>
      </c>
      <c r="AT121" t="s">
        <v>460</v>
      </c>
      <c r="AU121" t="s">
        <v>460</v>
      </c>
      <c r="AV121" t="s">
        <v>460</v>
      </c>
      <c r="AW121" t="s">
        <v>461</v>
      </c>
      <c r="AX121" t="s">
        <v>460</v>
      </c>
      <c r="AY121" t="s">
        <v>460</v>
      </c>
      <c r="AZ121" t="s">
        <v>460</v>
      </c>
      <c r="BA121" t="s">
        <v>461</v>
      </c>
      <c r="BB121" t="s">
        <v>460</v>
      </c>
      <c r="BC121" t="s">
        <v>460</v>
      </c>
      <c r="BD121" t="s">
        <v>461</v>
      </c>
      <c r="BE121" t="s">
        <v>461</v>
      </c>
      <c r="BF121" t="s">
        <v>460</v>
      </c>
      <c r="BG121" t="s">
        <v>460</v>
      </c>
      <c r="BH121" t="s">
        <v>460</v>
      </c>
      <c r="BI121" t="s">
        <v>460</v>
      </c>
      <c r="BJ121" t="s">
        <v>460</v>
      </c>
      <c r="BK121" t="s">
        <v>461</v>
      </c>
      <c r="BL121" t="s">
        <v>460</v>
      </c>
      <c r="BM121" t="s">
        <v>460</v>
      </c>
      <c r="BN121" t="s">
        <v>460</v>
      </c>
      <c r="BO121" t="s">
        <v>460</v>
      </c>
      <c r="BP121" t="s">
        <v>460</v>
      </c>
      <c r="BQ121" t="s">
        <v>460</v>
      </c>
      <c r="BR121" t="s">
        <v>461</v>
      </c>
      <c r="BS121" t="s">
        <v>460</v>
      </c>
      <c r="BT121" t="s">
        <v>461</v>
      </c>
      <c r="BU121" t="s">
        <v>461</v>
      </c>
      <c r="BV121" t="s">
        <v>460</v>
      </c>
      <c r="BW121" t="s">
        <v>461</v>
      </c>
      <c r="BX121" t="s">
        <v>460</v>
      </c>
      <c r="BY121" t="s">
        <v>460</v>
      </c>
      <c r="BZ121" t="s">
        <v>461</v>
      </c>
      <c r="CA121" t="s">
        <v>460</v>
      </c>
      <c r="CB121" t="s">
        <v>460</v>
      </c>
      <c r="CC121" t="s">
        <v>460</v>
      </c>
      <c r="CD121" t="s">
        <v>461</v>
      </c>
      <c r="CE121" t="s">
        <v>460</v>
      </c>
      <c r="CF121" t="s">
        <v>460</v>
      </c>
      <c r="CG121" t="s">
        <v>461</v>
      </c>
      <c r="CH121" t="s">
        <v>460</v>
      </c>
      <c r="CI121" t="s">
        <v>461</v>
      </c>
      <c r="CJ121" t="s">
        <v>460</v>
      </c>
      <c r="CK121" t="s">
        <v>460</v>
      </c>
      <c r="CL121" t="s">
        <v>461</v>
      </c>
      <c r="CM121" t="s">
        <v>463</v>
      </c>
      <c r="CN121" t="s">
        <v>460</v>
      </c>
      <c r="CO121" t="s">
        <v>460</v>
      </c>
      <c r="CP121" t="s">
        <v>461</v>
      </c>
      <c r="CQ121" t="s">
        <v>461</v>
      </c>
      <c r="CR121" t="s">
        <v>461</v>
      </c>
      <c r="CS121" t="s">
        <v>461</v>
      </c>
      <c r="CT121" t="s">
        <v>461</v>
      </c>
      <c r="CU121" t="s">
        <v>460</v>
      </c>
      <c r="CV121" t="s">
        <v>461</v>
      </c>
      <c r="CW121" t="s">
        <v>460</v>
      </c>
      <c r="CX121" t="s">
        <v>460</v>
      </c>
      <c r="CY121" t="s">
        <v>461</v>
      </c>
      <c r="CZ121" t="s">
        <v>461</v>
      </c>
      <c r="DA121" t="s">
        <v>460</v>
      </c>
      <c r="DB121" t="s">
        <v>474</v>
      </c>
      <c r="DC121" t="s">
        <v>460</v>
      </c>
      <c r="DD121" t="s">
        <v>473</v>
      </c>
      <c r="DE121" t="s">
        <v>460</v>
      </c>
      <c r="DF121" t="s">
        <v>461</v>
      </c>
      <c r="DG121" t="s">
        <v>460</v>
      </c>
      <c r="DH121" t="s">
        <v>460</v>
      </c>
      <c r="DI121" t="s">
        <v>460</v>
      </c>
      <c r="DJ121" t="s">
        <v>460</v>
      </c>
      <c r="DK121" t="s">
        <v>473</v>
      </c>
      <c r="DL121" t="s">
        <v>460</v>
      </c>
      <c r="DM121" t="s">
        <v>460</v>
      </c>
      <c r="DN121" t="s">
        <v>460</v>
      </c>
      <c r="DO121" t="s">
        <v>460</v>
      </c>
      <c r="DP121" t="s">
        <v>461</v>
      </c>
      <c r="DQ121" t="s">
        <v>460</v>
      </c>
      <c r="DR121" t="s">
        <v>460</v>
      </c>
      <c r="DS121" t="s">
        <v>460</v>
      </c>
      <c r="DT121" t="s">
        <v>460</v>
      </c>
      <c r="DU121" t="s">
        <v>461</v>
      </c>
      <c r="DV121" t="s">
        <v>460</v>
      </c>
      <c r="DW121" t="s">
        <v>460</v>
      </c>
      <c r="DX121" t="s">
        <v>461</v>
      </c>
      <c r="DY121" t="s">
        <v>460</v>
      </c>
      <c r="DZ121" t="s">
        <v>460</v>
      </c>
      <c r="EA121" t="s">
        <v>460</v>
      </c>
      <c r="EB121" t="s">
        <v>460</v>
      </c>
      <c r="EC121" t="s">
        <v>460</v>
      </c>
      <c r="ED121" t="s">
        <v>460</v>
      </c>
      <c r="EE121" t="s">
        <v>460</v>
      </c>
      <c r="EF121" t="s">
        <v>460</v>
      </c>
      <c r="EG121" t="s">
        <v>460</v>
      </c>
      <c r="EH121" t="s">
        <v>460</v>
      </c>
      <c r="EI121" t="s">
        <v>461</v>
      </c>
      <c r="EJ121" t="s">
        <v>461</v>
      </c>
      <c r="EK121" t="s">
        <v>460</v>
      </c>
      <c r="EL121" t="s">
        <v>460</v>
      </c>
      <c r="EM121" t="s">
        <v>460</v>
      </c>
      <c r="EN121" t="s">
        <v>461</v>
      </c>
      <c r="EO121" t="s">
        <v>460</v>
      </c>
      <c r="EP121" t="s">
        <v>460</v>
      </c>
      <c r="EQ121" t="s">
        <v>460</v>
      </c>
      <c r="ER121" t="s">
        <v>460</v>
      </c>
      <c r="ES121" t="s">
        <v>460</v>
      </c>
      <c r="ET121" t="s">
        <v>460</v>
      </c>
      <c r="EU121" t="s">
        <v>463</v>
      </c>
      <c r="EV121" t="s">
        <v>460</v>
      </c>
      <c r="EW121" t="s">
        <v>460</v>
      </c>
      <c r="EX121" t="s">
        <v>460</v>
      </c>
      <c r="EY121" t="s">
        <v>461</v>
      </c>
      <c r="EZ121" t="s">
        <v>460</v>
      </c>
      <c r="FA121" t="s">
        <v>460</v>
      </c>
      <c r="FB121" t="s">
        <v>461</v>
      </c>
      <c r="FC121" t="s">
        <v>460</v>
      </c>
      <c r="FD121" t="s">
        <v>460</v>
      </c>
      <c r="FE121" t="s">
        <v>460</v>
      </c>
      <c r="FF121" t="s">
        <v>460</v>
      </c>
      <c r="FG121" t="s">
        <v>473</v>
      </c>
      <c r="FH121" t="s">
        <v>460</v>
      </c>
      <c r="FI121" t="s">
        <v>460</v>
      </c>
      <c r="FJ121" t="s">
        <v>461</v>
      </c>
      <c r="FK121" t="s">
        <v>461</v>
      </c>
      <c r="FL121" t="s">
        <v>460</v>
      </c>
      <c r="FM121" t="s">
        <v>460</v>
      </c>
      <c r="FN121" t="s">
        <v>460</v>
      </c>
      <c r="FO121" t="s">
        <v>460</v>
      </c>
      <c r="FP121" t="s">
        <v>460</v>
      </c>
      <c r="FQ121" t="s">
        <v>461</v>
      </c>
      <c r="FR121" t="s">
        <v>460</v>
      </c>
      <c r="FS121" t="s">
        <v>460</v>
      </c>
      <c r="FT121" t="s">
        <v>460</v>
      </c>
      <c r="FU121" t="s">
        <v>460</v>
      </c>
      <c r="FV121" t="s">
        <v>460</v>
      </c>
      <c r="FW121" t="s">
        <v>461</v>
      </c>
      <c r="FX121" t="s">
        <v>460</v>
      </c>
      <c r="FY121" t="s">
        <v>473</v>
      </c>
      <c r="FZ121" t="s">
        <v>460</v>
      </c>
      <c r="GA121" t="s">
        <v>461</v>
      </c>
      <c r="GB121" t="s">
        <v>460</v>
      </c>
      <c r="GC121" t="s">
        <v>461</v>
      </c>
      <c r="GD121" t="s">
        <v>460</v>
      </c>
      <c r="GE121" t="s">
        <v>460</v>
      </c>
      <c r="GF121" t="s">
        <v>461</v>
      </c>
      <c r="GG121" t="s">
        <v>460</v>
      </c>
      <c r="GH121" t="s">
        <v>460</v>
      </c>
      <c r="GI121" t="s">
        <v>460</v>
      </c>
      <c r="GJ121" t="s">
        <v>460</v>
      </c>
      <c r="GK121" t="s">
        <v>461</v>
      </c>
      <c r="GL121" t="s">
        <v>461</v>
      </c>
      <c r="GM121" t="s">
        <v>460</v>
      </c>
      <c r="GN121" t="s">
        <v>460</v>
      </c>
      <c r="GO121" t="s">
        <v>461</v>
      </c>
      <c r="GP121" t="s">
        <v>460</v>
      </c>
      <c r="GQ121" t="s">
        <v>461</v>
      </c>
      <c r="GR121" t="s">
        <v>460</v>
      </c>
      <c r="GS121" t="s">
        <v>460</v>
      </c>
      <c r="GT121" t="s">
        <v>460</v>
      </c>
      <c r="GU121" t="s">
        <v>460</v>
      </c>
      <c r="GV121" t="s">
        <v>460</v>
      </c>
      <c r="GW121" t="s">
        <v>460</v>
      </c>
      <c r="GX121" t="s">
        <v>460</v>
      </c>
      <c r="GY121" t="s">
        <v>460</v>
      </c>
      <c r="GZ121" t="s">
        <v>460</v>
      </c>
      <c r="HA121" t="s">
        <v>460</v>
      </c>
      <c r="HB121" t="s">
        <v>461</v>
      </c>
      <c r="HC121" t="s">
        <v>460</v>
      </c>
      <c r="HD121" t="s">
        <v>461</v>
      </c>
      <c r="HE121" t="s">
        <v>481</v>
      </c>
      <c r="HF121">
        <v>140</v>
      </c>
      <c r="HG121">
        <v>51</v>
      </c>
      <c r="HH121">
        <v>0</v>
      </c>
      <c r="HI121">
        <v>3</v>
      </c>
      <c r="HJ121">
        <v>5</v>
      </c>
      <c r="HK121" t="s">
        <v>476</v>
      </c>
      <c r="HM121" s="3">
        <f t="shared" si="66"/>
        <v>0</v>
      </c>
      <c r="HN121" s="3">
        <f t="shared" si="67"/>
        <v>51</v>
      </c>
      <c r="HO121" s="3">
        <f t="shared" si="83"/>
        <v>0</v>
      </c>
      <c r="HP121" s="3">
        <f t="shared" si="42"/>
        <v>51</v>
      </c>
      <c r="HQ121" s="7" t="str" cm="1">
        <f t="array" ref="HQ121">_xlfn.SWITCH(HP121,HM121,"Oui",HN121,"Non",HO121,"Abstention")</f>
        <v>Non</v>
      </c>
      <c r="HR121" s="7" t="str" cm="1">
        <f t="array" ref="HR121">_xlfn.SWITCH(HQ121,"Oui","Non","Non","Oui","Abstention","Oui")</f>
        <v>Oui</v>
      </c>
      <c r="HS121" s="7" t="str" cm="1">
        <f t="array" ref="HS121">_xlfn.SWITCH(HQ121,"Oui","Abstention","Non","Abstention","Abstention","Non")</f>
        <v>Abstention</v>
      </c>
      <c r="HT121" s="3">
        <f t="shared" si="43"/>
        <v>51</v>
      </c>
      <c r="HU121" s="3">
        <f t="shared" si="44"/>
        <v>1</v>
      </c>
      <c r="HV121" t="str">
        <f t="shared" si="45"/>
        <v>consigne</v>
      </c>
      <c r="HW121" s="3">
        <f t="shared" si="68"/>
        <v>38</v>
      </c>
      <c r="HX121" s="3">
        <f t="shared" si="69"/>
        <v>0</v>
      </c>
      <c r="HY121" s="3">
        <f t="shared" si="70"/>
        <v>0</v>
      </c>
      <c r="HZ121" s="3">
        <f t="shared" si="46"/>
        <v>38</v>
      </c>
      <c r="IA121" s="7" t="str" cm="1">
        <f t="array" ref="IA121">_xlfn.SWITCH(HZ121,HW121,"Oui",HX121,"Non",HY121,"Abstention")</f>
        <v>Oui</v>
      </c>
      <c r="IB121" s="7" t="str" cm="1">
        <f t="array" ref="IB121">_xlfn.SWITCH(IA121,"Oui","Non","Non","Oui","Abstention","Oui")</f>
        <v>Non</v>
      </c>
      <c r="IC121" s="7" t="str" cm="1">
        <f t="array" ref="IC121">_xlfn.SWITCH(IA121,"Oui","Abstention","Non","Abstention","Abstention","Non")</f>
        <v>Abstention</v>
      </c>
      <c r="ID121" s="3">
        <f t="shared" si="47"/>
        <v>38</v>
      </c>
      <c r="IE121" s="3">
        <f t="shared" si="48"/>
        <v>1</v>
      </c>
      <c r="IF121" t="str">
        <f t="shared" si="49"/>
        <v>consigne</v>
      </c>
      <c r="IG121">
        <f t="shared" si="71"/>
        <v>30</v>
      </c>
      <c r="IH121">
        <f t="shared" si="72"/>
        <v>0</v>
      </c>
      <c r="II121">
        <f t="shared" si="73"/>
        <v>0</v>
      </c>
      <c r="IJ121" s="3">
        <f t="shared" si="50"/>
        <v>30</v>
      </c>
      <c r="IK121" s="7" t="str" cm="1">
        <f t="array" ref="IK121">_xlfn.SWITCH(IJ121,IG121,"Oui",IH121,"Non",II121,"Abstention")</f>
        <v>Oui</v>
      </c>
      <c r="IL121" s="7" t="str" cm="1">
        <f t="array" ref="IL121">_xlfn.SWITCH(IK121,"Oui","Non","Non","Oui","Abstention","Oui")</f>
        <v>Non</v>
      </c>
      <c r="IM121" s="7" t="str" cm="1">
        <f t="array" ref="IM121">_xlfn.SWITCH(IK121,"Oui","Abstention","Non","Abstention","Abstention","Non")</f>
        <v>Abstention</v>
      </c>
      <c r="IN121" s="3">
        <f t="shared" si="51"/>
        <v>30</v>
      </c>
      <c r="IO121" s="3">
        <f t="shared" si="52"/>
        <v>1</v>
      </c>
      <c r="IP121" t="str">
        <f t="shared" si="84"/>
        <v>consigne</v>
      </c>
      <c r="IQ121">
        <f t="shared" si="74"/>
        <v>28</v>
      </c>
      <c r="IR121">
        <f t="shared" si="75"/>
        <v>0</v>
      </c>
      <c r="IS121">
        <f t="shared" si="76"/>
        <v>0</v>
      </c>
      <c r="IT121" s="3">
        <f t="shared" si="54"/>
        <v>28</v>
      </c>
      <c r="IU121" s="7" t="str" cm="1">
        <f t="array" ref="IU121">_xlfn.SWITCH(IT121,IQ121,"Oui",IR121,"Non",IS121,"Abstention")</f>
        <v>Oui</v>
      </c>
      <c r="IV121" s="7" t="str" cm="1">
        <f t="array" ref="IV121">_xlfn.SWITCH(IU121,"Oui","Non","Non","Oui","Abstention","Oui")</f>
        <v>Non</v>
      </c>
      <c r="IW121" s="7" t="str" cm="1">
        <f t="array" ref="IW121">_xlfn.SWITCH(IU121,"Oui","Abstention","Non","Abstention","Abstention","Non")</f>
        <v>Abstention</v>
      </c>
      <c r="IX121" s="3">
        <f t="shared" si="55"/>
        <v>28</v>
      </c>
      <c r="IY121" s="3">
        <f t="shared" si="56"/>
        <v>1</v>
      </c>
      <c r="IZ121" t="str">
        <f t="shared" si="85"/>
        <v>consigne</v>
      </c>
      <c r="JA121">
        <f t="shared" si="77"/>
        <v>28</v>
      </c>
      <c r="JB121">
        <f t="shared" si="78"/>
        <v>0</v>
      </c>
      <c r="JC121">
        <f t="shared" si="79"/>
        <v>0</v>
      </c>
      <c r="JD121" s="3">
        <f t="shared" si="58"/>
        <v>28</v>
      </c>
      <c r="JE121" s="7" t="str" cm="1">
        <f t="array" ref="JE121">_xlfn.SWITCH(JD121,JA121,"Oui",JB121,"Non",JC121,"Abstention")</f>
        <v>Oui</v>
      </c>
      <c r="JF121" s="7" t="str" cm="1">
        <f t="array" ref="JF121">_xlfn.SWITCH(JE121,"Oui","Non","Non","Oui","Abstention","Oui")</f>
        <v>Non</v>
      </c>
      <c r="JG121" s="7" t="str" cm="1">
        <f t="array" ref="JG121">_xlfn.SWITCH(JE121,"Oui","Abstention","Non","Abstention","Abstention","Non")</f>
        <v>Abstention</v>
      </c>
      <c r="JH121" s="3">
        <f t="shared" si="59"/>
        <v>28</v>
      </c>
      <c r="JI121" s="3">
        <f t="shared" si="60"/>
        <v>1</v>
      </c>
      <c r="JJ121" t="str">
        <f t="shared" si="86"/>
        <v>consigne</v>
      </c>
      <c r="JK121">
        <f t="shared" si="80"/>
        <v>16</v>
      </c>
      <c r="JL121">
        <f t="shared" si="81"/>
        <v>0</v>
      </c>
      <c r="JM121">
        <f t="shared" si="82"/>
        <v>0</v>
      </c>
      <c r="JN121" s="3">
        <f t="shared" si="62"/>
        <v>16</v>
      </c>
      <c r="JO121" s="7" t="str" cm="1">
        <f t="array" ref="JO121">_xlfn.SWITCH(JN121,JK121,"Oui",JL121,"Non",JM121,"Abstention")</f>
        <v>Oui</v>
      </c>
      <c r="JP121" s="7" t="str" cm="1">
        <f t="array" ref="JP121">_xlfn.SWITCH(JO121,"Oui","Non","Non","Oui","Abstention","Oui")</f>
        <v>Non</v>
      </c>
      <c r="JQ121" s="7" t="str" cm="1">
        <f t="array" ref="JQ121">_xlfn.SWITCH(JO121,"Oui","Abstention","Non","Abstention","Abstention","Non")</f>
        <v>Abstention</v>
      </c>
      <c r="JR121" s="3">
        <f t="shared" si="63"/>
        <v>16</v>
      </c>
      <c r="JS121" s="3">
        <f t="shared" si="64"/>
        <v>1</v>
      </c>
      <c r="JT121" t="str">
        <f t="shared" si="87"/>
        <v>consigne</v>
      </c>
      <c r="JU121" s="3"/>
      <c r="JV121" t="str" cm="1">
        <f t="array" ref="JV121">_xlfn._xlws.FILTER($M$3:$HD$3,((($M121:$HD121=$HR121)+($M121:$HD121=$HS121))*($M$5:$HD$5="V")*($HV121="consigne")),"")</f>
        <v/>
      </c>
      <c r="KP121" t="str" cm="1">
        <f t="array" ref="KP121">_xlfn._xlws.FILTER($M$3:$HD$3,((($M121:$HD121=$IB121)+($M121:$HD121=$IC121))*($M$5:$HD$5="S")*($IF121="consigne")),"")</f>
        <v/>
      </c>
      <c r="LD121" t="str" cm="1">
        <f t="array" ref="LD121">_xlfn._xlws.FILTER($M$3:$HD$3,((($M121:$HD121=$IV121)+($M121:$HD121=$IW121))*($M$5:$HD$5="RL")*($IZ121="consigne")),"")</f>
        <v/>
      </c>
      <c r="LP121" t="str" cm="1">
        <f t="array" ref="LP121">_xlfn._xlws.FILTER($M$3:$HD$3,((($M121:$HD121=$JF121)+($M121:$HD121=$JG121))*($M$5:$HD$5="G")*($JJ121="consigne")),"")</f>
        <v/>
      </c>
      <c r="MA121" t="str" cm="1">
        <f t="array" ref="MA121">_xlfn._xlws.FILTER($M$3:$HD$3,((($M121:$HD121=$JP121)+($M121:$HD121=$JQ121))*($M$5:$HD$5="GL")*($JT121="consigne")),"")</f>
        <v/>
      </c>
      <c r="MG121" t="str" cm="1">
        <f t="array" ref="MG121">_xlfn._xlws.FILTER($M$3:$HD$3,((($M121:$HD121=$IL121)+($M121:$HD121=$IM121))*($M$5:$HD$5="M-E")*($IP121="consigne")),"")</f>
        <v/>
      </c>
    </row>
    <row r="122" spans="1:350" x14ac:dyDescent="0.25">
      <c r="A122" s="1" t="s">
        <v>882</v>
      </c>
      <c r="B122" t="s">
        <v>204</v>
      </c>
      <c r="D122" t="s">
        <v>869</v>
      </c>
      <c r="E122" s="1" t="s">
        <v>883</v>
      </c>
      <c r="F122" t="s">
        <v>884</v>
      </c>
      <c r="G122">
        <v>24584</v>
      </c>
      <c r="H122" t="s">
        <v>536</v>
      </c>
      <c r="I122" t="s">
        <v>537</v>
      </c>
      <c r="M122" t="s">
        <v>460</v>
      </c>
      <c r="N122" t="s">
        <v>460</v>
      </c>
      <c r="O122" t="s">
        <v>461</v>
      </c>
      <c r="P122" t="s">
        <v>460</v>
      </c>
      <c r="Q122" t="s">
        <v>460</v>
      </c>
      <c r="R122" t="s">
        <v>461</v>
      </c>
      <c r="S122" t="s">
        <v>461</v>
      </c>
      <c r="T122" t="s">
        <v>461</v>
      </c>
      <c r="U122" t="s">
        <v>461</v>
      </c>
      <c r="V122" t="s">
        <v>473</v>
      </c>
      <c r="W122" t="s">
        <v>463</v>
      </c>
      <c r="X122" t="s">
        <v>461</v>
      </c>
      <c r="Y122" t="s">
        <v>461</v>
      </c>
      <c r="Z122" t="s">
        <v>460</v>
      </c>
      <c r="AA122" t="s">
        <v>460</v>
      </c>
      <c r="AB122" t="s">
        <v>461</v>
      </c>
      <c r="AC122" t="s">
        <v>460</v>
      </c>
      <c r="AD122" t="s">
        <v>460</v>
      </c>
      <c r="AE122" t="s">
        <v>460</v>
      </c>
      <c r="AF122" t="s">
        <v>461</v>
      </c>
      <c r="AG122" t="s">
        <v>460</v>
      </c>
      <c r="AH122" t="s">
        <v>460</v>
      </c>
      <c r="AI122" t="s">
        <v>460</v>
      </c>
      <c r="AJ122" t="s">
        <v>461</v>
      </c>
      <c r="AK122" t="s">
        <v>460</v>
      </c>
      <c r="AL122" t="s">
        <v>460</v>
      </c>
      <c r="AM122" t="s">
        <v>460</v>
      </c>
      <c r="AN122" t="s">
        <v>460</v>
      </c>
      <c r="AO122" t="s">
        <v>460</v>
      </c>
      <c r="AP122" t="s">
        <v>460</v>
      </c>
      <c r="AQ122" t="s">
        <v>460</v>
      </c>
      <c r="AR122" t="s">
        <v>460</v>
      </c>
      <c r="AS122" t="s">
        <v>461</v>
      </c>
      <c r="AT122" t="s">
        <v>460</v>
      </c>
      <c r="AU122" t="s">
        <v>461</v>
      </c>
      <c r="AV122" t="s">
        <v>461</v>
      </c>
      <c r="AW122" t="s">
        <v>460</v>
      </c>
      <c r="AX122" t="s">
        <v>461</v>
      </c>
      <c r="AY122" t="s">
        <v>460</v>
      </c>
      <c r="AZ122" t="s">
        <v>460</v>
      </c>
      <c r="BA122" t="s">
        <v>460</v>
      </c>
      <c r="BB122" t="s">
        <v>460</v>
      </c>
      <c r="BC122" t="s">
        <v>461</v>
      </c>
      <c r="BD122" t="s">
        <v>460</v>
      </c>
      <c r="BE122" t="s">
        <v>460</v>
      </c>
      <c r="BF122" t="s">
        <v>460</v>
      </c>
      <c r="BG122" t="s">
        <v>461</v>
      </c>
      <c r="BH122" t="s">
        <v>460</v>
      </c>
      <c r="BI122" t="s">
        <v>461</v>
      </c>
      <c r="BJ122" t="s">
        <v>473</v>
      </c>
      <c r="BK122" t="s">
        <v>460</v>
      </c>
      <c r="BL122" t="s">
        <v>460</v>
      </c>
      <c r="BM122" t="s">
        <v>461</v>
      </c>
      <c r="BN122" t="s">
        <v>460</v>
      </c>
      <c r="BO122" t="s">
        <v>460</v>
      </c>
      <c r="BP122" t="s">
        <v>461</v>
      </c>
      <c r="BQ122" t="s">
        <v>461</v>
      </c>
      <c r="BR122" t="s">
        <v>460</v>
      </c>
      <c r="BS122" t="s">
        <v>461</v>
      </c>
      <c r="BT122" t="s">
        <v>460</v>
      </c>
      <c r="BU122" t="s">
        <v>460</v>
      </c>
      <c r="BV122" t="s">
        <v>460</v>
      </c>
      <c r="BW122" t="s">
        <v>460</v>
      </c>
      <c r="BX122" t="s">
        <v>461</v>
      </c>
      <c r="BY122" t="s">
        <v>460</v>
      </c>
      <c r="BZ122" t="s">
        <v>460</v>
      </c>
      <c r="CA122" t="s">
        <v>461</v>
      </c>
      <c r="CB122" t="s">
        <v>460</v>
      </c>
      <c r="CC122" t="s">
        <v>460</v>
      </c>
      <c r="CD122" t="s">
        <v>460</v>
      </c>
      <c r="CE122" t="s">
        <v>461</v>
      </c>
      <c r="CF122" t="s">
        <v>460</v>
      </c>
      <c r="CG122" t="s">
        <v>460</v>
      </c>
      <c r="CH122" t="s">
        <v>460</v>
      </c>
      <c r="CI122" t="s">
        <v>460</v>
      </c>
      <c r="CJ122" t="s">
        <v>460</v>
      </c>
      <c r="CK122" t="s">
        <v>460</v>
      </c>
      <c r="CL122" t="s">
        <v>460</v>
      </c>
      <c r="CM122" t="s">
        <v>463</v>
      </c>
      <c r="CN122" t="s">
        <v>461</v>
      </c>
      <c r="CO122" t="s">
        <v>461</v>
      </c>
      <c r="CP122" t="s">
        <v>460</v>
      </c>
      <c r="CQ122" t="s">
        <v>460</v>
      </c>
      <c r="CR122" t="s">
        <v>460</v>
      </c>
      <c r="CS122" t="s">
        <v>460</v>
      </c>
      <c r="CT122" t="s">
        <v>460</v>
      </c>
      <c r="CU122" t="s">
        <v>473</v>
      </c>
      <c r="CV122" t="s">
        <v>460</v>
      </c>
      <c r="CW122" t="s">
        <v>460</v>
      </c>
      <c r="CX122" t="s">
        <v>461</v>
      </c>
      <c r="CY122" t="s">
        <v>460</v>
      </c>
      <c r="CZ122" t="s">
        <v>460</v>
      </c>
      <c r="DA122" t="s">
        <v>460</v>
      </c>
      <c r="DB122" t="s">
        <v>474</v>
      </c>
      <c r="DC122" t="s">
        <v>460</v>
      </c>
      <c r="DD122" t="s">
        <v>460</v>
      </c>
      <c r="DE122" t="s">
        <v>461</v>
      </c>
      <c r="DF122" t="s">
        <v>460</v>
      </c>
      <c r="DG122" t="s">
        <v>460</v>
      </c>
      <c r="DH122" t="s">
        <v>460</v>
      </c>
      <c r="DI122" t="s">
        <v>461</v>
      </c>
      <c r="DJ122" t="s">
        <v>460</v>
      </c>
      <c r="DK122" t="s">
        <v>473</v>
      </c>
      <c r="DL122" t="s">
        <v>460</v>
      </c>
      <c r="DM122" t="s">
        <v>461</v>
      </c>
      <c r="DN122" t="s">
        <v>461</v>
      </c>
      <c r="DO122" t="s">
        <v>460</v>
      </c>
      <c r="DP122" t="s">
        <v>460</v>
      </c>
      <c r="DQ122" t="s">
        <v>460</v>
      </c>
      <c r="DR122" t="s">
        <v>461</v>
      </c>
      <c r="DS122" t="s">
        <v>461</v>
      </c>
      <c r="DT122" t="s">
        <v>461</v>
      </c>
      <c r="DU122" t="s">
        <v>460</v>
      </c>
      <c r="DV122" t="s">
        <v>461</v>
      </c>
      <c r="DW122" t="s">
        <v>460</v>
      </c>
      <c r="DX122" t="s">
        <v>460</v>
      </c>
      <c r="DY122" t="s">
        <v>460</v>
      </c>
      <c r="DZ122" t="s">
        <v>461</v>
      </c>
      <c r="EA122" t="s">
        <v>461</v>
      </c>
      <c r="EB122" t="s">
        <v>461</v>
      </c>
      <c r="EC122" t="s">
        <v>460</v>
      </c>
      <c r="ED122" t="s">
        <v>460</v>
      </c>
      <c r="EE122" t="s">
        <v>460</v>
      </c>
      <c r="EF122" t="s">
        <v>460</v>
      </c>
      <c r="EG122" t="s">
        <v>461</v>
      </c>
      <c r="EH122" t="s">
        <v>460</v>
      </c>
      <c r="EI122" t="s">
        <v>460</v>
      </c>
      <c r="EJ122" t="s">
        <v>460</v>
      </c>
      <c r="EK122" t="s">
        <v>461</v>
      </c>
      <c r="EL122" t="s">
        <v>461</v>
      </c>
      <c r="EM122" t="s">
        <v>460</v>
      </c>
      <c r="EN122" t="s">
        <v>460</v>
      </c>
      <c r="EO122" t="s">
        <v>461</v>
      </c>
      <c r="EP122" t="s">
        <v>460</v>
      </c>
      <c r="EQ122" t="s">
        <v>480</v>
      </c>
      <c r="ER122" t="s">
        <v>460</v>
      </c>
      <c r="ES122" t="s">
        <v>461</v>
      </c>
      <c r="ET122" t="s">
        <v>460</v>
      </c>
      <c r="EU122" t="s">
        <v>463</v>
      </c>
      <c r="EV122" t="s">
        <v>461</v>
      </c>
      <c r="EW122" t="s">
        <v>461</v>
      </c>
      <c r="EX122" t="s">
        <v>461</v>
      </c>
      <c r="EY122" t="s">
        <v>460</v>
      </c>
      <c r="EZ122" t="s">
        <v>460</v>
      </c>
      <c r="FA122" t="s">
        <v>460</v>
      </c>
      <c r="FB122" t="s">
        <v>460</v>
      </c>
      <c r="FC122" t="s">
        <v>460</v>
      </c>
      <c r="FD122" t="s">
        <v>460</v>
      </c>
      <c r="FE122" t="s">
        <v>460</v>
      </c>
      <c r="FF122" t="s">
        <v>460</v>
      </c>
      <c r="FG122" t="s">
        <v>473</v>
      </c>
      <c r="FH122" t="s">
        <v>461</v>
      </c>
      <c r="FI122" t="s">
        <v>460</v>
      </c>
      <c r="FJ122" t="s">
        <v>460</v>
      </c>
      <c r="FK122" t="s">
        <v>460</v>
      </c>
      <c r="FL122" t="s">
        <v>461</v>
      </c>
      <c r="FM122" t="s">
        <v>461</v>
      </c>
      <c r="FN122" t="s">
        <v>460</v>
      </c>
      <c r="FO122" t="s">
        <v>460</v>
      </c>
      <c r="FP122" t="s">
        <v>460</v>
      </c>
      <c r="FQ122" t="s">
        <v>460</v>
      </c>
      <c r="FR122" t="s">
        <v>461</v>
      </c>
      <c r="FS122" t="s">
        <v>460</v>
      </c>
      <c r="FT122" t="s">
        <v>461</v>
      </c>
      <c r="FU122" t="s">
        <v>461</v>
      </c>
      <c r="FV122" t="s">
        <v>460</v>
      </c>
      <c r="FW122" t="s">
        <v>460</v>
      </c>
      <c r="FX122" t="s">
        <v>461</v>
      </c>
      <c r="FY122" t="s">
        <v>473</v>
      </c>
      <c r="FZ122" t="s">
        <v>460</v>
      </c>
      <c r="GA122" t="s">
        <v>460</v>
      </c>
      <c r="GB122" t="s">
        <v>460</v>
      </c>
      <c r="GC122" t="s">
        <v>460</v>
      </c>
      <c r="GD122" t="s">
        <v>461</v>
      </c>
      <c r="GE122" t="s">
        <v>460</v>
      </c>
      <c r="GF122" t="s">
        <v>460</v>
      </c>
      <c r="GG122" t="s">
        <v>460</v>
      </c>
      <c r="GH122" t="s">
        <v>461</v>
      </c>
      <c r="GI122" t="s">
        <v>461</v>
      </c>
      <c r="GJ122" t="s">
        <v>461</v>
      </c>
      <c r="GK122" t="s">
        <v>460</v>
      </c>
      <c r="GL122" t="s">
        <v>460</v>
      </c>
      <c r="GM122" t="s">
        <v>460</v>
      </c>
      <c r="GN122" t="s">
        <v>460</v>
      </c>
      <c r="GO122" t="s">
        <v>460</v>
      </c>
      <c r="GP122" t="s">
        <v>461</v>
      </c>
      <c r="GQ122" t="s">
        <v>460</v>
      </c>
      <c r="GR122" t="s">
        <v>460</v>
      </c>
      <c r="GS122" t="s">
        <v>460</v>
      </c>
      <c r="GT122" t="s">
        <v>461</v>
      </c>
      <c r="GU122" t="s">
        <v>460</v>
      </c>
      <c r="GV122" t="s">
        <v>460</v>
      </c>
      <c r="GW122" t="s">
        <v>461</v>
      </c>
      <c r="GX122" t="s">
        <v>461</v>
      </c>
      <c r="GY122" t="s">
        <v>461</v>
      </c>
      <c r="GZ122" t="s">
        <v>461</v>
      </c>
      <c r="HA122" t="s">
        <v>460</v>
      </c>
      <c r="HB122" t="s">
        <v>460</v>
      </c>
      <c r="HC122" t="s">
        <v>461</v>
      </c>
      <c r="HD122" t="s">
        <v>460</v>
      </c>
      <c r="HE122" t="s">
        <v>481</v>
      </c>
      <c r="HF122">
        <v>125</v>
      </c>
      <c r="HG122">
        <v>64</v>
      </c>
      <c r="HH122">
        <v>1</v>
      </c>
      <c r="HI122">
        <v>3</v>
      </c>
      <c r="HJ122">
        <v>6</v>
      </c>
      <c r="HK122" t="s">
        <v>476</v>
      </c>
      <c r="HM122" s="3">
        <f t="shared" si="66"/>
        <v>53</v>
      </c>
      <c r="HN122" s="3">
        <f t="shared" si="67"/>
        <v>0</v>
      </c>
      <c r="HO122" s="3">
        <f t="shared" si="83"/>
        <v>0</v>
      </c>
      <c r="HP122" s="3">
        <f t="shared" si="42"/>
        <v>53</v>
      </c>
      <c r="HQ122" s="7" t="str" cm="1">
        <f t="array" ref="HQ122">_xlfn.SWITCH(HP122,HM122,"Oui",HN122,"Non",HO122,"Abstention")</f>
        <v>Oui</v>
      </c>
      <c r="HR122" s="7" t="str" cm="1">
        <f t="array" ref="HR122">_xlfn.SWITCH(HQ122,"Oui","Non","Non","Oui","Abstention","Oui")</f>
        <v>Non</v>
      </c>
      <c r="HS122" s="7" t="str" cm="1">
        <f t="array" ref="HS122">_xlfn.SWITCH(HQ122,"Oui","Abstention","Non","Abstention","Abstention","Non")</f>
        <v>Abstention</v>
      </c>
      <c r="HT122" s="3">
        <f t="shared" si="43"/>
        <v>53</v>
      </c>
      <c r="HU122" s="3">
        <f t="shared" si="44"/>
        <v>1</v>
      </c>
      <c r="HV122" t="str">
        <f t="shared" si="45"/>
        <v>consigne</v>
      </c>
      <c r="HW122" s="3">
        <f t="shared" si="68"/>
        <v>0</v>
      </c>
      <c r="HX122" s="3">
        <f t="shared" si="69"/>
        <v>37</v>
      </c>
      <c r="HY122" s="3">
        <f t="shared" si="70"/>
        <v>1</v>
      </c>
      <c r="HZ122" s="3">
        <f t="shared" si="46"/>
        <v>37</v>
      </c>
      <c r="IA122" s="7" t="str" cm="1">
        <f t="array" ref="IA122">_xlfn.SWITCH(HZ122,HW122,"Oui",HX122,"Non",HY122,"Abstention")</f>
        <v>Non</v>
      </c>
      <c r="IB122" s="7" t="str" cm="1">
        <f t="array" ref="IB122">_xlfn.SWITCH(IA122,"Oui","Non","Non","Oui","Abstention","Oui")</f>
        <v>Oui</v>
      </c>
      <c r="IC122" s="7" t="str" cm="1">
        <f t="array" ref="IC122">_xlfn.SWITCH(IA122,"Oui","Abstention","Non","Abstention","Abstention","Non")</f>
        <v>Abstention</v>
      </c>
      <c r="ID122" s="3">
        <f t="shared" si="47"/>
        <v>38</v>
      </c>
      <c r="IE122" s="3">
        <f t="shared" si="48"/>
        <v>0.97368421052631582</v>
      </c>
      <c r="IF122" t="str">
        <f t="shared" si="49"/>
        <v>consigne</v>
      </c>
      <c r="IG122">
        <f t="shared" si="71"/>
        <v>29</v>
      </c>
      <c r="IH122">
        <f t="shared" si="72"/>
        <v>0</v>
      </c>
      <c r="II122">
        <f t="shared" si="73"/>
        <v>0</v>
      </c>
      <c r="IJ122" s="3">
        <f t="shared" si="50"/>
        <v>29</v>
      </c>
      <c r="IK122" s="7" t="str" cm="1">
        <f t="array" ref="IK122">_xlfn.SWITCH(IJ122,IG122,"Oui",IH122,"Non",II122,"Abstention")</f>
        <v>Oui</v>
      </c>
      <c r="IL122" s="7" t="str" cm="1">
        <f t="array" ref="IL122">_xlfn.SWITCH(IK122,"Oui","Non","Non","Oui","Abstention","Oui")</f>
        <v>Non</v>
      </c>
      <c r="IM122" s="7" t="str" cm="1">
        <f t="array" ref="IM122">_xlfn.SWITCH(IK122,"Oui","Abstention","Non","Abstention","Abstention","Non")</f>
        <v>Abstention</v>
      </c>
      <c r="IN122" s="3">
        <f t="shared" si="51"/>
        <v>29</v>
      </c>
      <c r="IO122" s="3">
        <f t="shared" si="52"/>
        <v>1</v>
      </c>
      <c r="IP122" t="str">
        <f t="shared" si="84"/>
        <v>consigne</v>
      </c>
      <c r="IQ122">
        <f t="shared" si="74"/>
        <v>27</v>
      </c>
      <c r="IR122">
        <f t="shared" si="75"/>
        <v>0</v>
      </c>
      <c r="IS122">
        <f t="shared" si="76"/>
        <v>0</v>
      </c>
      <c r="IT122" s="3">
        <f t="shared" si="54"/>
        <v>27</v>
      </c>
      <c r="IU122" s="7" t="str" cm="1">
        <f t="array" ref="IU122">_xlfn.SWITCH(IT122,IQ122,"Oui",IR122,"Non",IS122,"Abstention")</f>
        <v>Oui</v>
      </c>
      <c r="IV122" s="7" t="str" cm="1">
        <f t="array" ref="IV122">_xlfn.SWITCH(IU122,"Oui","Non","Non","Oui","Abstention","Oui")</f>
        <v>Non</v>
      </c>
      <c r="IW122" s="7" t="str" cm="1">
        <f t="array" ref="IW122">_xlfn.SWITCH(IU122,"Oui","Abstention","Non","Abstention","Abstention","Non")</f>
        <v>Abstention</v>
      </c>
      <c r="IX122" s="3">
        <f t="shared" si="55"/>
        <v>27</v>
      </c>
      <c r="IY122" s="3">
        <f t="shared" si="56"/>
        <v>1</v>
      </c>
      <c r="IZ122" t="str">
        <f t="shared" si="85"/>
        <v>consigne</v>
      </c>
      <c r="JA122">
        <f t="shared" si="77"/>
        <v>0</v>
      </c>
      <c r="JB122">
        <f t="shared" si="78"/>
        <v>27</v>
      </c>
      <c r="JC122">
        <f t="shared" si="79"/>
        <v>0</v>
      </c>
      <c r="JD122" s="3">
        <f t="shared" si="58"/>
        <v>27</v>
      </c>
      <c r="JE122" s="7" t="str" cm="1">
        <f t="array" ref="JE122">_xlfn.SWITCH(JD122,JA122,"Oui",JB122,"Non",JC122,"Abstention")</f>
        <v>Non</v>
      </c>
      <c r="JF122" s="7" t="str" cm="1">
        <f t="array" ref="JF122">_xlfn.SWITCH(JE122,"Oui","Non","Non","Oui","Abstention","Oui")</f>
        <v>Oui</v>
      </c>
      <c r="JG122" s="7" t="str" cm="1">
        <f t="array" ref="JG122">_xlfn.SWITCH(JE122,"Oui","Abstention","Non","Abstention","Abstention","Non")</f>
        <v>Abstention</v>
      </c>
      <c r="JH122" s="3">
        <f t="shared" si="59"/>
        <v>27</v>
      </c>
      <c r="JI122" s="3">
        <f t="shared" si="60"/>
        <v>1</v>
      </c>
      <c r="JJ122" t="str">
        <f t="shared" si="86"/>
        <v>consigne</v>
      </c>
      <c r="JK122">
        <f t="shared" si="80"/>
        <v>16</v>
      </c>
      <c r="JL122">
        <f t="shared" si="81"/>
        <v>0</v>
      </c>
      <c r="JM122">
        <f t="shared" si="82"/>
        <v>0</v>
      </c>
      <c r="JN122" s="3">
        <f t="shared" si="62"/>
        <v>16</v>
      </c>
      <c r="JO122" s="7" t="str" cm="1">
        <f t="array" ref="JO122">_xlfn.SWITCH(JN122,JK122,"Oui",JL122,"Non",JM122,"Abstention")</f>
        <v>Oui</v>
      </c>
      <c r="JP122" s="7" t="str" cm="1">
        <f t="array" ref="JP122">_xlfn.SWITCH(JO122,"Oui","Non","Non","Oui","Abstention","Oui")</f>
        <v>Non</v>
      </c>
      <c r="JQ122" s="7" t="str" cm="1">
        <f t="array" ref="JQ122">_xlfn.SWITCH(JO122,"Oui","Abstention","Non","Abstention","Abstention","Non")</f>
        <v>Abstention</v>
      </c>
      <c r="JR122" s="3">
        <f t="shared" si="63"/>
        <v>16</v>
      </c>
      <c r="JS122" s="3">
        <f t="shared" si="64"/>
        <v>1</v>
      </c>
      <c r="JT122" t="str">
        <f t="shared" si="87"/>
        <v>consigne</v>
      </c>
      <c r="JU122" s="3"/>
      <c r="JV122" t="str" cm="1">
        <f t="array" ref="JV122">_xlfn._xlws.FILTER($M$3:$HD$3,((($M122:$HD122=$HR122)+($M122:$HD122=$HS122))*($M$5:$HD$5="V")*($HV122="consigne")),"")</f>
        <v/>
      </c>
      <c r="KP122" t="str" cm="1">
        <f t="array" ref="KP122">_xlfn._xlws.FILTER($M$3:$HD$3,((($M122:$HD122=$IB122)+($M122:$HD122=$IC122))*($M$5:$HD$5="S")*($IF122="consigne")),"")</f>
        <v>Piller Carrard Valérie</v>
      </c>
      <c r="LD122" t="str" cm="1">
        <f t="array" ref="LD122">_xlfn._xlws.FILTER($M$3:$HD$3,((($M122:$HD122=$IV122)+($M122:$HD122=$IW122))*($M$5:$HD$5="RL")*($IZ122="consigne")),"")</f>
        <v/>
      </c>
      <c r="LP122" t="str" cm="1">
        <f t="array" ref="LP122">_xlfn._xlws.FILTER($M$3:$HD$3,((($M122:$HD122=$JF122)+($M122:$HD122=$JG122))*($M$5:$HD$5="G")*($JJ122="consigne")),"")</f>
        <v/>
      </c>
      <c r="MA122" t="str" cm="1">
        <f t="array" ref="MA122">_xlfn._xlws.FILTER($M$3:$HD$3,((($M122:$HD122=$JP122)+($M122:$HD122=$JQ122))*($M$5:$HD$5="GL")*($JT122="consigne")),"")</f>
        <v/>
      </c>
      <c r="MG122" t="str" cm="1">
        <f t="array" ref="MG122">_xlfn._xlws.FILTER($M$3:$HD$3,((($M122:$HD122=$IL122)+($M122:$HD122=$IM122))*($M$5:$HD$5="M-E")*($IP122="consigne")),"")</f>
        <v/>
      </c>
    </row>
    <row r="123" spans="1:350" x14ac:dyDescent="0.25">
      <c r="A123" s="1" t="s">
        <v>885</v>
      </c>
      <c r="B123" t="s">
        <v>204</v>
      </c>
      <c r="D123" t="s">
        <v>869</v>
      </c>
      <c r="E123" s="1" t="s">
        <v>886</v>
      </c>
      <c r="F123" t="s">
        <v>887</v>
      </c>
      <c r="G123">
        <v>24585</v>
      </c>
      <c r="H123" t="s">
        <v>536</v>
      </c>
      <c r="I123" t="s">
        <v>537</v>
      </c>
      <c r="M123" t="s">
        <v>461</v>
      </c>
      <c r="N123" t="s">
        <v>461</v>
      </c>
      <c r="O123" t="s">
        <v>460</v>
      </c>
      <c r="P123" t="s">
        <v>461</v>
      </c>
      <c r="Q123" t="s">
        <v>461</v>
      </c>
      <c r="R123" t="s">
        <v>460</v>
      </c>
      <c r="S123" t="s">
        <v>460</v>
      </c>
      <c r="T123" t="s">
        <v>460</v>
      </c>
      <c r="U123" t="s">
        <v>460</v>
      </c>
      <c r="V123" t="s">
        <v>460</v>
      </c>
      <c r="W123" t="s">
        <v>463</v>
      </c>
      <c r="X123" t="s">
        <v>460</v>
      </c>
      <c r="Y123" t="s">
        <v>460</v>
      </c>
      <c r="Z123" t="s">
        <v>460</v>
      </c>
      <c r="AA123" t="s">
        <v>460</v>
      </c>
      <c r="AB123" t="s">
        <v>460</v>
      </c>
      <c r="AC123" t="s">
        <v>460</v>
      </c>
      <c r="AD123" t="s">
        <v>460</v>
      </c>
      <c r="AE123" t="s">
        <v>461</v>
      </c>
      <c r="AF123" t="s">
        <v>460</v>
      </c>
      <c r="AG123" t="s">
        <v>460</v>
      </c>
      <c r="AH123" t="s">
        <v>460</v>
      </c>
      <c r="AI123" t="s">
        <v>460</v>
      </c>
      <c r="AJ123" t="s">
        <v>460</v>
      </c>
      <c r="AK123" t="s">
        <v>460</v>
      </c>
      <c r="AL123" t="s">
        <v>461</v>
      </c>
      <c r="AM123" t="s">
        <v>461</v>
      </c>
      <c r="AN123" t="s">
        <v>460</v>
      </c>
      <c r="AO123" t="s">
        <v>461</v>
      </c>
      <c r="AP123" t="s">
        <v>460</v>
      </c>
      <c r="AQ123" t="s">
        <v>460</v>
      </c>
      <c r="AR123" t="s">
        <v>460</v>
      </c>
      <c r="AS123" t="s">
        <v>460</v>
      </c>
      <c r="AT123" t="s">
        <v>460</v>
      </c>
      <c r="AU123" t="s">
        <v>460</v>
      </c>
      <c r="AV123" t="s">
        <v>460</v>
      </c>
      <c r="AW123" t="s">
        <v>461</v>
      </c>
      <c r="AX123" t="s">
        <v>460</v>
      </c>
      <c r="AY123" t="s">
        <v>460</v>
      </c>
      <c r="AZ123" t="s">
        <v>480</v>
      </c>
      <c r="BA123" t="s">
        <v>461</v>
      </c>
      <c r="BB123" t="s">
        <v>460</v>
      </c>
      <c r="BC123" t="s">
        <v>460</v>
      </c>
      <c r="BD123" t="s">
        <v>461</v>
      </c>
      <c r="BE123" t="s">
        <v>461</v>
      </c>
      <c r="BF123" t="s">
        <v>460</v>
      </c>
      <c r="BG123" t="s">
        <v>460</v>
      </c>
      <c r="BH123" t="s">
        <v>460</v>
      </c>
      <c r="BI123" t="s">
        <v>460</v>
      </c>
      <c r="BJ123" t="s">
        <v>460</v>
      </c>
      <c r="BK123" t="s">
        <v>461</v>
      </c>
      <c r="BL123" t="s">
        <v>460</v>
      </c>
      <c r="BM123" t="s">
        <v>460</v>
      </c>
      <c r="BN123" t="s">
        <v>460</v>
      </c>
      <c r="BO123" t="s">
        <v>460</v>
      </c>
      <c r="BP123" t="s">
        <v>460</v>
      </c>
      <c r="BQ123" t="s">
        <v>460</v>
      </c>
      <c r="BR123" t="s">
        <v>461</v>
      </c>
      <c r="BS123" t="s">
        <v>460</v>
      </c>
      <c r="BT123" t="s">
        <v>461</v>
      </c>
      <c r="BU123" t="s">
        <v>461</v>
      </c>
      <c r="BV123" t="s">
        <v>460</v>
      </c>
      <c r="BW123" t="s">
        <v>461</v>
      </c>
      <c r="BX123" t="s">
        <v>460</v>
      </c>
      <c r="BY123" t="s">
        <v>460</v>
      </c>
      <c r="BZ123" t="s">
        <v>461</v>
      </c>
      <c r="CA123" t="s">
        <v>473</v>
      </c>
      <c r="CB123" t="s">
        <v>480</v>
      </c>
      <c r="CC123" t="s">
        <v>460</v>
      </c>
      <c r="CD123" t="s">
        <v>461</v>
      </c>
      <c r="CE123" t="s">
        <v>460</v>
      </c>
      <c r="CF123" t="s">
        <v>460</v>
      </c>
      <c r="CG123" t="s">
        <v>461</v>
      </c>
      <c r="CH123" t="s">
        <v>460</v>
      </c>
      <c r="CI123" t="s">
        <v>461</v>
      </c>
      <c r="CJ123" t="s">
        <v>480</v>
      </c>
      <c r="CK123" t="s">
        <v>460</v>
      </c>
      <c r="CL123" t="s">
        <v>461</v>
      </c>
      <c r="CM123" t="s">
        <v>463</v>
      </c>
      <c r="CN123" t="s">
        <v>460</v>
      </c>
      <c r="CO123" t="s">
        <v>460</v>
      </c>
      <c r="CP123" t="s">
        <v>473</v>
      </c>
      <c r="CQ123" t="s">
        <v>461</v>
      </c>
      <c r="CR123" t="s">
        <v>461</v>
      </c>
      <c r="CS123" t="s">
        <v>461</v>
      </c>
      <c r="CT123" t="s">
        <v>461</v>
      </c>
      <c r="CU123" t="s">
        <v>460</v>
      </c>
      <c r="CV123" t="s">
        <v>461</v>
      </c>
      <c r="CW123" t="s">
        <v>460</v>
      </c>
      <c r="CX123" t="s">
        <v>460</v>
      </c>
      <c r="CY123" t="s">
        <v>461</v>
      </c>
      <c r="CZ123" t="s">
        <v>461</v>
      </c>
      <c r="DA123" t="s">
        <v>460</v>
      </c>
      <c r="DB123" t="s">
        <v>474</v>
      </c>
      <c r="DC123" t="s">
        <v>460</v>
      </c>
      <c r="DD123" t="s">
        <v>461</v>
      </c>
      <c r="DE123" t="s">
        <v>460</v>
      </c>
      <c r="DF123" t="s">
        <v>461</v>
      </c>
      <c r="DG123" t="s">
        <v>460</v>
      </c>
      <c r="DH123" t="s">
        <v>460</v>
      </c>
      <c r="DI123" t="s">
        <v>460</v>
      </c>
      <c r="DJ123" t="s">
        <v>460</v>
      </c>
      <c r="DK123" t="s">
        <v>473</v>
      </c>
      <c r="DL123" t="s">
        <v>460</v>
      </c>
      <c r="DM123" t="s">
        <v>460</v>
      </c>
      <c r="DN123" t="s">
        <v>460</v>
      </c>
      <c r="DO123" t="s">
        <v>460</v>
      </c>
      <c r="DP123" t="s">
        <v>461</v>
      </c>
      <c r="DQ123" t="s">
        <v>460</v>
      </c>
      <c r="DR123" t="s">
        <v>460</v>
      </c>
      <c r="DS123" t="s">
        <v>460</v>
      </c>
      <c r="DT123" t="s">
        <v>460</v>
      </c>
      <c r="DU123" t="s">
        <v>461</v>
      </c>
      <c r="DV123" t="s">
        <v>460</v>
      </c>
      <c r="DW123" t="s">
        <v>460</v>
      </c>
      <c r="DX123" t="s">
        <v>461</v>
      </c>
      <c r="DY123" t="s">
        <v>460</v>
      </c>
      <c r="DZ123" t="s">
        <v>460</v>
      </c>
      <c r="EA123" t="s">
        <v>460</v>
      </c>
      <c r="EB123" t="s">
        <v>460</v>
      </c>
      <c r="EC123" t="s">
        <v>460</v>
      </c>
      <c r="ED123" t="s">
        <v>460</v>
      </c>
      <c r="EE123" t="s">
        <v>460</v>
      </c>
      <c r="EF123" t="s">
        <v>460</v>
      </c>
      <c r="EG123" t="s">
        <v>460</v>
      </c>
      <c r="EH123" t="s">
        <v>460</v>
      </c>
      <c r="EI123" t="s">
        <v>461</v>
      </c>
      <c r="EJ123" t="s">
        <v>461</v>
      </c>
      <c r="EK123" t="s">
        <v>460</v>
      </c>
      <c r="EL123" t="s">
        <v>460</v>
      </c>
      <c r="EM123" t="s">
        <v>460</v>
      </c>
      <c r="EN123" t="s">
        <v>461</v>
      </c>
      <c r="EO123" t="s">
        <v>460</v>
      </c>
      <c r="EP123" t="s">
        <v>460</v>
      </c>
      <c r="EQ123" t="s">
        <v>460</v>
      </c>
      <c r="ER123" t="s">
        <v>460</v>
      </c>
      <c r="ES123" t="s">
        <v>460</v>
      </c>
      <c r="ET123" t="s">
        <v>460</v>
      </c>
      <c r="EU123" t="s">
        <v>463</v>
      </c>
      <c r="EV123" t="s">
        <v>460</v>
      </c>
      <c r="EW123" t="s">
        <v>460</v>
      </c>
      <c r="EX123" t="s">
        <v>460</v>
      </c>
      <c r="EY123" t="s">
        <v>461</v>
      </c>
      <c r="EZ123" t="s">
        <v>460</v>
      </c>
      <c r="FA123" t="s">
        <v>480</v>
      </c>
      <c r="FB123" t="s">
        <v>461</v>
      </c>
      <c r="FC123" t="s">
        <v>460</v>
      </c>
      <c r="FD123" t="s">
        <v>480</v>
      </c>
      <c r="FE123" t="s">
        <v>480</v>
      </c>
      <c r="FF123" t="s">
        <v>480</v>
      </c>
      <c r="FG123" t="s">
        <v>473</v>
      </c>
      <c r="FH123" t="s">
        <v>460</v>
      </c>
      <c r="FI123" t="s">
        <v>460</v>
      </c>
      <c r="FJ123" t="s">
        <v>461</v>
      </c>
      <c r="FK123" t="s">
        <v>461</v>
      </c>
      <c r="FL123" t="s">
        <v>460</v>
      </c>
      <c r="FM123" t="s">
        <v>460</v>
      </c>
      <c r="FN123" t="s">
        <v>460</v>
      </c>
      <c r="FO123" t="s">
        <v>460</v>
      </c>
      <c r="FP123" t="s">
        <v>460</v>
      </c>
      <c r="FQ123" t="s">
        <v>461</v>
      </c>
      <c r="FR123" t="s">
        <v>460</v>
      </c>
      <c r="FS123" t="s">
        <v>460</v>
      </c>
      <c r="FT123" t="s">
        <v>460</v>
      </c>
      <c r="FU123" t="s">
        <v>460</v>
      </c>
      <c r="FV123" t="s">
        <v>460</v>
      </c>
      <c r="FW123" t="s">
        <v>461</v>
      </c>
      <c r="FX123" t="s">
        <v>460</v>
      </c>
      <c r="FY123" t="s">
        <v>473</v>
      </c>
      <c r="FZ123" t="s">
        <v>460</v>
      </c>
      <c r="GA123" t="s">
        <v>461</v>
      </c>
      <c r="GB123" t="s">
        <v>460</v>
      </c>
      <c r="GC123" t="s">
        <v>461</v>
      </c>
      <c r="GD123" t="s">
        <v>460</v>
      </c>
      <c r="GE123" t="s">
        <v>460</v>
      </c>
      <c r="GF123" t="s">
        <v>461</v>
      </c>
      <c r="GG123" t="s">
        <v>460</v>
      </c>
      <c r="GH123" t="s">
        <v>460</v>
      </c>
      <c r="GI123" t="s">
        <v>460</v>
      </c>
      <c r="GJ123" t="s">
        <v>460</v>
      </c>
      <c r="GK123" t="s">
        <v>461</v>
      </c>
      <c r="GL123" t="s">
        <v>461</v>
      </c>
      <c r="GM123" t="s">
        <v>460</v>
      </c>
      <c r="GN123" t="s">
        <v>460</v>
      </c>
      <c r="GO123" t="s">
        <v>461</v>
      </c>
      <c r="GP123" t="s">
        <v>460</v>
      </c>
      <c r="GQ123" t="s">
        <v>461</v>
      </c>
      <c r="GR123" t="s">
        <v>460</v>
      </c>
      <c r="GS123" t="s">
        <v>460</v>
      </c>
      <c r="GT123" t="s">
        <v>460</v>
      </c>
      <c r="GU123" t="s">
        <v>460</v>
      </c>
      <c r="GV123" t="s">
        <v>460</v>
      </c>
      <c r="GW123" t="s">
        <v>460</v>
      </c>
      <c r="GX123" t="s">
        <v>460</v>
      </c>
      <c r="GY123" t="s">
        <v>460</v>
      </c>
      <c r="GZ123" t="s">
        <v>460</v>
      </c>
      <c r="HA123" t="s">
        <v>460</v>
      </c>
      <c r="HB123" t="s">
        <v>461</v>
      </c>
      <c r="HC123" t="s">
        <v>460</v>
      </c>
      <c r="HD123" t="s">
        <v>461</v>
      </c>
      <c r="HE123" t="s">
        <v>481</v>
      </c>
      <c r="HF123">
        <v>132</v>
      </c>
      <c r="HG123">
        <v>52</v>
      </c>
      <c r="HH123">
        <v>7</v>
      </c>
      <c r="HI123">
        <v>3</v>
      </c>
      <c r="HJ123">
        <v>5</v>
      </c>
      <c r="HK123" t="s">
        <v>476</v>
      </c>
      <c r="HM123" s="3">
        <f t="shared" si="66"/>
        <v>0</v>
      </c>
      <c r="HN123" s="3">
        <f t="shared" si="67"/>
        <v>52</v>
      </c>
      <c r="HO123" s="3">
        <f t="shared" si="83"/>
        <v>0</v>
      </c>
      <c r="HP123" s="3">
        <f t="shared" si="42"/>
        <v>52</v>
      </c>
      <c r="HQ123" s="7" t="str" cm="1">
        <f t="array" ref="HQ123">_xlfn.SWITCH(HP123,HM123,"Oui",HN123,"Non",HO123,"Abstention")</f>
        <v>Non</v>
      </c>
      <c r="HR123" s="7" t="str" cm="1">
        <f t="array" ref="HR123">_xlfn.SWITCH(HQ123,"Oui","Non","Non","Oui","Abstention","Oui")</f>
        <v>Oui</v>
      </c>
      <c r="HS123" s="7" t="str" cm="1">
        <f t="array" ref="HS123">_xlfn.SWITCH(HQ123,"Oui","Abstention","Non","Abstention","Abstention","Non")</f>
        <v>Abstention</v>
      </c>
      <c r="HT123" s="3">
        <f t="shared" si="43"/>
        <v>52</v>
      </c>
      <c r="HU123" s="3">
        <f t="shared" si="44"/>
        <v>1</v>
      </c>
      <c r="HV123" t="str">
        <f t="shared" si="45"/>
        <v>consigne</v>
      </c>
      <c r="HW123" s="3">
        <f t="shared" si="68"/>
        <v>38</v>
      </c>
      <c r="HX123" s="3">
        <f t="shared" si="69"/>
        <v>0</v>
      </c>
      <c r="HY123" s="3">
        <f t="shared" si="70"/>
        <v>0</v>
      </c>
      <c r="HZ123" s="3">
        <f t="shared" si="46"/>
        <v>38</v>
      </c>
      <c r="IA123" s="7" t="str" cm="1">
        <f t="array" ref="IA123">_xlfn.SWITCH(HZ123,HW123,"Oui",HX123,"Non",HY123,"Abstention")</f>
        <v>Oui</v>
      </c>
      <c r="IB123" s="7" t="str" cm="1">
        <f t="array" ref="IB123">_xlfn.SWITCH(IA123,"Oui","Non","Non","Oui","Abstention","Oui")</f>
        <v>Non</v>
      </c>
      <c r="IC123" s="7" t="str" cm="1">
        <f t="array" ref="IC123">_xlfn.SWITCH(IA123,"Oui","Abstention","Non","Abstention","Abstention","Non")</f>
        <v>Abstention</v>
      </c>
      <c r="ID123" s="3">
        <f t="shared" si="47"/>
        <v>38</v>
      </c>
      <c r="IE123" s="3">
        <f t="shared" si="48"/>
        <v>1</v>
      </c>
      <c r="IF123" t="str">
        <f t="shared" si="49"/>
        <v>consigne</v>
      </c>
      <c r="IG123">
        <f t="shared" si="71"/>
        <v>24</v>
      </c>
      <c r="IH123">
        <f t="shared" si="72"/>
        <v>0</v>
      </c>
      <c r="II123">
        <f t="shared" si="73"/>
        <v>6</v>
      </c>
      <c r="IJ123" s="3">
        <f t="shared" si="50"/>
        <v>24</v>
      </c>
      <c r="IK123" s="7" t="str" cm="1">
        <f t="array" ref="IK123">_xlfn.SWITCH(IJ123,IG123,"Oui",IH123,"Non",II123,"Abstention")</f>
        <v>Oui</v>
      </c>
      <c r="IL123" s="7" t="str" cm="1">
        <f t="array" ref="IL123">_xlfn.SWITCH(IK123,"Oui","Non","Non","Oui","Abstention","Oui")</f>
        <v>Non</v>
      </c>
      <c r="IM123" s="7" t="str" cm="1">
        <f t="array" ref="IM123">_xlfn.SWITCH(IK123,"Oui","Abstention","Non","Abstention","Abstention","Non")</f>
        <v>Abstention</v>
      </c>
      <c r="IN123" s="3">
        <f t="shared" si="51"/>
        <v>30</v>
      </c>
      <c r="IO123" s="3">
        <f t="shared" si="52"/>
        <v>0.8</v>
      </c>
      <c r="IP123" t="str">
        <f t="shared" si="84"/>
        <v>consigne</v>
      </c>
      <c r="IQ123">
        <f t="shared" si="74"/>
        <v>27</v>
      </c>
      <c r="IR123">
        <f t="shared" si="75"/>
        <v>0</v>
      </c>
      <c r="IS123">
        <f t="shared" si="76"/>
        <v>1</v>
      </c>
      <c r="IT123" s="3">
        <f t="shared" si="54"/>
        <v>27</v>
      </c>
      <c r="IU123" s="7" t="str" cm="1">
        <f t="array" ref="IU123">_xlfn.SWITCH(IT123,IQ123,"Oui",IR123,"Non",IS123,"Abstention")</f>
        <v>Oui</v>
      </c>
      <c r="IV123" s="7" t="str" cm="1">
        <f t="array" ref="IV123">_xlfn.SWITCH(IU123,"Oui","Non","Non","Oui","Abstention","Oui")</f>
        <v>Non</v>
      </c>
      <c r="IW123" s="7" t="str" cm="1">
        <f t="array" ref="IW123">_xlfn.SWITCH(IU123,"Oui","Abstention","Non","Abstention","Abstention","Non")</f>
        <v>Abstention</v>
      </c>
      <c r="IX123" s="3">
        <f t="shared" si="55"/>
        <v>28</v>
      </c>
      <c r="IY123" s="3">
        <f t="shared" si="56"/>
        <v>0.9642857142857143</v>
      </c>
      <c r="IZ123" t="str">
        <f t="shared" si="85"/>
        <v>consigne</v>
      </c>
      <c r="JA123">
        <f t="shared" si="77"/>
        <v>27</v>
      </c>
      <c r="JB123">
        <f t="shared" si="78"/>
        <v>0</v>
      </c>
      <c r="JC123">
        <f t="shared" si="79"/>
        <v>0</v>
      </c>
      <c r="JD123" s="3">
        <f t="shared" si="58"/>
        <v>27</v>
      </c>
      <c r="JE123" s="7" t="str" cm="1">
        <f t="array" ref="JE123">_xlfn.SWITCH(JD123,JA123,"Oui",JB123,"Non",JC123,"Abstention")</f>
        <v>Oui</v>
      </c>
      <c r="JF123" s="7" t="str" cm="1">
        <f t="array" ref="JF123">_xlfn.SWITCH(JE123,"Oui","Non","Non","Oui","Abstention","Oui")</f>
        <v>Non</v>
      </c>
      <c r="JG123" s="7" t="str" cm="1">
        <f t="array" ref="JG123">_xlfn.SWITCH(JE123,"Oui","Abstention","Non","Abstention","Abstention","Non")</f>
        <v>Abstention</v>
      </c>
      <c r="JH123" s="3">
        <f t="shared" si="59"/>
        <v>27</v>
      </c>
      <c r="JI123" s="3">
        <f t="shared" si="60"/>
        <v>1</v>
      </c>
      <c r="JJ123" t="str">
        <f t="shared" si="86"/>
        <v>consigne</v>
      </c>
      <c r="JK123">
        <f t="shared" si="80"/>
        <v>16</v>
      </c>
      <c r="JL123">
        <f t="shared" si="81"/>
        <v>0</v>
      </c>
      <c r="JM123">
        <f t="shared" si="82"/>
        <v>0</v>
      </c>
      <c r="JN123" s="3">
        <f t="shared" si="62"/>
        <v>16</v>
      </c>
      <c r="JO123" s="7" t="str" cm="1">
        <f t="array" ref="JO123">_xlfn.SWITCH(JN123,JK123,"Oui",JL123,"Non",JM123,"Abstention")</f>
        <v>Oui</v>
      </c>
      <c r="JP123" s="7" t="str" cm="1">
        <f t="array" ref="JP123">_xlfn.SWITCH(JO123,"Oui","Non","Non","Oui","Abstention","Oui")</f>
        <v>Non</v>
      </c>
      <c r="JQ123" s="7" t="str" cm="1">
        <f t="array" ref="JQ123">_xlfn.SWITCH(JO123,"Oui","Abstention","Non","Abstention","Abstention","Non")</f>
        <v>Abstention</v>
      </c>
      <c r="JR123" s="3">
        <f t="shared" si="63"/>
        <v>16</v>
      </c>
      <c r="JS123" s="3">
        <f t="shared" si="64"/>
        <v>1</v>
      </c>
      <c r="JT123" t="str">
        <f t="shared" si="87"/>
        <v>consigne</v>
      </c>
      <c r="JU123" s="3"/>
      <c r="JV123" t="str" cm="1">
        <f t="array" ref="JV123">_xlfn._xlws.FILTER($M$3:$HD$3,((($M123:$HD123=$HR123)+($M123:$HD123=$HS123))*($M$5:$HD$5="V")*($HV123="consigne")),"")</f>
        <v/>
      </c>
      <c r="KP123" t="str" cm="1">
        <f t="array" ref="KP123">_xlfn._xlws.FILTER($M$3:$HD$3,((($M123:$HD123=$IB123)+($M123:$HD123=$IC123))*($M$5:$HD$5="S")*($IF123="consigne")),"")</f>
        <v/>
      </c>
      <c r="LD123" t="str" cm="1">
        <f t="array" ref="LD123">_xlfn._xlws.FILTER($M$3:$HD$3,((($M123:$HD123=$IV123)+($M123:$HD123=$IW123))*($M$5:$HD$5="RL")*($IZ123="consigne")),"")</f>
        <v>de Quattro Jacqueline</v>
      </c>
      <c r="LP123" t="str" cm="1">
        <f t="array" ref="LP123">_xlfn._xlws.FILTER($M$3:$HD$3,((($M123:$HD123=$JF123)+($M123:$HD123=$JG123))*($M$5:$HD$5="G")*($JJ123="consigne")),"")</f>
        <v/>
      </c>
      <c r="MA123" t="str" cm="1">
        <f t="array" ref="MA123">_xlfn._xlws.FILTER($M$3:$HD$3,((($M123:$HD123=$JP123)+($M123:$HD123=$JQ123))*($M$5:$HD$5="GL")*($JT123="consigne")),"")</f>
        <v/>
      </c>
      <c r="MG123" t="str" cm="1">
        <f t="array" ref="MG123:ML123">_xlfn._xlws.FILTER($M$3:$HD$3,((($M123:$HD123=$IL123)+($M123:$HD123=$IM123))*($M$5:$HD$5="M-E")*($IP123="consigne")),"")</f>
        <v>Gmür Alois</v>
      </c>
      <c r="MH123" t="str">
        <v>Gschwind Jean-Paul</v>
      </c>
      <c r="MI123" t="str">
        <v>Regazzi Fabio</v>
      </c>
      <c r="MJ123" t="str">
        <v>Ritter Markus</v>
      </c>
      <c r="MK123" t="str">
        <v>Roduit Benjamin</v>
      </c>
      <c r="ML123" t="str">
        <v>Romano Marco</v>
      </c>
    </row>
    <row r="124" spans="1:350" x14ac:dyDescent="0.25">
      <c r="A124" s="1" t="s">
        <v>888</v>
      </c>
      <c r="B124" t="s">
        <v>204</v>
      </c>
      <c r="D124" t="s">
        <v>869</v>
      </c>
      <c r="E124" s="1" t="s">
        <v>889</v>
      </c>
      <c r="F124" t="s">
        <v>890</v>
      </c>
      <c r="G124">
        <v>24586</v>
      </c>
      <c r="H124" t="s">
        <v>527</v>
      </c>
      <c r="I124" t="s">
        <v>528</v>
      </c>
      <c r="M124" t="s">
        <v>461</v>
      </c>
      <c r="N124" t="s">
        <v>461</v>
      </c>
      <c r="O124" t="s">
        <v>461</v>
      </c>
      <c r="P124" t="s">
        <v>461</v>
      </c>
      <c r="Q124" t="s">
        <v>461</v>
      </c>
      <c r="R124" t="s">
        <v>461</v>
      </c>
      <c r="S124" t="s">
        <v>480</v>
      </c>
      <c r="T124" t="s">
        <v>461</v>
      </c>
      <c r="U124" t="s">
        <v>461</v>
      </c>
      <c r="V124" t="s">
        <v>480</v>
      </c>
      <c r="W124" t="s">
        <v>463</v>
      </c>
      <c r="X124" t="s">
        <v>461</v>
      </c>
      <c r="Y124" t="s">
        <v>461</v>
      </c>
      <c r="Z124" t="s">
        <v>460</v>
      </c>
      <c r="AA124" t="s">
        <v>460</v>
      </c>
      <c r="AB124" t="s">
        <v>461</v>
      </c>
      <c r="AC124" t="s">
        <v>460</v>
      </c>
      <c r="AD124" t="s">
        <v>461</v>
      </c>
      <c r="AE124" t="s">
        <v>461</v>
      </c>
      <c r="AF124" t="s">
        <v>461</v>
      </c>
      <c r="AG124" t="s">
        <v>460</v>
      </c>
      <c r="AH124" t="s">
        <v>460</v>
      </c>
      <c r="AI124" t="s">
        <v>461</v>
      </c>
      <c r="AJ124" t="s">
        <v>461</v>
      </c>
      <c r="AK124" t="s">
        <v>460</v>
      </c>
      <c r="AL124" t="s">
        <v>461</v>
      </c>
      <c r="AM124" t="s">
        <v>461</v>
      </c>
      <c r="AN124" t="s">
        <v>461</v>
      </c>
      <c r="AO124" t="s">
        <v>461</v>
      </c>
      <c r="AP124" t="s">
        <v>461</v>
      </c>
      <c r="AQ124" t="s">
        <v>460</v>
      </c>
      <c r="AR124" t="s">
        <v>460</v>
      </c>
      <c r="AS124" t="s">
        <v>461</v>
      </c>
      <c r="AT124" t="s">
        <v>460</v>
      </c>
      <c r="AU124" t="s">
        <v>461</v>
      </c>
      <c r="AV124" t="s">
        <v>461</v>
      </c>
      <c r="AW124" t="s">
        <v>461</v>
      </c>
      <c r="AX124" t="s">
        <v>461</v>
      </c>
      <c r="AY124" t="s">
        <v>460</v>
      </c>
      <c r="AZ124" t="s">
        <v>460</v>
      </c>
      <c r="BA124" t="s">
        <v>461</v>
      </c>
      <c r="BB124" t="s">
        <v>460</v>
      </c>
      <c r="BC124" t="s">
        <v>461</v>
      </c>
      <c r="BD124" t="s">
        <v>461</v>
      </c>
      <c r="BE124" t="s">
        <v>461</v>
      </c>
      <c r="BF124" t="s">
        <v>460</v>
      </c>
      <c r="BG124" t="s">
        <v>461</v>
      </c>
      <c r="BH124" t="s">
        <v>460</v>
      </c>
      <c r="BI124" t="s">
        <v>461</v>
      </c>
      <c r="BJ124" t="s">
        <v>460</v>
      </c>
      <c r="BK124" t="s">
        <v>461</v>
      </c>
      <c r="BL124" t="s">
        <v>460</v>
      </c>
      <c r="BM124" t="s">
        <v>461</v>
      </c>
      <c r="BN124" t="s">
        <v>460</v>
      </c>
      <c r="BO124" t="s">
        <v>460</v>
      </c>
      <c r="BP124" t="s">
        <v>461</v>
      </c>
      <c r="BQ124" t="s">
        <v>461</v>
      </c>
      <c r="BR124" t="s">
        <v>461</v>
      </c>
      <c r="BS124" t="s">
        <v>461</v>
      </c>
      <c r="BT124" t="s">
        <v>461</v>
      </c>
      <c r="BU124" t="s">
        <v>461</v>
      </c>
      <c r="BV124" t="s">
        <v>460</v>
      </c>
      <c r="BW124" t="s">
        <v>461</v>
      </c>
      <c r="BX124" t="s">
        <v>461</v>
      </c>
      <c r="BY124" t="s">
        <v>461</v>
      </c>
      <c r="BZ124" t="s">
        <v>461</v>
      </c>
      <c r="CA124" t="s">
        <v>461</v>
      </c>
      <c r="CB124" t="s">
        <v>461</v>
      </c>
      <c r="CC124" t="s">
        <v>460</v>
      </c>
      <c r="CD124" t="s">
        <v>461</v>
      </c>
      <c r="CE124" t="s">
        <v>461</v>
      </c>
      <c r="CF124" t="s">
        <v>460</v>
      </c>
      <c r="CG124" t="s">
        <v>461</v>
      </c>
      <c r="CH124" t="s">
        <v>460</v>
      </c>
      <c r="CI124" t="s">
        <v>461</v>
      </c>
      <c r="CJ124" t="s">
        <v>461</v>
      </c>
      <c r="CK124" t="s">
        <v>461</v>
      </c>
      <c r="CL124" t="s">
        <v>461</v>
      </c>
      <c r="CM124" t="s">
        <v>463</v>
      </c>
      <c r="CN124" t="s">
        <v>461</v>
      </c>
      <c r="CO124" t="s">
        <v>461</v>
      </c>
      <c r="CP124" t="s">
        <v>473</v>
      </c>
      <c r="CQ124" t="s">
        <v>461</v>
      </c>
      <c r="CR124" t="s">
        <v>461</v>
      </c>
      <c r="CS124" t="s">
        <v>461</v>
      </c>
      <c r="CT124" t="s">
        <v>461</v>
      </c>
      <c r="CU124" t="s">
        <v>460</v>
      </c>
      <c r="CV124" t="s">
        <v>461</v>
      </c>
      <c r="CW124" t="s">
        <v>461</v>
      </c>
      <c r="CX124" t="s">
        <v>461</v>
      </c>
      <c r="CY124" t="s">
        <v>461</v>
      </c>
      <c r="CZ124" t="s">
        <v>461</v>
      </c>
      <c r="DA124" t="s">
        <v>460</v>
      </c>
      <c r="DB124" t="s">
        <v>474</v>
      </c>
      <c r="DC124" t="s">
        <v>461</v>
      </c>
      <c r="DD124" t="s">
        <v>461</v>
      </c>
      <c r="DE124" t="s">
        <v>461</v>
      </c>
      <c r="DF124" t="s">
        <v>461</v>
      </c>
      <c r="DG124" t="s">
        <v>461</v>
      </c>
      <c r="DH124" t="s">
        <v>460</v>
      </c>
      <c r="DI124" t="s">
        <v>461</v>
      </c>
      <c r="DJ124" t="s">
        <v>461</v>
      </c>
      <c r="DK124" t="s">
        <v>473</v>
      </c>
      <c r="DL124" t="s">
        <v>460</v>
      </c>
      <c r="DM124" t="s">
        <v>461</v>
      </c>
      <c r="DN124" t="s">
        <v>461</v>
      </c>
      <c r="DO124" t="s">
        <v>461</v>
      </c>
      <c r="DP124" t="s">
        <v>461</v>
      </c>
      <c r="DQ124" t="s">
        <v>460</v>
      </c>
      <c r="DR124" t="s">
        <v>461</v>
      </c>
      <c r="DS124" t="s">
        <v>461</v>
      </c>
      <c r="DT124" t="s">
        <v>461</v>
      </c>
      <c r="DU124" t="s">
        <v>461</v>
      </c>
      <c r="DV124" t="s">
        <v>461</v>
      </c>
      <c r="DW124" t="s">
        <v>460</v>
      </c>
      <c r="DX124" t="s">
        <v>461</v>
      </c>
      <c r="DY124" t="s">
        <v>460</v>
      </c>
      <c r="DZ124" t="s">
        <v>461</v>
      </c>
      <c r="EA124" t="s">
        <v>461</v>
      </c>
      <c r="EB124" t="s">
        <v>461</v>
      </c>
      <c r="EC124" t="s">
        <v>460</v>
      </c>
      <c r="ED124" t="s">
        <v>460</v>
      </c>
      <c r="EE124" t="s">
        <v>461</v>
      </c>
      <c r="EF124" t="s">
        <v>461</v>
      </c>
      <c r="EG124" t="s">
        <v>461</v>
      </c>
      <c r="EH124" t="s">
        <v>460</v>
      </c>
      <c r="EI124" t="s">
        <v>461</v>
      </c>
      <c r="EJ124" t="s">
        <v>461</v>
      </c>
      <c r="EK124" t="s">
        <v>461</v>
      </c>
      <c r="EL124" t="s">
        <v>461</v>
      </c>
      <c r="EM124" t="s">
        <v>461</v>
      </c>
      <c r="EN124" t="s">
        <v>461</v>
      </c>
      <c r="EO124" t="s">
        <v>461</v>
      </c>
      <c r="EP124" t="s">
        <v>461</v>
      </c>
      <c r="EQ124" t="s">
        <v>461</v>
      </c>
      <c r="ER124" t="s">
        <v>460</v>
      </c>
      <c r="ES124" t="s">
        <v>461</v>
      </c>
      <c r="ET124" t="s">
        <v>460</v>
      </c>
      <c r="EU124" t="s">
        <v>463</v>
      </c>
      <c r="EV124" t="s">
        <v>461</v>
      </c>
      <c r="EW124" t="s">
        <v>461</v>
      </c>
      <c r="EX124" t="s">
        <v>461</v>
      </c>
      <c r="EY124" t="s">
        <v>461</v>
      </c>
      <c r="EZ124" t="s">
        <v>461</v>
      </c>
      <c r="FA124" t="s">
        <v>461</v>
      </c>
      <c r="FB124" t="s">
        <v>461</v>
      </c>
      <c r="FC124" t="s">
        <v>460</v>
      </c>
      <c r="FD124" t="s">
        <v>461</v>
      </c>
      <c r="FE124" t="s">
        <v>461</v>
      </c>
      <c r="FF124" t="s">
        <v>461</v>
      </c>
      <c r="FG124" t="s">
        <v>473</v>
      </c>
      <c r="FH124" t="s">
        <v>461</v>
      </c>
      <c r="FI124" t="s">
        <v>461</v>
      </c>
      <c r="FJ124" t="s">
        <v>461</v>
      </c>
      <c r="FK124" t="s">
        <v>461</v>
      </c>
      <c r="FL124" t="s">
        <v>461</v>
      </c>
      <c r="FM124" t="s">
        <v>461</v>
      </c>
      <c r="FN124" t="s">
        <v>460</v>
      </c>
      <c r="FO124" t="s">
        <v>460</v>
      </c>
      <c r="FP124" t="s">
        <v>460</v>
      </c>
      <c r="FQ124" t="s">
        <v>461</v>
      </c>
      <c r="FR124" t="s">
        <v>461</v>
      </c>
      <c r="FS124" t="s">
        <v>460</v>
      </c>
      <c r="FT124" t="s">
        <v>461</v>
      </c>
      <c r="FU124" t="s">
        <v>461</v>
      </c>
      <c r="FV124" t="s">
        <v>461</v>
      </c>
      <c r="FW124" t="s">
        <v>461</v>
      </c>
      <c r="FX124" t="s">
        <v>461</v>
      </c>
      <c r="FY124" t="s">
        <v>473</v>
      </c>
      <c r="FZ124" t="s">
        <v>460</v>
      </c>
      <c r="GA124" t="s">
        <v>461</v>
      </c>
      <c r="GB124" t="s">
        <v>461</v>
      </c>
      <c r="GC124" t="s">
        <v>461</v>
      </c>
      <c r="GD124" t="s">
        <v>461</v>
      </c>
      <c r="GE124" t="s">
        <v>460</v>
      </c>
      <c r="GF124" t="s">
        <v>461</v>
      </c>
      <c r="GG124" t="s">
        <v>460</v>
      </c>
      <c r="GH124" t="s">
        <v>461</v>
      </c>
      <c r="GI124" t="s">
        <v>461</v>
      </c>
      <c r="GJ124" t="s">
        <v>461</v>
      </c>
      <c r="GK124" t="s">
        <v>461</v>
      </c>
      <c r="GL124" t="s">
        <v>461</v>
      </c>
      <c r="GM124" t="s">
        <v>460</v>
      </c>
      <c r="GN124" t="s">
        <v>460</v>
      </c>
      <c r="GO124" t="s">
        <v>461</v>
      </c>
      <c r="GP124" t="s">
        <v>461</v>
      </c>
      <c r="GQ124" t="s">
        <v>461</v>
      </c>
      <c r="GR124" t="s">
        <v>460</v>
      </c>
      <c r="GS124" t="s">
        <v>460</v>
      </c>
      <c r="GT124" t="s">
        <v>461</v>
      </c>
      <c r="GU124" t="s">
        <v>460</v>
      </c>
      <c r="GV124" t="s">
        <v>460</v>
      </c>
      <c r="GW124" t="s">
        <v>461</v>
      </c>
      <c r="GX124" t="s">
        <v>461</v>
      </c>
      <c r="GY124" t="s">
        <v>461</v>
      </c>
      <c r="GZ124" t="s">
        <v>461</v>
      </c>
      <c r="HA124" t="s">
        <v>461</v>
      </c>
      <c r="HB124" t="s">
        <v>461</v>
      </c>
      <c r="HC124" t="s">
        <v>461</v>
      </c>
      <c r="HD124" t="s">
        <v>461</v>
      </c>
      <c r="HE124" t="s">
        <v>475</v>
      </c>
      <c r="HF124">
        <v>48</v>
      </c>
      <c r="HG124">
        <v>142</v>
      </c>
      <c r="HH124">
        <v>2</v>
      </c>
      <c r="HI124">
        <v>3</v>
      </c>
      <c r="HJ124">
        <v>4</v>
      </c>
      <c r="HK124" t="s">
        <v>476</v>
      </c>
      <c r="HM124" s="3">
        <f t="shared" si="66"/>
        <v>0</v>
      </c>
      <c r="HN124" s="3">
        <f t="shared" si="67"/>
        <v>52</v>
      </c>
      <c r="HO124" s="3">
        <f t="shared" si="83"/>
        <v>0</v>
      </c>
      <c r="HP124" s="3">
        <f t="shared" si="42"/>
        <v>52</v>
      </c>
      <c r="HQ124" s="7" t="str" cm="1">
        <f t="array" ref="HQ124">_xlfn.SWITCH(HP124,HM124,"Oui",HN124,"Non",HO124,"Abstention")</f>
        <v>Non</v>
      </c>
      <c r="HR124" s="7" t="str" cm="1">
        <f t="array" ref="HR124">_xlfn.SWITCH(HQ124,"Oui","Non","Non","Oui","Abstention","Oui")</f>
        <v>Oui</v>
      </c>
      <c r="HS124" s="7" t="str" cm="1">
        <f t="array" ref="HS124">_xlfn.SWITCH(HQ124,"Oui","Abstention","Non","Abstention","Abstention","Non")</f>
        <v>Abstention</v>
      </c>
      <c r="HT124" s="3">
        <f t="shared" si="43"/>
        <v>52</v>
      </c>
      <c r="HU124" s="3">
        <f t="shared" si="44"/>
        <v>1</v>
      </c>
      <c r="HV124" t="str">
        <f t="shared" si="45"/>
        <v>consigne</v>
      </c>
      <c r="HW124" s="3">
        <f t="shared" si="68"/>
        <v>0</v>
      </c>
      <c r="HX124" s="3">
        <f t="shared" si="69"/>
        <v>38</v>
      </c>
      <c r="HY124" s="3">
        <f t="shared" si="70"/>
        <v>0</v>
      </c>
      <c r="HZ124" s="3">
        <f t="shared" si="46"/>
        <v>38</v>
      </c>
      <c r="IA124" s="7" t="str" cm="1">
        <f t="array" ref="IA124">_xlfn.SWITCH(HZ124,HW124,"Oui",HX124,"Non",HY124,"Abstention")</f>
        <v>Non</v>
      </c>
      <c r="IB124" s="7" t="str" cm="1">
        <f t="array" ref="IB124">_xlfn.SWITCH(IA124,"Oui","Non","Non","Oui","Abstention","Oui")</f>
        <v>Oui</v>
      </c>
      <c r="IC124" s="7" t="str" cm="1">
        <f t="array" ref="IC124">_xlfn.SWITCH(IA124,"Oui","Abstention","Non","Abstention","Abstention","Non")</f>
        <v>Abstention</v>
      </c>
      <c r="ID124" s="3">
        <f t="shared" si="47"/>
        <v>38</v>
      </c>
      <c r="IE124" s="3">
        <f t="shared" si="48"/>
        <v>1</v>
      </c>
      <c r="IF124" t="str">
        <f t="shared" si="49"/>
        <v>consigne</v>
      </c>
      <c r="IG124">
        <f t="shared" si="71"/>
        <v>4</v>
      </c>
      <c r="IH124">
        <f t="shared" si="72"/>
        <v>26</v>
      </c>
      <c r="II124">
        <f t="shared" si="73"/>
        <v>0</v>
      </c>
      <c r="IJ124" s="3">
        <f t="shared" si="50"/>
        <v>26</v>
      </c>
      <c r="IK124" s="7" t="str" cm="1">
        <f t="array" ref="IK124">_xlfn.SWITCH(IJ124,IG124,"Oui",IH124,"Non",II124,"Abstention")</f>
        <v>Non</v>
      </c>
      <c r="IL124" s="7" t="str" cm="1">
        <f t="array" ref="IL124">_xlfn.SWITCH(IK124,"Oui","Non","Non","Oui","Abstention","Oui")</f>
        <v>Oui</v>
      </c>
      <c r="IM124" s="7" t="str" cm="1">
        <f t="array" ref="IM124">_xlfn.SWITCH(IK124,"Oui","Abstention","Non","Abstention","Abstention","Non")</f>
        <v>Abstention</v>
      </c>
      <c r="IN124" s="3">
        <f t="shared" si="51"/>
        <v>30</v>
      </c>
      <c r="IO124" s="3">
        <f t="shared" si="52"/>
        <v>0.8666666666666667</v>
      </c>
      <c r="IP124" t="str">
        <f t="shared" si="84"/>
        <v>consigne</v>
      </c>
      <c r="IQ124">
        <f t="shared" si="74"/>
        <v>28</v>
      </c>
      <c r="IR124">
        <f t="shared" si="75"/>
        <v>0</v>
      </c>
      <c r="IS124">
        <f t="shared" si="76"/>
        <v>0</v>
      </c>
      <c r="IT124" s="3">
        <f t="shared" si="54"/>
        <v>28</v>
      </c>
      <c r="IU124" s="7" t="str" cm="1">
        <f t="array" ref="IU124">_xlfn.SWITCH(IT124,IQ124,"Oui",IR124,"Non",IS124,"Abstention")</f>
        <v>Oui</v>
      </c>
      <c r="IV124" s="7" t="str" cm="1">
        <f t="array" ref="IV124">_xlfn.SWITCH(IU124,"Oui","Non","Non","Oui","Abstention","Oui")</f>
        <v>Non</v>
      </c>
      <c r="IW124" s="7" t="str" cm="1">
        <f t="array" ref="IW124">_xlfn.SWITCH(IU124,"Oui","Abstention","Non","Abstention","Abstention","Non")</f>
        <v>Abstention</v>
      </c>
      <c r="IX124" s="3">
        <f t="shared" si="55"/>
        <v>28</v>
      </c>
      <c r="IY124" s="3">
        <f t="shared" si="56"/>
        <v>1</v>
      </c>
      <c r="IZ124" t="str">
        <f t="shared" si="85"/>
        <v>consigne</v>
      </c>
      <c r="JA124">
        <f t="shared" si="77"/>
        <v>0</v>
      </c>
      <c r="JB124">
        <f t="shared" si="78"/>
        <v>26</v>
      </c>
      <c r="JC124">
        <f t="shared" si="79"/>
        <v>2</v>
      </c>
      <c r="JD124" s="3">
        <f t="shared" si="58"/>
        <v>26</v>
      </c>
      <c r="JE124" s="7" t="str" cm="1">
        <f t="array" ref="JE124">_xlfn.SWITCH(JD124,JA124,"Oui",JB124,"Non",JC124,"Abstention")</f>
        <v>Non</v>
      </c>
      <c r="JF124" s="7" t="str" cm="1">
        <f t="array" ref="JF124">_xlfn.SWITCH(JE124,"Oui","Non","Non","Oui","Abstention","Oui")</f>
        <v>Oui</v>
      </c>
      <c r="JG124" s="7" t="str" cm="1">
        <f t="array" ref="JG124">_xlfn.SWITCH(JE124,"Oui","Abstention","Non","Abstention","Abstention","Non")</f>
        <v>Abstention</v>
      </c>
      <c r="JH124" s="3">
        <f t="shared" si="59"/>
        <v>28</v>
      </c>
      <c r="JI124" s="3">
        <f t="shared" si="60"/>
        <v>0.9285714285714286</v>
      </c>
      <c r="JJ124" t="str">
        <f t="shared" si="86"/>
        <v>consigne</v>
      </c>
      <c r="JK124">
        <f t="shared" si="80"/>
        <v>16</v>
      </c>
      <c r="JL124">
        <f t="shared" si="81"/>
        <v>0</v>
      </c>
      <c r="JM124">
        <f t="shared" si="82"/>
        <v>0</v>
      </c>
      <c r="JN124" s="3">
        <f t="shared" si="62"/>
        <v>16</v>
      </c>
      <c r="JO124" s="7" t="str" cm="1">
        <f t="array" ref="JO124">_xlfn.SWITCH(JN124,JK124,"Oui",JL124,"Non",JM124,"Abstention")</f>
        <v>Oui</v>
      </c>
      <c r="JP124" s="7" t="str" cm="1">
        <f t="array" ref="JP124">_xlfn.SWITCH(JO124,"Oui","Non","Non","Oui","Abstention","Oui")</f>
        <v>Non</v>
      </c>
      <c r="JQ124" s="7" t="str" cm="1">
        <f t="array" ref="JQ124">_xlfn.SWITCH(JO124,"Oui","Abstention","Non","Abstention","Abstention","Non")</f>
        <v>Abstention</v>
      </c>
      <c r="JR124" s="3">
        <f t="shared" si="63"/>
        <v>16</v>
      </c>
      <c r="JS124" s="3">
        <f t="shared" si="64"/>
        <v>1</v>
      </c>
      <c r="JT124" t="str">
        <f t="shared" si="87"/>
        <v>consigne</v>
      </c>
      <c r="JU124" s="3"/>
      <c r="JV124" t="str" cm="1">
        <f t="array" ref="JV124">_xlfn._xlws.FILTER($M$3:$HD$3,((($M124:$HD124=$HR124)+($M124:$HD124=$HS124))*($M$5:$HD$5="V")*($HV124="consigne")),"")</f>
        <v/>
      </c>
      <c r="KP124" t="str" cm="1">
        <f t="array" ref="KP124">_xlfn._xlws.FILTER($M$3:$HD$3,((($M124:$HD124=$IB124)+($M124:$HD124=$IC124))*($M$5:$HD$5="S")*($IF124="consigne")),"")</f>
        <v/>
      </c>
      <c r="LD124" t="str" cm="1">
        <f t="array" ref="LD124">_xlfn._xlws.FILTER($M$3:$HD$3,((($M124:$HD124=$IV124)+($M124:$HD124=$IW124))*($M$5:$HD$5="RL")*($IZ124="consigne")),"")</f>
        <v/>
      </c>
      <c r="LP124" t="str" cm="1">
        <f t="array" ref="LP124:LQ124">_xlfn._xlws.FILTER($M$3:$HD$3,((($M124:$HD124=$JF124)+($M124:$HD124=$JG124))*($M$5:$HD$5="G")*($JJ124="consigne")),"")</f>
        <v>Andrey Gerhard</v>
      </c>
      <c r="LQ124" t="str">
        <v>Badertscher Christine</v>
      </c>
      <c r="MA124" t="str" cm="1">
        <f t="array" ref="MA124">_xlfn._xlws.FILTER($M$3:$HD$3,((($M124:$HD124=$JP124)+($M124:$HD124=$JQ124))*($M$5:$HD$5="GL")*($JT124="consigne")),"")</f>
        <v/>
      </c>
      <c r="MG124" t="str" cm="1">
        <f t="array" ref="MG124:MJ124">_xlfn._xlws.FILTER($M$3:$HD$3,((($M124:$HD124=$IL124)+($M124:$HD124=$IM124))*($M$5:$HD$5="M-E")*($IP124="consigne")),"")</f>
        <v>Hess Lorenz</v>
      </c>
      <c r="MH124" t="str">
        <v>Landolt Martin</v>
      </c>
      <c r="MI124" t="str">
        <v>Streiff-Feller Marianne</v>
      </c>
      <c r="MJ124" t="str">
        <v>Studer Lilian</v>
      </c>
    </row>
    <row r="125" spans="1:350" x14ac:dyDescent="0.25">
      <c r="A125" s="1" t="s">
        <v>891</v>
      </c>
      <c r="B125" t="s">
        <v>204</v>
      </c>
      <c r="D125" t="s">
        <v>869</v>
      </c>
      <c r="E125" s="1" t="s">
        <v>892</v>
      </c>
      <c r="F125" t="s">
        <v>893</v>
      </c>
      <c r="G125">
        <v>24587</v>
      </c>
      <c r="H125" t="s">
        <v>527</v>
      </c>
      <c r="I125" t="s">
        <v>528</v>
      </c>
      <c r="M125" t="s">
        <v>461</v>
      </c>
      <c r="N125" t="s">
        <v>461</v>
      </c>
      <c r="O125" t="s">
        <v>460</v>
      </c>
      <c r="P125" t="s">
        <v>461</v>
      </c>
      <c r="Q125" t="s">
        <v>461</v>
      </c>
      <c r="R125" t="s">
        <v>460</v>
      </c>
      <c r="S125" t="s">
        <v>461</v>
      </c>
      <c r="T125" t="s">
        <v>461</v>
      </c>
      <c r="U125" t="s">
        <v>460</v>
      </c>
      <c r="V125" t="s">
        <v>461</v>
      </c>
      <c r="W125" t="s">
        <v>463</v>
      </c>
      <c r="X125" t="s">
        <v>461</v>
      </c>
      <c r="Y125" t="s">
        <v>461</v>
      </c>
      <c r="Z125" t="s">
        <v>460</v>
      </c>
      <c r="AA125" t="s">
        <v>460</v>
      </c>
      <c r="AB125" t="s">
        <v>473</v>
      </c>
      <c r="AC125" t="s">
        <v>460</v>
      </c>
      <c r="AD125" t="s">
        <v>461</v>
      </c>
      <c r="AE125" t="s">
        <v>473</v>
      </c>
      <c r="AF125" t="s">
        <v>460</v>
      </c>
      <c r="AG125" t="s">
        <v>461</v>
      </c>
      <c r="AH125" t="s">
        <v>461</v>
      </c>
      <c r="AI125" t="s">
        <v>461</v>
      </c>
      <c r="AJ125" t="s">
        <v>461</v>
      </c>
      <c r="AK125" t="s">
        <v>460</v>
      </c>
      <c r="AL125" t="s">
        <v>461</v>
      </c>
      <c r="AM125" t="s">
        <v>461</v>
      </c>
      <c r="AN125" t="s">
        <v>461</v>
      </c>
      <c r="AO125" t="s">
        <v>461</v>
      </c>
      <c r="AP125" t="s">
        <v>461</v>
      </c>
      <c r="AQ125" t="s">
        <v>461</v>
      </c>
      <c r="AR125" t="s">
        <v>460</v>
      </c>
      <c r="AS125" t="s">
        <v>461</v>
      </c>
      <c r="AT125" t="s">
        <v>461</v>
      </c>
      <c r="AU125" t="s">
        <v>480</v>
      </c>
      <c r="AV125" t="s">
        <v>461</v>
      </c>
      <c r="AW125" t="s">
        <v>461</v>
      </c>
      <c r="AX125" t="s">
        <v>460</v>
      </c>
      <c r="AY125" t="s">
        <v>461</v>
      </c>
      <c r="AZ125" t="s">
        <v>461</v>
      </c>
      <c r="BA125" t="s">
        <v>461</v>
      </c>
      <c r="BB125" t="s">
        <v>461</v>
      </c>
      <c r="BC125" t="s">
        <v>461</v>
      </c>
      <c r="BD125" t="s">
        <v>461</v>
      </c>
      <c r="BE125" t="s">
        <v>461</v>
      </c>
      <c r="BF125" t="s">
        <v>461</v>
      </c>
      <c r="BG125" t="s">
        <v>480</v>
      </c>
      <c r="BH125" t="s">
        <v>461</v>
      </c>
      <c r="BI125" t="s">
        <v>480</v>
      </c>
      <c r="BJ125" t="s">
        <v>461</v>
      </c>
      <c r="BK125" t="s">
        <v>461</v>
      </c>
      <c r="BL125" t="s">
        <v>460</v>
      </c>
      <c r="BM125" t="s">
        <v>461</v>
      </c>
      <c r="BN125" t="s">
        <v>460</v>
      </c>
      <c r="BO125" t="s">
        <v>461</v>
      </c>
      <c r="BP125" t="s">
        <v>460</v>
      </c>
      <c r="BQ125" t="s">
        <v>480</v>
      </c>
      <c r="BR125" t="s">
        <v>461</v>
      </c>
      <c r="BS125" t="s">
        <v>461</v>
      </c>
      <c r="BT125" t="s">
        <v>461</v>
      </c>
      <c r="BU125" t="s">
        <v>461</v>
      </c>
      <c r="BV125" t="s">
        <v>461</v>
      </c>
      <c r="BW125" t="s">
        <v>461</v>
      </c>
      <c r="BX125" t="s">
        <v>461</v>
      </c>
      <c r="BY125" t="s">
        <v>461</v>
      </c>
      <c r="BZ125" t="s">
        <v>461</v>
      </c>
      <c r="CA125" t="s">
        <v>461</v>
      </c>
      <c r="CB125" t="s">
        <v>461</v>
      </c>
      <c r="CC125" t="s">
        <v>461</v>
      </c>
      <c r="CD125" t="s">
        <v>461</v>
      </c>
      <c r="CE125" t="s">
        <v>461</v>
      </c>
      <c r="CF125" t="s">
        <v>460</v>
      </c>
      <c r="CG125" t="s">
        <v>461</v>
      </c>
      <c r="CH125" t="s">
        <v>460</v>
      </c>
      <c r="CI125" t="s">
        <v>461</v>
      </c>
      <c r="CJ125" t="s">
        <v>461</v>
      </c>
      <c r="CK125" t="s">
        <v>461</v>
      </c>
      <c r="CL125" t="s">
        <v>461</v>
      </c>
      <c r="CM125" t="s">
        <v>463</v>
      </c>
      <c r="CN125" t="s">
        <v>460</v>
      </c>
      <c r="CO125" t="s">
        <v>461</v>
      </c>
      <c r="CP125" t="s">
        <v>461</v>
      </c>
      <c r="CQ125" t="s">
        <v>461</v>
      </c>
      <c r="CR125" t="s">
        <v>461</v>
      </c>
      <c r="CS125" t="s">
        <v>461</v>
      </c>
      <c r="CT125" t="s">
        <v>461</v>
      </c>
      <c r="CU125" t="s">
        <v>461</v>
      </c>
      <c r="CV125" t="s">
        <v>461</v>
      </c>
      <c r="CW125" t="s">
        <v>461</v>
      </c>
      <c r="CX125" t="s">
        <v>480</v>
      </c>
      <c r="CY125" t="s">
        <v>461</v>
      </c>
      <c r="CZ125" t="s">
        <v>461</v>
      </c>
      <c r="DA125" t="s">
        <v>461</v>
      </c>
      <c r="DB125" t="s">
        <v>474</v>
      </c>
      <c r="DC125" t="s">
        <v>461</v>
      </c>
      <c r="DD125" t="s">
        <v>461</v>
      </c>
      <c r="DE125" t="s">
        <v>461</v>
      </c>
      <c r="DF125" t="s">
        <v>461</v>
      </c>
      <c r="DG125" t="s">
        <v>461</v>
      </c>
      <c r="DH125" t="s">
        <v>461</v>
      </c>
      <c r="DI125" t="s">
        <v>460</v>
      </c>
      <c r="DJ125" t="s">
        <v>461</v>
      </c>
      <c r="DK125" t="s">
        <v>473</v>
      </c>
      <c r="DL125" t="s">
        <v>460</v>
      </c>
      <c r="DM125" t="s">
        <v>461</v>
      </c>
      <c r="DN125" t="s">
        <v>460</v>
      </c>
      <c r="DO125" t="s">
        <v>461</v>
      </c>
      <c r="DP125" t="s">
        <v>461</v>
      </c>
      <c r="DQ125" t="s">
        <v>461</v>
      </c>
      <c r="DR125" t="s">
        <v>480</v>
      </c>
      <c r="DS125" t="s">
        <v>460</v>
      </c>
      <c r="DT125" t="s">
        <v>461</v>
      </c>
      <c r="DU125" t="s">
        <v>461</v>
      </c>
      <c r="DV125" t="s">
        <v>460</v>
      </c>
      <c r="DW125" t="s">
        <v>460</v>
      </c>
      <c r="DX125" t="s">
        <v>461</v>
      </c>
      <c r="DY125" t="s">
        <v>460</v>
      </c>
      <c r="DZ125" t="s">
        <v>461</v>
      </c>
      <c r="EA125" t="s">
        <v>461</v>
      </c>
      <c r="EB125" t="s">
        <v>461</v>
      </c>
      <c r="EC125" t="s">
        <v>461</v>
      </c>
      <c r="ED125" t="s">
        <v>460</v>
      </c>
      <c r="EE125" t="s">
        <v>461</v>
      </c>
      <c r="EF125" t="s">
        <v>461</v>
      </c>
      <c r="EG125" t="s">
        <v>460</v>
      </c>
      <c r="EH125" t="s">
        <v>461</v>
      </c>
      <c r="EI125" t="s">
        <v>461</v>
      </c>
      <c r="EJ125" t="s">
        <v>461</v>
      </c>
      <c r="EK125" t="s">
        <v>460</v>
      </c>
      <c r="EL125" t="s">
        <v>460</v>
      </c>
      <c r="EM125" t="s">
        <v>461</v>
      </c>
      <c r="EN125" t="s">
        <v>461</v>
      </c>
      <c r="EO125" t="s">
        <v>461</v>
      </c>
      <c r="EP125" t="s">
        <v>461</v>
      </c>
      <c r="EQ125" t="s">
        <v>460</v>
      </c>
      <c r="ER125" t="s">
        <v>460</v>
      </c>
      <c r="ES125" t="s">
        <v>461</v>
      </c>
      <c r="ET125" t="s">
        <v>461</v>
      </c>
      <c r="EU125" t="s">
        <v>463</v>
      </c>
      <c r="EV125" t="s">
        <v>480</v>
      </c>
      <c r="EW125" t="s">
        <v>460</v>
      </c>
      <c r="EX125" t="s">
        <v>461</v>
      </c>
      <c r="EY125" t="s">
        <v>461</v>
      </c>
      <c r="EZ125" t="s">
        <v>461</v>
      </c>
      <c r="FA125" t="s">
        <v>461</v>
      </c>
      <c r="FB125" t="s">
        <v>461</v>
      </c>
      <c r="FC125" t="s">
        <v>461</v>
      </c>
      <c r="FD125" t="s">
        <v>461</v>
      </c>
      <c r="FE125" t="s">
        <v>461</v>
      </c>
      <c r="FF125" t="s">
        <v>461</v>
      </c>
      <c r="FG125" t="s">
        <v>473</v>
      </c>
      <c r="FH125" t="s">
        <v>460</v>
      </c>
      <c r="FI125" t="s">
        <v>461</v>
      </c>
      <c r="FJ125" t="s">
        <v>461</v>
      </c>
      <c r="FK125" t="s">
        <v>461</v>
      </c>
      <c r="FL125" t="s">
        <v>461</v>
      </c>
      <c r="FM125" t="s">
        <v>461</v>
      </c>
      <c r="FN125" t="s">
        <v>461</v>
      </c>
      <c r="FO125" t="s">
        <v>460</v>
      </c>
      <c r="FP125" t="s">
        <v>461</v>
      </c>
      <c r="FQ125" t="s">
        <v>461</v>
      </c>
      <c r="FR125" t="s">
        <v>461</v>
      </c>
      <c r="FS125" t="s">
        <v>461</v>
      </c>
      <c r="FT125" t="s">
        <v>461</v>
      </c>
      <c r="FU125" t="s">
        <v>460</v>
      </c>
      <c r="FV125" t="s">
        <v>461</v>
      </c>
      <c r="FW125" t="s">
        <v>461</v>
      </c>
      <c r="FX125" t="s">
        <v>460</v>
      </c>
      <c r="FY125" t="s">
        <v>473</v>
      </c>
      <c r="FZ125" t="s">
        <v>461</v>
      </c>
      <c r="GA125" t="s">
        <v>461</v>
      </c>
      <c r="GB125" t="s">
        <v>461</v>
      </c>
      <c r="GC125" t="s">
        <v>461</v>
      </c>
      <c r="GD125" t="s">
        <v>460</v>
      </c>
      <c r="GE125" t="s">
        <v>461</v>
      </c>
      <c r="GF125" t="s">
        <v>461</v>
      </c>
      <c r="GG125" t="s">
        <v>461</v>
      </c>
      <c r="GH125" t="s">
        <v>473</v>
      </c>
      <c r="GI125" t="s">
        <v>461</v>
      </c>
      <c r="GJ125" t="s">
        <v>461</v>
      </c>
      <c r="GK125" t="s">
        <v>461</v>
      </c>
      <c r="GL125" t="s">
        <v>461</v>
      </c>
      <c r="GM125" t="s">
        <v>461</v>
      </c>
      <c r="GN125" t="s">
        <v>461</v>
      </c>
      <c r="GO125" t="s">
        <v>461</v>
      </c>
      <c r="GP125" t="s">
        <v>461</v>
      </c>
      <c r="GQ125" t="s">
        <v>461</v>
      </c>
      <c r="GR125" t="s">
        <v>461</v>
      </c>
      <c r="GS125" t="s">
        <v>461</v>
      </c>
      <c r="GT125" t="s">
        <v>460</v>
      </c>
      <c r="GU125" t="s">
        <v>460</v>
      </c>
      <c r="GV125" t="s">
        <v>461</v>
      </c>
      <c r="GW125" t="s">
        <v>461</v>
      </c>
      <c r="GX125" t="s">
        <v>473</v>
      </c>
      <c r="GY125" t="s">
        <v>480</v>
      </c>
      <c r="GZ125" t="s">
        <v>461</v>
      </c>
      <c r="HA125" t="s">
        <v>461</v>
      </c>
      <c r="HB125" t="s">
        <v>461</v>
      </c>
      <c r="HC125" t="s">
        <v>461</v>
      </c>
      <c r="HD125" t="s">
        <v>461</v>
      </c>
      <c r="HE125" t="s">
        <v>475</v>
      </c>
      <c r="HF125">
        <v>37</v>
      </c>
      <c r="HG125">
        <v>144</v>
      </c>
      <c r="HH125">
        <v>8</v>
      </c>
      <c r="HI125">
        <v>3</v>
      </c>
      <c r="HJ125">
        <v>7</v>
      </c>
      <c r="HK125" t="s">
        <v>476</v>
      </c>
      <c r="HM125" s="3">
        <f t="shared" si="66"/>
        <v>0</v>
      </c>
      <c r="HN125" s="3">
        <f t="shared" si="67"/>
        <v>52</v>
      </c>
      <c r="HO125" s="3">
        <f t="shared" si="83"/>
        <v>0</v>
      </c>
      <c r="HP125" s="3">
        <f t="shared" si="42"/>
        <v>52</v>
      </c>
      <c r="HQ125" s="7" t="str" cm="1">
        <f t="array" ref="HQ125">_xlfn.SWITCH(HP125,HM125,"Oui",HN125,"Non",HO125,"Abstention")</f>
        <v>Non</v>
      </c>
      <c r="HR125" s="7" t="str" cm="1">
        <f t="array" ref="HR125">_xlfn.SWITCH(HQ125,"Oui","Non","Non","Oui","Abstention","Oui")</f>
        <v>Oui</v>
      </c>
      <c r="HS125" s="7" t="str" cm="1">
        <f t="array" ref="HS125">_xlfn.SWITCH(HQ125,"Oui","Abstention","Non","Abstention","Abstention","Non")</f>
        <v>Abstention</v>
      </c>
      <c r="HT125" s="3">
        <f t="shared" si="43"/>
        <v>52</v>
      </c>
      <c r="HU125" s="3">
        <f t="shared" si="44"/>
        <v>1</v>
      </c>
      <c r="HV125" t="str">
        <f t="shared" si="45"/>
        <v>consigne</v>
      </c>
      <c r="HW125" s="3">
        <f t="shared" si="68"/>
        <v>20</v>
      </c>
      <c r="HX125" s="3">
        <f t="shared" si="69"/>
        <v>9</v>
      </c>
      <c r="HY125" s="3">
        <f t="shared" si="70"/>
        <v>6</v>
      </c>
      <c r="HZ125" s="3">
        <f t="shared" si="46"/>
        <v>20</v>
      </c>
      <c r="IA125" s="7" t="str" cm="1">
        <f t="array" ref="IA125">_xlfn.SWITCH(HZ125,HW125,"Oui",HX125,"Non",HY125,"Abstention")</f>
        <v>Oui</v>
      </c>
      <c r="IB125" s="7" t="str" cm="1">
        <f t="array" ref="IB125">_xlfn.SWITCH(IA125,"Oui","Non","Non","Oui","Abstention","Oui")</f>
        <v>Non</v>
      </c>
      <c r="IC125" s="7" t="str" cm="1">
        <f t="array" ref="IC125">_xlfn.SWITCH(IA125,"Oui","Abstention","Non","Abstention","Abstention","Non")</f>
        <v>Abstention</v>
      </c>
      <c r="ID125" s="3">
        <f t="shared" si="47"/>
        <v>35</v>
      </c>
      <c r="IE125" s="3">
        <f t="shared" si="48"/>
        <v>0.5714285714285714</v>
      </c>
      <c r="IF125" t="str">
        <f t="shared" si="49"/>
        <v>pas de consigne</v>
      </c>
      <c r="IG125">
        <f t="shared" si="71"/>
        <v>0</v>
      </c>
      <c r="IH125">
        <f t="shared" si="72"/>
        <v>30</v>
      </c>
      <c r="II125">
        <f t="shared" si="73"/>
        <v>0</v>
      </c>
      <c r="IJ125" s="3">
        <f t="shared" si="50"/>
        <v>30</v>
      </c>
      <c r="IK125" s="7" t="str" cm="1">
        <f t="array" ref="IK125">_xlfn.SWITCH(IJ125,IG125,"Oui",IH125,"Non",II125,"Abstention")</f>
        <v>Non</v>
      </c>
      <c r="IL125" s="7" t="str" cm="1">
        <f t="array" ref="IL125">_xlfn.SWITCH(IK125,"Oui","Non","Non","Oui","Abstention","Oui")</f>
        <v>Oui</v>
      </c>
      <c r="IM125" s="7" t="str" cm="1">
        <f t="array" ref="IM125">_xlfn.SWITCH(IK125,"Oui","Abstention","Non","Abstention","Abstention","Non")</f>
        <v>Abstention</v>
      </c>
      <c r="IN125" s="3">
        <f t="shared" si="51"/>
        <v>30</v>
      </c>
      <c r="IO125" s="3">
        <f t="shared" si="52"/>
        <v>1</v>
      </c>
      <c r="IP125" t="str">
        <f t="shared" si="84"/>
        <v>consigne</v>
      </c>
      <c r="IQ125">
        <f t="shared" si="74"/>
        <v>0</v>
      </c>
      <c r="IR125">
        <f t="shared" si="75"/>
        <v>28</v>
      </c>
      <c r="IS125">
        <f t="shared" si="76"/>
        <v>0</v>
      </c>
      <c r="IT125" s="3">
        <f t="shared" si="54"/>
        <v>28</v>
      </c>
      <c r="IU125" s="7" t="str" cm="1">
        <f t="array" ref="IU125">_xlfn.SWITCH(IT125,IQ125,"Oui",IR125,"Non",IS125,"Abstention")</f>
        <v>Non</v>
      </c>
      <c r="IV125" s="7" t="str" cm="1">
        <f t="array" ref="IV125">_xlfn.SWITCH(IU125,"Oui","Non","Non","Oui","Abstention","Oui")</f>
        <v>Oui</v>
      </c>
      <c r="IW125" s="7" t="str" cm="1">
        <f t="array" ref="IW125">_xlfn.SWITCH(IU125,"Oui","Abstention","Non","Abstention","Abstention","Non")</f>
        <v>Abstention</v>
      </c>
      <c r="IX125" s="3">
        <f t="shared" si="55"/>
        <v>28</v>
      </c>
      <c r="IY125" s="3">
        <f t="shared" si="56"/>
        <v>1</v>
      </c>
      <c r="IZ125" t="str">
        <f t="shared" si="85"/>
        <v>consigne</v>
      </c>
      <c r="JA125">
        <f t="shared" si="77"/>
        <v>1</v>
      </c>
      <c r="JB125">
        <f t="shared" si="78"/>
        <v>25</v>
      </c>
      <c r="JC125">
        <f t="shared" si="79"/>
        <v>2</v>
      </c>
      <c r="JD125" s="3">
        <f t="shared" si="58"/>
        <v>25</v>
      </c>
      <c r="JE125" s="7" t="str" cm="1">
        <f t="array" ref="JE125">_xlfn.SWITCH(JD125,JA125,"Oui",JB125,"Non",JC125,"Abstention")</f>
        <v>Non</v>
      </c>
      <c r="JF125" s="7" t="str" cm="1">
        <f t="array" ref="JF125">_xlfn.SWITCH(JE125,"Oui","Non","Non","Oui","Abstention","Oui")</f>
        <v>Oui</v>
      </c>
      <c r="JG125" s="7" t="str" cm="1">
        <f t="array" ref="JG125">_xlfn.SWITCH(JE125,"Oui","Abstention","Non","Abstention","Abstention","Non")</f>
        <v>Abstention</v>
      </c>
      <c r="JH125" s="3">
        <f t="shared" si="59"/>
        <v>28</v>
      </c>
      <c r="JI125" s="3">
        <f t="shared" si="60"/>
        <v>0.8928571428571429</v>
      </c>
      <c r="JJ125" t="str">
        <f t="shared" si="86"/>
        <v>consigne</v>
      </c>
      <c r="JK125">
        <f t="shared" si="80"/>
        <v>16</v>
      </c>
      <c r="JL125">
        <f t="shared" si="81"/>
        <v>0</v>
      </c>
      <c r="JM125">
        <f t="shared" si="82"/>
        <v>0</v>
      </c>
      <c r="JN125" s="3">
        <f t="shared" si="62"/>
        <v>16</v>
      </c>
      <c r="JO125" s="7" t="str" cm="1">
        <f t="array" ref="JO125">_xlfn.SWITCH(JN125,JK125,"Oui",JL125,"Non",JM125,"Abstention")</f>
        <v>Oui</v>
      </c>
      <c r="JP125" s="7" t="str" cm="1">
        <f t="array" ref="JP125">_xlfn.SWITCH(JO125,"Oui","Non","Non","Oui","Abstention","Oui")</f>
        <v>Non</v>
      </c>
      <c r="JQ125" s="7" t="str" cm="1">
        <f t="array" ref="JQ125">_xlfn.SWITCH(JO125,"Oui","Abstention","Non","Abstention","Abstention","Non")</f>
        <v>Abstention</v>
      </c>
      <c r="JR125" s="3">
        <f t="shared" si="63"/>
        <v>16</v>
      </c>
      <c r="JS125" s="3">
        <f t="shared" si="64"/>
        <v>1</v>
      </c>
      <c r="JT125" t="str">
        <f t="shared" si="87"/>
        <v>consigne</v>
      </c>
      <c r="JU125" s="3"/>
      <c r="JV125" t="str" cm="1">
        <f t="array" ref="JV125">_xlfn._xlws.FILTER($M$3:$HD$3,((($M125:$HD125=$HR125)+($M125:$HD125=$HS125))*($M$5:$HD$5="V")*($HV125="consigne")),"")</f>
        <v/>
      </c>
      <c r="KP125" t="str" cm="1">
        <f t="array" ref="KP125">_xlfn._xlws.FILTER($M$3:$HD$3,((($M125:$HD125=$IB125)+($M125:$HD125=$IC125))*($M$5:$HD$5="S")*($IF125="consigne")),"")</f>
        <v/>
      </c>
      <c r="LD125" t="str" cm="1">
        <f t="array" ref="LD125">_xlfn._xlws.FILTER($M$3:$HD$3,((($M125:$HD125=$IV125)+($M125:$HD125=$IW125))*($M$5:$HD$5="RL")*($IZ125="consigne")),"")</f>
        <v/>
      </c>
      <c r="LP125" t="str" cm="1">
        <f t="array" ref="LP125:LR125">_xlfn._xlws.FILTER($M$3:$HD$3,((($M125:$HD125=$JF125)+($M125:$HD125=$JG125))*($M$5:$HD$5="G")*($JJ125="consigne")),"")</f>
        <v>de la Reussille Denis</v>
      </c>
      <c r="LQ125" t="str">
        <v>Prezioso Batou Stefania</v>
      </c>
      <c r="LR125" t="str">
        <v>Wettstein Felix</v>
      </c>
      <c r="MA125" t="str" cm="1">
        <f t="array" ref="MA125">_xlfn._xlws.FILTER($M$3:$HD$3,((($M125:$HD125=$JP125)+($M125:$HD125=$JQ125))*($M$5:$HD$5="GL")*($JT125="consigne")),"")</f>
        <v/>
      </c>
      <c r="MG125" t="str" cm="1">
        <f t="array" ref="MG125">_xlfn._xlws.FILTER($M$3:$HD$3,((($M125:$HD125=$IL125)+($M125:$HD125=$IM125))*($M$5:$HD$5="M-E")*($IP125="consigne")),"")</f>
        <v/>
      </c>
    </row>
    <row r="126" spans="1:350" x14ac:dyDescent="0.25">
      <c r="A126" s="1" t="s">
        <v>894</v>
      </c>
      <c r="B126" t="s">
        <v>204</v>
      </c>
      <c r="D126" t="s">
        <v>869</v>
      </c>
      <c r="E126" s="1" t="s">
        <v>895</v>
      </c>
      <c r="F126" t="s">
        <v>896</v>
      </c>
      <c r="G126">
        <v>24597</v>
      </c>
      <c r="H126" t="s">
        <v>527</v>
      </c>
      <c r="I126" t="s">
        <v>528</v>
      </c>
      <c r="M126" t="s">
        <v>461</v>
      </c>
      <c r="N126" t="s">
        <v>461</v>
      </c>
      <c r="O126" t="s">
        <v>460</v>
      </c>
      <c r="P126" t="s">
        <v>461</v>
      </c>
      <c r="Q126" t="s">
        <v>461</v>
      </c>
      <c r="R126" t="s">
        <v>460</v>
      </c>
      <c r="S126" t="s">
        <v>460</v>
      </c>
      <c r="T126" t="s">
        <v>460</v>
      </c>
      <c r="U126" t="s">
        <v>460</v>
      </c>
      <c r="V126" t="s">
        <v>460</v>
      </c>
      <c r="W126" t="s">
        <v>463</v>
      </c>
      <c r="X126" t="s">
        <v>460</v>
      </c>
      <c r="Y126" t="s">
        <v>460</v>
      </c>
      <c r="Z126" t="s">
        <v>460</v>
      </c>
      <c r="AA126" t="s">
        <v>460</v>
      </c>
      <c r="AB126" t="s">
        <v>460</v>
      </c>
      <c r="AC126" t="s">
        <v>460</v>
      </c>
      <c r="AD126" t="s">
        <v>461</v>
      </c>
      <c r="AE126" t="s">
        <v>461</v>
      </c>
      <c r="AF126" t="s">
        <v>460</v>
      </c>
      <c r="AG126" t="s">
        <v>461</v>
      </c>
      <c r="AH126" t="s">
        <v>461</v>
      </c>
      <c r="AI126" t="s">
        <v>461</v>
      </c>
      <c r="AJ126" t="s">
        <v>460</v>
      </c>
      <c r="AK126" t="s">
        <v>460</v>
      </c>
      <c r="AL126" t="s">
        <v>461</v>
      </c>
      <c r="AM126" t="s">
        <v>461</v>
      </c>
      <c r="AN126" t="s">
        <v>461</v>
      </c>
      <c r="AO126" t="s">
        <v>461</v>
      </c>
      <c r="AP126" t="s">
        <v>461</v>
      </c>
      <c r="AQ126" t="s">
        <v>461</v>
      </c>
      <c r="AR126" t="s">
        <v>460</v>
      </c>
      <c r="AS126" t="s">
        <v>460</v>
      </c>
      <c r="AT126" t="s">
        <v>461</v>
      </c>
      <c r="AU126" t="s">
        <v>460</v>
      </c>
      <c r="AV126" t="s">
        <v>460</v>
      </c>
      <c r="AW126" t="s">
        <v>461</v>
      </c>
      <c r="AX126" t="s">
        <v>460</v>
      </c>
      <c r="AY126" t="s">
        <v>461</v>
      </c>
      <c r="AZ126" t="s">
        <v>461</v>
      </c>
      <c r="BA126" t="s">
        <v>461</v>
      </c>
      <c r="BB126" t="s">
        <v>461</v>
      </c>
      <c r="BC126" t="s">
        <v>460</v>
      </c>
      <c r="BD126" t="s">
        <v>461</v>
      </c>
      <c r="BE126" t="s">
        <v>461</v>
      </c>
      <c r="BF126" t="s">
        <v>461</v>
      </c>
      <c r="BG126" t="s">
        <v>460</v>
      </c>
      <c r="BH126" t="s">
        <v>461</v>
      </c>
      <c r="BI126" t="s">
        <v>460</v>
      </c>
      <c r="BJ126" t="s">
        <v>461</v>
      </c>
      <c r="BK126" t="s">
        <v>461</v>
      </c>
      <c r="BL126" t="s">
        <v>460</v>
      </c>
      <c r="BM126" t="s">
        <v>460</v>
      </c>
      <c r="BN126" t="s">
        <v>460</v>
      </c>
      <c r="BO126" t="s">
        <v>461</v>
      </c>
      <c r="BP126" t="s">
        <v>460</v>
      </c>
      <c r="BQ126" t="s">
        <v>460</v>
      </c>
      <c r="BR126" t="s">
        <v>461</v>
      </c>
      <c r="BS126" t="s">
        <v>460</v>
      </c>
      <c r="BT126" t="s">
        <v>461</v>
      </c>
      <c r="BU126" t="s">
        <v>461</v>
      </c>
      <c r="BV126" t="s">
        <v>461</v>
      </c>
      <c r="BW126" t="s">
        <v>461</v>
      </c>
      <c r="BX126" t="s">
        <v>460</v>
      </c>
      <c r="BY126" t="s">
        <v>461</v>
      </c>
      <c r="BZ126" t="s">
        <v>461</v>
      </c>
      <c r="CA126" t="s">
        <v>460</v>
      </c>
      <c r="CB126" t="s">
        <v>461</v>
      </c>
      <c r="CC126" t="s">
        <v>461</v>
      </c>
      <c r="CD126" t="s">
        <v>461</v>
      </c>
      <c r="CE126" t="s">
        <v>460</v>
      </c>
      <c r="CF126" t="s">
        <v>460</v>
      </c>
      <c r="CG126" t="s">
        <v>461</v>
      </c>
      <c r="CH126" t="s">
        <v>460</v>
      </c>
      <c r="CI126" t="s">
        <v>461</v>
      </c>
      <c r="CJ126" t="s">
        <v>461</v>
      </c>
      <c r="CK126" t="s">
        <v>460</v>
      </c>
      <c r="CL126" t="s">
        <v>461</v>
      </c>
      <c r="CM126" t="s">
        <v>463</v>
      </c>
      <c r="CN126" t="s">
        <v>460</v>
      </c>
      <c r="CO126" t="s">
        <v>460</v>
      </c>
      <c r="CP126" t="s">
        <v>461</v>
      </c>
      <c r="CQ126" t="s">
        <v>461</v>
      </c>
      <c r="CR126" t="s">
        <v>461</v>
      </c>
      <c r="CS126" t="s">
        <v>461</v>
      </c>
      <c r="CT126" t="s">
        <v>461</v>
      </c>
      <c r="CU126" t="s">
        <v>461</v>
      </c>
      <c r="CV126" t="s">
        <v>461</v>
      </c>
      <c r="CW126" t="s">
        <v>461</v>
      </c>
      <c r="CX126" t="s">
        <v>460</v>
      </c>
      <c r="CY126" t="s">
        <v>461</v>
      </c>
      <c r="CZ126" t="s">
        <v>461</v>
      </c>
      <c r="DA126" t="s">
        <v>461</v>
      </c>
      <c r="DB126" t="s">
        <v>474</v>
      </c>
      <c r="DC126" t="s">
        <v>461</v>
      </c>
      <c r="DD126" t="s">
        <v>461</v>
      </c>
      <c r="DE126" t="s">
        <v>460</v>
      </c>
      <c r="DF126" t="s">
        <v>461</v>
      </c>
      <c r="DG126" t="s">
        <v>461</v>
      </c>
      <c r="DH126" t="s">
        <v>461</v>
      </c>
      <c r="DI126" t="s">
        <v>460</v>
      </c>
      <c r="DJ126" t="s">
        <v>461</v>
      </c>
      <c r="DK126" t="s">
        <v>473</v>
      </c>
      <c r="DL126" t="s">
        <v>460</v>
      </c>
      <c r="DM126" t="s">
        <v>460</v>
      </c>
      <c r="DN126" t="s">
        <v>460</v>
      </c>
      <c r="DO126" t="s">
        <v>461</v>
      </c>
      <c r="DP126" t="s">
        <v>461</v>
      </c>
      <c r="DQ126" t="s">
        <v>461</v>
      </c>
      <c r="DR126" t="s">
        <v>460</v>
      </c>
      <c r="DS126" t="s">
        <v>460</v>
      </c>
      <c r="DT126" t="s">
        <v>460</v>
      </c>
      <c r="DU126" t="s">
        <v>461</v>
      </c>
      <c r="DV126" t="s">
        <v>460</v>
      </c>
      <c r="DW126" t="s">
        <v>460</v>
      </c>
      <c r="DX126" t="s">
        <v>461</v>
      </c>
      <c r="DY126" t="s">
        <v>460</v>
      </c>
      <c r="DZ126" t="s">
        <v>460</v>
      </c>
      <c r="EA126" t="s">
        <v>460</v>
      </c>
      <c r="EB126" t="s">
        <v>460</v>
      </c>
      <c r="EC126" t="s">
        <v>461</v>
      </c>
      <c r="ED126" t="s">
        <v>460</v>
      </c>
      <c r="EE126" t="s">
        <v>461</v>
      </c>
      <c r="EF126" t="s">
        <v>480</v>
      </c>
      <c r="EG126" t="s">
        <v>460</v>
      </c>
      <c r="EH126" t="s">
        <v>461</v>
      </c>
      <c r="EI126" t="s">
        <v>461</v>
      </c>
      <c r="EJ126" t="s">
        <v>461</v>
      </c>
      <c r="EK126" t="s">
        <v>460</v>
      </c>
      <c r="EL126" t="s">
        <v>460</v>
      </c>
      <c r="EM126" t="s">
        <v>461</v>
      </c>
      <c r="EN126" t="s">
        <v>461</v>
      </c>
      <c r="EO126" t="s">
        <v>460</v>
      </c>
      <c r="EP126" t="s">
        <v>461</v>
      </c>
      <c r="EQ126" t="s">
        <v>460</v>
      </c>
      <c r="ER126" t="s">
        <v>460</v>
      </c>
      <c r="ES126" t="s">
        <v>460</v>
      </c>
      <c r="ET126" t="s">
        <v>461</v>
      </c>
      <c r="EU126" t="s">
        <v>463</v>
      </c>
      <c r="EV126" t="s">
        <v>460</v>
      </c>
      <c r="EW126" t="s">
        <v>460</v>
      </c>
      <c r="EX126" t="s">
        <v>460</v>
      </c>
      <c r="EY126" t="s">
        <v>461</v>
      </c>
      <c r="EZ126" t="s">
        <v>461</v>
      </c>
      <c r="FA126" t="s">
        <v>461</v>
      </c>
      <c r="FB126" t="s">
        <v>461</v>
      </c>
      <c r="FC126" t="s">
        <v>461</v>
      </c>
      <c r="FD126" t="s">
        <v>461</v>
      </c>
      <c r="FE126" t="s">
        <v>461</v>
      </c>
      <c r="FF126" t="s">
        <v>461</v>
      </c>
      <c r="FG126" t="s">
        <v>473</v>
      </c>
      <c r="FH126" t="s">
        <v>460</v>
      </c>
      <c r="FI126" t="s">
        <v>461</v>
      </c>
      <c r="FJ126" t="s">
        <v>461</v>
      </c>
      <c r="FK126" t="s">
        <v>461</v>
      </c>
      <c r="FL126" t="s">
        <v>460</v>
      </c>
      <c r="FM126" t="s">
        <v>460</v>
      </c>
      <c r="FN126" t="s">
        <v>461</v>
      </c>
      <c r="FO126" t="s">
        <v>460</v>
      </c>
      <c r="FP126" t="s">
        <v>461</v>
      </c>
      <c r="FQ126" t="s">
        <v>461</v>
      </c>
      <c r="FR126" t="s">
        <v>460</v>
      </c>
      <c r="FS126" t="s">
        <v>461</v>
      </c>
      <c r="FT126" t="s">
        <v>460</v>
      </c>
      <c r="FU126" t="s">
        <v>460</v>
      </c>
      <c r="FV126" t="s">
        <v>461</v>
      </c>
      <c r="FW126" t="s">
        <v>461</v>
      </c>
      <c r="FX126" t="s">
        <v>460</v>
      </c>
      <c r="FY126" t="s">
        <v>473</v>
      </c>
      <c r="FZ126" t="s">
        <v>461</v>
      </c>
      <c r="GA126" t="s">
        <v>473</v>
      </c>
      <c r="GB126" t="s">
        <v>461</v>
      </c>
      <c r="GC126" t="s">
        <v>461</v>
      </c>
      <c r="GD126" t="s">
        <v>460</v>
      </c>
      <c r="GE126" t="s">
        <v>460</v>
      </c>
      <c r="GF126" t="s">
        <v>461</v>
      </c>
      <c r="GG126" t="s">
        <v>460</v>
      </c>
      <c r="GH126" t="s">
        <v>460</v>
      </c>
      <c r="GI126" t="s">
        <v>460</v>
      </c>
      <c r="GJ126" t="s">
        <v>460</v>
      </c>
      <c r="GK126" t="s">
        <v>461</v>
      </c>
      <c r="GL126" t="s">
        <v>461</v>
      </c>
      <c r="GM126" t="s">
        <v>461</v>
      </c>
      <c r="GN126" t="s">
        <v>461</v>
      </c>
      <c r="GO126" t="s">
        <v>461</v>
      </c>
      <c r="GP126" t="s">
        <v>460</v>
      </c>
      <c r="GQ126" t="s">
        <v>461</v>
      </c>
      <c r="GR126" t="s">
        <v>461</v>
      </c>
      <c r="GS126" t="s">
        <v>461</v>
      </c>
      <c r="GT126" t="s">
        <v>460</v>
      </c>
      <c r="GU126" t="s">
        <v>460</v>
      </c>
      <c r="GV126" t="s">
        <v>461</v>
      </c>
      <c r="GW126" t="s">
        <v>460</v>
      </c>
      <c r="GX126" t="s">
        <v>460</v>
      </c>
      <c r="GY126" t="s">
        <v>460</v>
      </c>
      <c r="GZ126" t="s">
        <v>460</v>
      </c>
      <c r="HA126" t="s">
        <v>461</v>
      </c>
      <c r="HB126" t="s">
        <v>461</v>
      </c>
      <c r="HC126" t="s">
        <v>460</v>
      </c>
      <c r="HD126" t="s">
        <v>461</v>
      </c>
      <c r="HE126" t="s">
        <v>475</v>
      </c>
      <c r="HF126">
        <v>85</v>
      </c>
      <c r="HG126">
        <v>106</v>
      </c>
      <c r="HH126">
        <v>1</v>
      </c>
      <c r="HI126">
        <v>3</v>
      </c>
      <c r="HJ126">
        <v>4</v>
      </c>
      <c r="HK126" t="s">
        <v>476</v>
      </c>
      <c r="HM126" s="3">
        <f t="shared" si="66"/>
        <v>0</v>
      </c>
      <c r="HN126" s="3">
        <f t="shared" si="67"/>
        <v>52</v>
      </c>
      <c r="HO126" s="3">
        <f t="shared" si="83"/>
        <v>0</v>
      </c>
      <c r="HP126" s="3">
        <f t="shared" si="42"/>
        <v>52</v>
      </c>
      <c r="HQ126" s="7" t="str" cm="1">
        <f t="array" ref="HQ126">_xlfn.SWITCH(HP126,HM126,"Oui",HN126,"Non",HO126,"Abstention")</f>
        <v>Non</v>
      </c>
      <c r="HR126" s="7" t="str" cm="1">
        <f t="array" ref="HR126">_xlfn.SWITCH(HQ126,"Oui","Non","Non","Oui","Abstention","Oui")</f>
        <v>Oui</v>
      </c>
      <c r="HS126" s="7" t="str" cm="1">
        <f t="array" ref="HS126">_xlfn.SWITCH(HQ126,"Oui","Abstention","Non","Abstention","Abstention","Non")</f>
        <v>Abstention</v>
      </c>
      <c r="HT126" s="3">
        <f t="shared" si="43"/>
        <v>52</v>
      </c>
      <c r="HU126" s="3">
        <f t="shared" si="44"/>
        <v>1</v>
      </c>
      <c r="HV126" t="str">
        <f t="shared" si="45"/>
        <v>consigne</v>
      </c>
      <c r="HW126" s="3">
        <f t="shared" si="68"/>
        <v>38</v>
      </c>
      <c r="HX126" s="3">
        <f t="shared" si="69"/>
        <v>0</v>
      </c>
      <c r="HY126" s="3">
        <f t="shared" si="70"/>
        <v>0</v>
      </c>
      <c r="HZ126" s="3">
        <f t="shared" si="46"/>
        <v>38</v>
      </c>
      <c r="IA126" s="7" t="str" cm="1">
        <f t="array" ref="IA126">_xlfn.SWITCH(HZ126,HW126,"Oui",HX126,"Non",HY126,"Abstention")</f>
        <v>Oui</v>
      </c>
      <c r="IB126" s="7" t="str" cm="1">
        <f t="array" ref="IB126">_xlfn.SWITCH(IA126,"Oui","Non","Non","Oui","Abstention","Oui")</f>
        <v>Non</v>
      </c>
      <c r="IC126" s="7" t="str" cm="1">
        <f t="array" ref="IC126">_xlfn.SWITCH(IA126,"Oui","Abstention","Non","Abstention","Abstention","Non")</f>
        <v>Abstention</v>
      </c>
      <c r="ID126" s="3">
        <f t="shared" si="47"/>
        <v>38</v>
      </c>
      <c r="IE126" s="3">
        <f t="shared" si="48"/>
        <v>1</v>
      </c>
      <c r="IF126" t="str">
        <f t="shared" si="49"/>
        <v>consigne</v>
      </c>
      <c r="IG126">
        <f t="shared" si="71"/>
        <v>3</v>
      </c>
      <c r="IH126">
        <f t="shared" si="72"/>
        <v>26</v>
      </c>
      <c r="II126">
        <f t="shared" si="73"/>
        <v>1</v>
      </c>
      <c r="IJ126" s="3">
        <f t="shared" si="50"/>
        <v>26</v>
      </c>
      <c r="IK126" s="7" t="str" cm="1">
        <f t="array" ref="IK126">_xlfn.SWITCH(IJ126,IG126,"Oui",IH126,"Non",II126,"Abstention")</f>
        <v>Non</v>
      </c>
      <c r="IL126" s="7" t="str" cm="1">
        <f t="array" ref="IL126">_xlfn.SWITCH(IK126,"Oui","Non","Non","Oui","Abstention","Oui")</f>
        <v>Oui</v>
      </c>
      <c r="IM126" s="7" t="str" cm="1">
        <f t="array" ref="IM126">_xlfn.SWITCH(IK126,"Oui","Abstention","Non","Abstention","Abstention","Non")</f>
        <v>Abstention</v>
      </c>
      <c r="IN126" s="3">
        <f t="shared" si="51"/>
        <v>30</v>
      </c>
      <c r="IO126" s="3">
        <f t="shared" si="52"/>
        <v>0.8666666666666667</v>
      </c>
      <c r="IP126" t="str">
        <f t="shared" si="84"/>
        <v>consigne</v>
      </c>
      <c r="IQ126">
        <f t="shared" si="74"/>
        <v>0</v>
      </c>
      <c r="IR126">
        <f t="shared" si="75"/>
        <v>28</v>
      </c>
      <c r="IS126">
        <f t="shared" si="76"/>
        <v>0</v>
      </c>
      <c r="IT126" s="3">
        <f t="shared" si="54"/>
        <v>28</v>
      </c>
      <c r="IU126" s="7" t="str" cm="1">
        <f t="array" ref="IU126">_xlfn.SWITCH(IT126,IQ126,"Oui",IR126,"Non",IS126,"Abstention")</f>
        <v>Non</v>
      </c>
      <c r="IV126" s="7" t="str" cm="1">
        <f t="array" ref="IV126">_xlfn.SWITCH(IU126,"Oui","Non","Non","Oui","Abstention","Oui")</f>
        <v>Oui</v>
      </c>
      <c r="IW126" s="7" t="str" cm="1">
        <f t="array" ref="IW126">_xlfn.SWITCH(IU126,"Oui","Abstention","Non","Abstention","Abstention","Non")</f>
        <v>Abstention</v>
      </c>
      <c r="IX126" s="3">
        <f t="shared" si="55"/>
        <v>28</v>
      </c>
      <c r="IY126" s="3">
        <f t="shared" si="56"/>
        <v>1</v>
      </c>
      <c r="IZ126" t="str">
        <f t="shared" si="85"/>
        <v>consigne</v>
      </c>
      <c r="JA126">
        <f t="shared" si="77"/>
        <v>28</v>
      </c>
      <c r="JB126">
        <f t="shared" si="78"/>
        <v>0</v>
      </c>
      <c r="JC126">
        <f t="shared" si="79"/>
        <v>0</v>
      </c>
      <c r="JD126" s="3">
        <f t="shared" si="58"/>
        <v>28</v>
      </c>
      <c r="JE126" s="7" t="str" cm="1">
        <f t="array" ref="JE126">_xlfn.SWITCH(JD126,JA126,"Oui",JB126,"Non",JC126,"Abstention")</f>
        <v>Oui</v>
      </c>
      <c r="JF126" s="7" t="str" cm="1">
        <f t="array" ref="JF126">_xlfn.SWITCH(JE126,"Oui","Non","Non","Oui","Abstention","Oui")</f>
        <v>Non</v>
      </c>
      <c r="JG126" s="7" t="str" cm="1">
        <f t="array" ref="JG126">_xlfn.SWITCH(JE126,"Oui","Abstention","Non","Abstention","Abstention","Non")</f>
        <v>Abstention</v>
      </c>
      <c r="JH126" s="3">
        <f t="shared" si="59"/>
        <v>28</v>
      </c>
      <c r="JI126" s="3">
        <f t="shared" si="60"/>
        <v>1</v>
      </c>
      <c r="JJ126" t="str">
        <f t="shared" si="86"/>
        <v>consigne</v>
      </c>
      <c r="JK126">
        <f t="shared" si="80"/>
        <v>16</v>
      </c>
      <c r="JL126">
        <f t="shared" si="81"/>
        <v>0</v>
      </c>
      <c r="JM126">
        <f t="shared" si="82"/>
        <v>0</v>
      </c>
      <c r="JN126" s="3">
        <f t="shared" si="62"/>
        <v>16</v>
      </c>
      <c r="JO126" s="7" t="str" cm="1">
        <f t="array" ref="JO126">_xlfn.SWITCH(JN126,JK126,"Oui",JL126,"Non",JM126,"Abstention")</f>
        <v>Oui</v>
      </c>
      <c r="JP126" s="7" t="str" cm="1">
        <f t="array" ref="JP126">_xlfn.SWITCH(JO126,"Oui","Non","Non","Oui","Abstention","Oui")</f>
        <v>Non</v>
      </c>
      <c r="JQ126" s="7" t="str" cm="1">
        <f t="array" ref="JQ126">_xlfn.SWITCH(JO126,"Oui","Abstention","Non","Abstention","Abstention","Non")</f>
        <v>Abstention</v>
      </c>
      <c r="JR126" s="3">
        <f t="shared" si="63"/>
        <v>16</v>
      </c>
      <c r="JS126" s="3">
        <f t="shared" si="64"/>
        <v>1</v>
      </c>
      <c r="JT126" t="str">
        <f t="shared" si="87"/>
        <v>consigne</v>
      </c>
      <c r="JU126" s="3"/>
      <c r="JV126" t="str" cm="1">
        <f t="array" ref="JV126">_xlfn._xlws.FILTER($M$3:$HD$3,((($M126:$HD126=$HR126)+($M126:$HD126=$HS126))*($M$5:$HD$5="V")*($HV126="consigne")),"")</f>
        <v/>
      </c>
      <c r="KP126" t="str" cm="1">
        <f t="array" ref="KP126">_xlfn._xlws.FILTER($M$3:$HD$3,((($M126:$HD126=$IB126)+($M126:$HD126=$IC126))*($M$5:$HD$5="S")*($IF126="consigne")),"")</f>
        <v/>
      </c>
      <c r="LD126" t="str" cm="1">
        <f t="array" ref="LD126">_xlfn._xlws.FILTER($M$3:$HD$3,((($M126:$HD126=$IV126)+($M126:$HD126=$IW126))*($M$5:$HD$5="RL")*($IZ126="consigne")),"")</f>
        <v/>
      </c>
      <c r="LP126" t="str" cm="1">
        <f t="array" ref="LP126">_xlfn._xlws.FILTER($M$3:$HD$3,((($M126:$HD126=$JF126)+($M126:$HD126=$JG126))*($M$5:$HD$5="G")*($JJ126="consigne")),"")</f>
        <v/>
      </c>
      <c r="MA126" t="str" cm="1">
        <f t="array" ref="MA126">_xlfn._xlws.FILTER($M$3:$HD$3,((($M126:$HD126=$JP126)+($M126:$HD126=$JQ126))*($M$5:$HD$5="GL")*($JT126="consigne")),"")</f>
        <v/>
      </c>
      <c r="MG126" t="str" cm="1">
        <f t="array" ref="MG126:MJ126">_xlfn._xlws.FILTER($M$3:$HD$3,((($M126:$HD126=$IL126)+($M126:$HD126=$IM126))*($M$5:$HD$5="M-E")*($IP126="consigne")),"")</f>
        <v>Gugger Niklaus-Samuel</v>
      </c>
      <c r="MH126" t="str">
        <v>Müller-Altermatt Stefan</v>
      </c>
      <c r="MI126" t="str">
        <v>Streiff-Feller Marianne</v>
      </c>
      <c r="MJ126" t="str">
        <v>Studer Lilian</v>
      </c>
    </row>
    <row r="127" spans="1:350" x14ac:dyDescent="0.25">
      <c r="A127" s="1" t="s">
        <v>897</v>
      </c>
      <c r="B127" t="s">
        <v>204</v>
      </c>
      <c r="D127" t="s">
        <v>869</v>
      </c>
      <c r="E127" s="1" t="s">
        <v>898</v>
      </c>
      <c r="F127" t="s">
        <v>899</v>
      </c>
      <c r="G127">
        <v>24595</v>
      </c>
      <c r="H127" t="s">
        <v>527</v>
      </c>
      <c r="I127" t="s">
        <v>528</v>
      </c>
      <c r="M127" t="s">
        <v>461</v>
      </c>
      <c r="N127" t="s">
        <v>461</v>
      </c>
      <c r="O127" t="s">
        <v>460</v>
      </c>
      <c r="P127" t="s">
        <v>461</v>
      </c>
      <c r="Q127" t="s">
        <v>461</v>
      </c>
      <c r="R127" t="s">
        <v>460</v>
      </c>
      <c r="S127" t="s">
        <v>460</v>
      </c>
      <c r="T127" t="s">
        <v>460</v>
      </c>
      <c r="U127" t="s">
        <v>460</v>
      </c>
      <c r="V127" t="s">
        <v>460</v>
      </c>
      <c r="W127" t="s">
        <v>463</v>
      </c>
      <c r="X127" t="s">
        <v>460</v>
      </c>
      <c r="Y127" t="s">
        <v>460</v>
      </c>
      <c r="Z127" t="s">
        <v>460</v>
      </c>
      <c r="AA127" t="s">
        <v>480</v>
      </c>
      <c r="AB127" t="s">
        <v>460</v>
      </c>
      <c r="AC127" t="s">
        <v>460</v>
      </c>
      <c r="AD127" t="s">
        <v>461</v>
      </c>
      <c r="AE127" t="s">
        <v>461</v>
      </c>
      <c r="AF127" t="s">
        <v>460</v>
      </c>
      <c r="AG127" t="s">
        <v>461</v>
      </c>
      <c r="AH127" t="s">
        <v>461</v>
      </c>
      <c r="AI127" t="s">
        <v>461</v>
      </c>
      <c r="AJ127" t="s">
        <v>460</v>
      </c>
      <c r="AK127" t="s">
        <v>460</v>
      </c>
      <c r="AL127" t="s">
        <v>461</v>
      </c>
      <c r="AM127" t="s">
        <v>461</v>
      </c>
      <c r="AN127" t="s">
        <v>461</v>
      </c>
      <c r="AO127" t="s">
        <v>461</v>
      </c>
      <c r="AP127" t="s">
        <v>461</v>
      </c>
      <c r="AQ127" t="s">
        <v>461</v>
      </c>
      <c r="AR127" t="s">
        <v>460</v>
      </c>
      <c r="AS127" t="s">
        <v>460</v>
      </c>
      <c r="AT127" t="s">
        <v>461</v>
      </c>
      <c r="AU127" t="s">
        <v>460</v>
      </c>
      <c r="AV127" t="s">
        <v>460</v>
      </c>
      <c r="AW127" t="s">
        <v>461</v>
      </c>
      <c r="AX127" t="s">
        <v>460</v>
      </c>
      <c r="AY127" t="s">
        <v>461</v>
      </c>
      <c r="AZ127" t="s">
        <v>460</v>
      </c>
      <c r="BA127" t="s">
        <v>461</v>
      </c>
      <c r="BB127" t="s">
        <v>461</v>
      </c>
      <c r="BC127" t="s">
        <v>460</v>
      </c>
      <c r="BD127" t="s">
        <v>461</v>
      </c>
      <c r="BE127" t="s">
        <v>461</v>
      </c>
      <c r="BF127" t="s">
        <v>461</v>
      </c>
      <c r="BG127" t="s">
        <v>460</v>
      </c>
      <c r="BH127" t="s">
        <v>461</v>
      </c>
      <c r="BI127" t="s">
        <v>460</v>
      </c>
      <c r="BJ127" t="s">
        <v>461</v>
      </c>
      <c r="BK127" t="s">
        <v>461</v>
      </c>
      <c r="BL127" t="s">
        <v>460</v>
      </c>
      <c r="BM127" t="s">
        <v>460</v>
      </c>
      <c r="BN127" t="s">
        <v>460</v>
      </c>
      <c r="BO127" t="s">
        <v>461</v>
      </c>
      <c r="BP127" t="s">
        <v>460</v>
      </c>
      <c r="BQ127" t="s">
        <v>460</v>
      </c>
      <c r="BR127" t="s">
        <v>461</v>
      </c>
      <c r="BS127" t="s">
        <v>460</v>
      </c>
      <c r="BT127" t="s">
        <v>461</v>
      </c>
      <c r="BU127" t="s">
        <v>461</v>
      </c>
      <c r="BV127" t="s">
        <v>461</v>
      </c>
      <c r="BW127" t="s">
        <v>461</v>
      </c>
      <c r="BX127" t="s">
        <v>460</v>
      </c>
      <c r="BY127" t="s">
        <v>461</v>
      </c>
      <c r="BZ127" t="s">
        <v>461</v>
      </c>
      <c r="CA127" t="s">
        <v>460</v>
      </c>
      <c r="CB127" t="s">
        <v>461</v>
      </c>
      <c r="CC127" t="s">
        <v>461</v>
      </c>
      <c r="CD127" t="s">
        <v>461</v>
      </c>
      <c r="CE127" t="s">
        <v>460</v>
      </c>
      <c r="CF127" t="s">
        <v>460</v>
      </c>
      <c r="CG127" t="s">
        <v>461</v>
      </c>
      <c r="CH127" t="s">
        <v>460</v>
      </c>
      <c r="CI127" t="s">
        <v>461</v>
      </c>
      <c r="CJ127" t="s">
        <v>461</v>
      </c>
      <c r="CK127" t="s">
        <v>461</v>
      </c>
      <c r="CL127" t="s">
        <v>461</v>
      </c>
      <c r="CM127" t="s">
        <v>463</v>
      </c>
      <c r="CN127" t="s">
        <v>460</v>
      </c>
      <c r="CO127" t="s">
        <v>460</v>
      </c>
      <c r="CP127" t="s">
        <v>461</v>
      </c>
      <c r="CQ127" t="s">
        <v>461</v>
      </c>
      <c r="CR127" t="s">
        <v>461</v>
      </c>
      <c r="CS127" t="s">
        <v>461</v>
      </c>
      <c r="CT127" t="s">
        <v>461</v>
      </c>
      <c r="CU127" t="s">
        <v>480</v>
      </c>
      <c r="CV127" t="s">
        <v>461</v>
      </c>
      <c r="CW127" t="s">
        <v>461</v>
      </c>
      <c r="CX127" t="s">
        <v>460</v>
      </c>
      <c r="CY127" t="s">
        <v>461</v>
      </c>
      <c r="CZ127" t="s">
        <v>461</v>
      </c>
      <c r="DA127" t="s">
        <v>461</v>
      </c>
      <c r="DB127" t="s">
        <v>474</v>
      </c>
      <c r="DC127" t="s">
        <v>461</v>
      </c>
      <c r="DD127" t="s">
        <v>461</v>
      </c>
      <c r="DE127" t="s">
        <v>460</v>
      </c>
      <c r="DF127" t="s">
        <v>461</v>
      </c>
      <c r="DG127" t="s">
        <v>461</v>
      </c>
      <c r="DH127" t="s">
        <v>461</v>
      </c>
      <c r="DI127" t="s">
        <v>460</v>
      </c>
      <c r="DJ127" t="s">
        <v>460</v>
      </c>
      <c r="DK127" t="s">
        <v>473</v>
      </c>
      <c r="DL127" t="s">
        <v>460</v>
      </c>
      <c r="DM127" t="s">
        <v>460</v>
      </c>
      <c r="DN127" t="s">
        <v>460</v>
      </c>
      <c r="DO127" t="s">
        <v>461</v>
      </c>
      <c r="DP127" t="s">
        <v>461</v>
      </c>
      <c r="DQ127" t="s">
        <v>461</v>
      </c>
      <c r="DR127" t="s">
        <v>480</v>
      </c>
      <c r="DS127" t="s">
        <v>460</v>
      </c>
      <c r="DT127" t="s">
        <v>460</v>
      </c>
      <c r="DU127" t="s">
        <v>461</v>
      </c>
      <c r="DV127" t="s">
        <v>460</v>
      </c>
      <c r="DW127" t="s">
        <v>460</v>
      </c>
      <c r="DX127" t="s">
        <v>461</v>
      </c>
      <c r="DY127" t="s">
        <v>460</v>
      </c>
      <c r="DZ127" t="s">
        <v>460</v>
      </c>
      <c r="EA127" t="s">
        <v>460</v>
      </c>
      <c r="EB127" t="s">
        <v>460</v>
      </c>
      <c r="EC127" t="s">
        <v>461</v>
      </c>
      <c r="ED127" t="s">
        <v>460</v>
      </c>
      <c r="EE127" t="s">
        <v>461</v>
      </c>
      <c r="EF127" t="s">
        <v>461</v>
      </c>
      <c r="EG127" t="s">
        <v>460</v>
      </c>
      <c r="EH127" t="s">
        <v>461</v>
      </c>
      <c r="EI127" t="s">
        <v>461</v>
      </c>
      <c r="EJ127" t="s">
        <v>461</v>
      </c>
      <c r="EK127" t="s">
        <v>460</v>
      </c>
      <c r="EL127" t="s">
        <v>460</v>
      </c>
      <c r="EM127" t="s">
        <v>461</v>
      </c>
      <c r="EN127" t="s">
        <v>461</v>
      </c>
      <c r="EO127" t="s">
        <v>460</v>
      </c>
      <c r="EP127" t="s">
        <v>461</v>
      </c>
      <c r="EQ127" t="s">
        <v>460</v>
      </c>
      <c r="ER127" t="s">
        <v>460</v>
      </c>
      <c r="ES127" t="s">
        <v>460</v>
      </c>
      <c r="ET127" t="s">
        <v>461</v>
      </c>
      <c r="EU127" t="s">
        <v>463</v>
      </c>
      <c r="EV127" t="s">
        <v>460</v>
      </c>
      <c r="EW127" t="s">
        <v>460</v>
      </c>
      <c r="EX127" t="s">
        <v>460</v>
      </c>
      <c r="EY127" t="s">
        <v>461</v>
      </c>
      <c r="EZ127" t="s">
        <v>461</v>
      </c>
      <c r="FA127" t="s">
        <v>461</v>
      </c>
      <c r="FB127" t="s">
        <v>461</v>
      </c>
      <c r="FC127" t="s">
        <v>461</v>
      </c>
      <c r="FD127" t="s">
        <v>461</v>
      </c>
      <c r="FE127" t="s">
        <v>460</v>
      </c>
      <c r="FF127" t="s">
        <v>460</v>
      </c>
      <c r="FG127" t="s">
        <v>473</v>
      </c>
      <c r="FH127" t="s">
        <v>460</v>
      </c>
      <c r="FI127" t="s">
        <v>461</v>
      </c>
      <c r="FJ127" t="s">
        <v>461</v>
      </c>
      <c r="FK127" t="s">
        <v>461</v>
      </c>
      <c r="FL127" t="s">
        <v>460</v>
      </c>
      <c r="FM127" t="s">
        <v>460</v>
      </c>
      <c r="FN127" t="s">
        <v>461</v>
      </c>
      <c r="FO127" t="s">
        <v>460</v>
      </c>
      <c r="FP127" t="s">
        <v>461</v>
      </c>
      <c r="FQ127" t="s">
        <v>461</v>
      </c>
      <c r="FR127" t="s">
        <v>460</v>
      </c>
      <c r="FS127" t="s">
        <v>461</v>
      </c>
      <c r="FT127" t="s">
        <v>460</v>
      </c>
      <c r="FU127" t="s">
        <v>460</v>
      </c>
      <c r="FV127" t="s">
        <v>473</v>
      </c>
      <c r="FW127" t="s">
        <v>461</v>
      </c>
      <c r="FX127" t="s">
        <v>460</v>
      </c>
      <c r="FY127" t="s">
        <v>473</v>
      </c>
      <c r="FZ127" t="s">
        <v>461</v>
      </c>
      <c r="GA127" t="s">
        <v>461</v>
      </c>
      <c r="GB127" t="s">
        <v>461</v>
      </c>
      <c r="GC127" t="s">
        <v>461</v>
      </c>
      <c r="GD127" t="s">
        <v>460</v>
      </c>
      <c r="GE127" t="s">
        <v>461</v>
      </c>
      <c r="GF127" t="s">
        <v>461</v>
      </c>
      <c r="GG127" t="s">
        <v>461</v>
      </c>
      <c r="GH127" t="s">
        <v>460</v>
      </c>
      <c r="GI127" t="s">
        <v>460</v>
      </c>
      <c r="GJ127" t="s">
        <v>460</v>
      </c>
      <c r="GK127" t="s">
        <v>461</v>
      </c>
      <c r="GL127" t="s">
        <v>461</v>
      </c>
      <c r="GM127" t="s">
        <v>461</v>
      </c>
      <c r="GN127" t="s">
        <v>461</v>
      </c>
      <c r="GO127" t="s">
        <v>461</v>
      </c>
      <c r="GP127" t="s">
        <v>460</v>
      </c>
      <c r="GQ127" t="s">
        <v>461</v>
      </c>
      <c r="GR127" t="s">
        <v>461</v>
      </c>
      <c r="GS127" t="s">
        <v>461</v>
      </c>
      <c r="GT127" t="s">
        <v>460</v>
      </c>
      <c r="GU127" t="s">
        <v>473</v>
      </c>
      <c r="GV127" t="s">
        <v>461</v>
      </c>
      <c r="GW127" t="s">
        <v>460</v>
      </c>
      <c r="GX127" t="s">
        <v>460</v>
      </c>
      <c r="GY127" t="s">
        <v>460</v>
      </c>
      <c r="GZ127" t="s">
        <v>460</v>
      </c>
      <c r="HA127" t="s">
        <v>461</v>
      </c>
      <c r="HB127" t="s">
        <v>461</v>
      </c>
      <c r="HC127" t="s">
        <v>460</v>
      </c>
      <c r="HD127" t="s">
        <v>461</v>
      </c>
      <c r="HE127" t="s">
        <v>475</v>
      </c>
      <c r="HF127">
        <v>83</v>
      </c>
      <c r="HG127">
        <v>105</v>
      </c>
      <c r="HH127">
        <v>3</v>
      </c>
      <c r="HI127">
        <v>3</v>
      </c>
      <c r="HJ127">
        <v>5</v>
      </c>
      <c r="HK127" t="s">
        <v>476</v>
      </c>
      <c r="HM127" s="3">
        <f t="shared" si="66"/>
        <v>0</v>
      </c>
      <c r="HN127" s="3">
        <f t="shared" si="67"/>
        <v>53</v>
      </c>
      <c r="HO127" s="3">
        <f t="shared" si="83"/>
        <v>0</v>
      </c>
      <c r="HP127" s="3">
        <f t="shared" si="42"/>
        <v>53</v>
      </c>
      <c r="HQ127" s="7" t="str" cm="1">
        <f t="array" ref="HQ127">_xlfn.SWITCH(HP127,HM127,"Oui",HN127,"Non",HO127,"Abstention")</f>
        <v>Non</v>
      </c>
      <c r="HR127" s="7" t="str" cm="1">
        <f t="array" ref="HR127">_xlfn.SWITCH(HQ127,"Oui","Non","Non","Oui","Abstention","Oui")</f>
        <v>Oui</v>
      </c>
      <c r="HS127" s="7" t="str" cm="1">
        <f t="array" ref="HS127">_xlfn.SWITCH(HQ127,"Oui","Abstention","Non","Abstention","Abstention","Non")</f>
        <v>Abstention</v>
      </c>
      <c r="HT127" s="3">
        <f t="shared" si="43"/>
        <v>53</v>
      </c>
      <c r="HU127" s="3">
        <f t="shared" si="44"/>
        <v>1</v>
      </c>
      <c r="HV127" t="str">
        <f t="shared" si="45"/>
        <v>consigne</v>
      </c>
      <c r="HW127" s="3">
        <f t="shared" si="68"/>
        <v>37</v>
      </c>
      <c r="HX127" s="3">
        <f t="shared" si="69"/>
        <v>0</v>
      </c>
      <c r="HY127" s="3">
        <f t="shared" si="70"/>
        <v>1</v>
      </c>
      <c r="HZ127" s="3">
        <f t="shared" si="46"/>
        <v>37</v>
      </c>
      <c r="IA127" s="7" t="str" cm="1">
        <f t="array" ref="IA127">_xlfn.SWITCH(HZ127,HW127,"Oui",HX127,"Non",HY127,"Abstention")</f>
        <v>Oui</v>
      </c>
      <c r="IB127" s="7" t="str" cm="1">
        <f t="array" ref="IB127">_xlfn.SWITCH(IA127,"Oui","Non","Non","Oui","Abstention","Oui")</f>
        <v>Non</v>
      </c>
      <c r="IC127" s="7" t="str" cm="1">
        <f t="array" ref="IC127">_xlfn.SWITCH(IA127,"Oui","Abstention","Non","Abstention","Abstention","Non")</f>
        <v>Abstention</v>
      </c>
      <c r="ID127" s="3">
        <f t="shared" si="47"/>
        <v>38</v>
      </c>
      <c r="IE127" s="3">
        <f t="shared" si="48"/>
        <v>0.97368421052631582</v>
      </c>
      <c r="IF127" t="str">
        <f t="shared" si="49"/>
        <v>consigne</v>
      </c>
      <c r="IG127">
        <f t="shared" si="71"/>
        <v>3</v>
      </c>
      <c r="IH127">
        <f t="shared" si="72"/>
        <v>25</v>
      </c>
      <c r="II127">
        <f t="shared" si="73"/>
        <v>1</v>
      </c>
      <c r="IJ127" s="3">
        <f t="shared" si="50"/>
        <v>25</v>
      </c>
      <c r="IK127" s="7" t="str" cm="1">
        <f t="array" ref="IK127">_xlfn.SWITCH(IJ127,IG127,"Oui",IH127,"Non",II127,"Abstention")</f>
        <v>Non</v>
      </c>
      <c r="IL127" s="7" t="str" cm="1">
        <f t="array" ref="IL127">_xlfn.SWITCH(IK127,"Oui","Non","Non","Oui","Abstention","Oui")</f>
        <v>Oui</v>
      </c>
      <c r="IM127" s="7" t="str" cm="1">
        <f t="array" ref="IM127">_xlfn.SWITCH(IK127,"Oui","Abstention","Non","Abstention","Abstention","Non")</f>
        <v>Abstention</v>
      </c>
      <c r="IN127" s="3">
        <f t="shared" si="51"/>
        <v>29</v>
      </c>
      <c r="IO127" s="3">
        <f t="shared" si="52"/>
        <v>0.86206896551724133</v>
      </c>
      <c r="IP127" t="str">
        <f t="shared" si="84"/>
        <v>consigne</v>
      </c>
      <c r="IQ127">
        <f t="shared" si="74"/>
        <v>1</v>
      </c>
      <c r="IR127">
        <f t="shared" si="75"/>
        <v>27</v>
      </c>
      <c r="IS127">
        <f t="shared" si="76"/>
        <v>0</v>
      </c>
      <c r="IT127" s="3">
        <f t="shared" si="54"/>
        <v>27</v>
      </c>
      <c r="IU127" s="7" t="str" cm="1">
        <f t="array" ref="IU127">_xlfn.SWITCH(IT127,IQ127,"Oui",IR127,"Non",IS127,"Abstention")</f>
        <v>Non</v>
      </c>
      <c r="IV127" s="7" t="str" cm="1">
        <f t="array" ref="IV127">_xlfn.SWITCH(IU127,"Oui","Non","Non","Oui","Abstention","Oui")</f>
        <v>Oui</v>
      </c>
      <c r="IW127" s="7" t="str" cm="1">
        <f t="array" ref="IW127">_xlfn.SWITCH(IU127,"Oui","Abstention","Non","Abstention","Abstention","Non")</f>
        <v>Abstention</v>
      </c>
      <c r="IX127" s="3">
        <f t="shared" si="55"/>
        <v>28</v>
      </c>
      <c r="IY127" s="3">
        <f t="shared" si="56"/>
        <v>0.9642857142857143</v>
      </c>
      <c r="IZ127" t="str">
        <f t="shared" si="85"/>
        <v>consigne</v>
      </c>
      <c r="JA127">
        <f t="shared" si="77"/>
        <v>28</v>
      </c>
      <c r="JB127">
        <f t="shared" si="78"/>
        <v>0</v>
      </c>
      <c r="JC127">
        <f t="shared" si="79"/>
        <v>0</v>
      </c>
      <c r="JD127" s="3">
        <f t="shared" si="58"/>
        <v>28</v>
      </c>
      <c r="JE127" s="7" t="str" cm="1">
        <f t="array" ref="JE127">_xlfn.SWITCH(JD127,JA127,"Oui",JB127,"Non",JC127,"Abstention")</f>
        <v>Oui</v>
      </c>
      <c r="JF127" s="7" t="str" cm="1">
        <f t="array" ref="JF127">_xlfn.SWITCH(JE127,"Oui","Non","Non","Oui","Abstention","Oui")</f>
        <v>Non</v>
      </c>
      <c r="JG127" s="7" t="str" cm="1">
        <f t="array" ref="JG127">_xlfn.SWITCH(JE127,"Oui","Abstention","Non","Abstention","Abstention","Non")</f>
        <v>Abstention</v>
      </c>
      <c r="JH127" s="3">
        <f t="shared" si="59"/>
        <v>28</v>
      </c>
      <c r="JI127" s="3">
        <f t="shared" si="60"/>
        <v>1</v>
      </c>
      <c r="JJ127" t="str">
        <f t="shared" si="86"/>
        <v>consigne</v>
      </c>
      <c r="JK127">
        <f t="shared" si="80"/>
        <v>14</v>
      </c>
      <c r="JL127">
        <f t="shared" si="81"/>
        <v>0</v>
      </c>
      <c r="JM127">
        <f t="shared" si="82"/>
        <v>1</v>
      </c>
      <c r="JN127" s="3">
        <f t="shared" si="62"/>
        <v>14</v>
      </c>
      <c r="JO127" s="7" t="str" cm="1">
        <f t="array" ref="JO127">_xlfn.SWITCH(JN127,JK127,"Oui",JL127,"Non",JM127,"Abstention")</f>
        <v>Oui</v>
      </c>
      <c r="JP127" s="7" t="str" cm="1">
        <f t="array" ref="JP127">_xlfn.SWITCH(JO127,"Oui","Non","Non","Oui","Abstention","Oui")</f>
        <v>Non</v>
      </c>
      <c r="JQ127" s="7" t="str" cm="1">
        <f t="array" ref="JQ127">_xlfn.SWITCH(JO127,"Oui","Abstention","Non","Abstention","Abstention","Non")</f>
        <v>Abstention</v>
      </c>
      <c r="JR127" s="3">
        <f t="shared" si="63"/>
        <v>15</v>
      </c>
      <c r="JS127" s="3">
        <f t="shared" si="64"/>
        <v>0.93333333333333335</v>
      </c>
      <c r="JT127" t="str">
        <f t="shared" si="87"/>
        <v>consigne</v>
      </c>
      <c r="JU127" s="3"/>
      <c r="JV127" t="str" cm="1">
        <f t="array" ref="JV127">_xlfn._xlws.FILTER($M$3:$HD$3,((($M127:$HD127=$HR127)+($M127:$HD127=$HS127))*($M$5:$HD$5="V")*($HV127="consigne")),"")</f>
        <v/>
      </c>
      <c r="KP127" t="str" cm="1">
        <f t="array" ref="KP127">_xlfn._xlws.FILTER($M$3:$HD$3,((($M127:$HD127=$IB127)+($M127:$HD127=$IC127))*($M$5:$HD$5="S")*($IF127="consigne")),"")</f>
        <v>Marra Ada</v>
      </c>
      <c r="LD127" t="str" cm="1">
        <f t="array" ref="LD127">_xlfn._xlws.FILTER($M$3:$HD$3,((($M127:$HD127=$IV127)+($M127:$HD127=$IW127))*($M$5:$HD$5="RL")*($IZ127="consigne")),"")</f>
        <v>de Quattro Jacqueline</v>
      </c>
      <c r="LP127" t="str" cm="1">
        <f t="array" ref="LP127">_xlfn._xlws.FILTER($M$3:$HD$3,((($M127:$HD127=$JF127)+($M127:$HD127=$JG127))*($M$5:$HD$5="G")*($JJ127="consigne")),"")</f>
        <v/>
      </c>
      <c r="MA127" t="str" cm="1">
        <f t="array" ref="MA127">_xlfn._xlws.FILTER($M$3:$HD$3,((($M127:$HD127=$JP127)+($M127:$HD127=$JQ127))*($M$5:$HD$5="GL")*($JT127="consigne")),"")</f>
        <v>Bellaiche Judith</v>
      </c>
      <c r="MG127" t="str" cm="1">
        <f t="array" ref="MG127:MJ127">_xlfn._xlws.FILTER($M$3:$HD$3,((($M127:$HD127=$IL127)+($M127:$HD127=$IM127))*($M$5:$HD$5="M-E")*($IP127="consigne")),"")</f>
        <v>Hess Lorenz</v>
      </c>
      <c r="MH127" t="str">
        <v>Lohr Christian</v>
      </c>
      <c r="MI127" t="str">
        <v>Roduit Benjamin</v>
      </c>
      <c r="MJ127" t="str">
        <v>Romano Marco</v>
      </c>
    </row>
    <row r="128" spans="1:350" x14ac:dyDescent="0.25">
      <c r="A128" s="1" t="s">
        <v>900</v>
      </c>
      <c r="B128" t="s">
        <v>204</v>
      </c>
      <c r="D128" t="s">
        <v>869</v>
      </c>
      <c r="E128" s="1" t="s">
        <v>901</v>
      </c>
      <c r="F128" t="s">
        <v>902</v>
      </c>
      <c r="G128">
        <v>24596</v>
      </c>
      <c r="H128" t="s">
        <v>536</v>
      </c>
      <c r="I128" t="s">
        <v>537</v>
      </c>
      <c r="M128" t="s">
        <v>461</v>
      </c>
      <c r="N128" t="s">
        <v>461</v>
      </c>
      <c r="O128" t="s">
        <v>460</v>
      </c>
      <c r="P128" t="s">
        <v>461</v>
      </c>
      <c r="Q128" t="s">
        <v>461</v>
      </c>
      <c r="R128" t="s">
        <v>460</v>
      </c>
      <c r="S128" t="s">
        <v>460</v>
      </c>
      <c r="T128" t="s">
        <v>460</v>
      </c>
      <c r="U128" t="s">
        <v>460</v>
      </c>
      <c r="V128" t="s">
        <v>460</v>
      </c>
      <c r="W128" t="s">
        <v>463</v>
      </c>
      <c r="X128" t="s">
        <v>460</v>
      </c>
      <c r="Y128" t="s">
        <v>460</v>
      </c>
      <c r="Z128" t="s">
        <v>460</v>
      </c>
      <c r="AA128" t="s">
        <v>460</v>
      </c>
      <c r="AB128" t="s">
        <v>460</v>
      </c>
      <c r="AC128" t="s">
        <v>460</v>
      </c>
      <c r="AD128" t="s">
        <v>461</v>
      </c>
      <c r="AE128" t="s">
        <v>461</v>
      </c>
      <c r="AF128" t="s">
        <v>460</v>
      </c>
      <c r="AG128" t="s">
        <v>461</v>
      </c>
      <c r="AH128" t="s">
        <v>461</v>
      </c>
      <c r="AI128" t="s">
        <v>461</v>
      </c>
      <c r="AJ128" t="s">
        <v>460</v>
      </c>
      <c r="AK128" t="s">
        <v>460</v>
      </c>
      <c r="AL128" t="s">
        <v>461</v>
      </c>
      <c r="AM128" t="s">
        <v>461</v>
      </c>
      <c r="AN128" t="s">
        <v>461</v>
      </c>
      <c r="AO128" t="s">
        <v>461</v>
      </c>
      <c r="AP128" t="s">
        <v>461</v>
      </c>
      <c r="AQ128" t="s">
        <v>461</v>
      </c>
      <c r="AR128" t="s">
        <v>460</v>
      </c>
      <c r="AS128" t="s">
        <v>460</v>
      </c>
      <c r="AT128" t="s">
        <v>461</v>
      </c>
      <c r="AU128" t="s">
        <v>460</v>
      </c>
      <c r="AV128" t="s">
        <v>460</v>
      </c>
      <c r="AW128" t="s">
        <v>461</v>
      </c>
      <c r="AX128" t="s">
        <v>460</v>
      </c>
      <c r="AY128" t="s">
        <v>461</v>
      </c>
      <c r="AZ128" t="s">
        <v>461</v>
      </c>
      <c r="BA128" t="s">
        <v>461</v>
      </c>
      <c r="BB128" t="s">
        <v>461</v>
      </c>
      <c r="BC128" t="s">
        <v>460</v>
      </c>
      <c r="BD128" t="s">
        <v>461</v>
      </c>
      <c r="BE128" t="s">
        <v>461</v>
      </c>
      <c r="BF128" t="s">
        <v>461</v>
      </c>
      <c r="BG128" t="s">
        <v>460</v>
      </c>
      <c r="BH128" t="s">
        <v>461</v>
      </c>
      <c r="BI128" t="s">
        <v>460</v>
      </c>
      <c r="BJ128" t="s">
        <v>461</v>
      </c>
      <c r="BK128" t="s">
        <v>461</v>
      </c>
      <c r="BL128" t="s">
        <v>460</v>
      </c>
      <c r="BM128" t="s">
        <v>460</v>
      </c>
      <c r="BN128" t="s">
        <v>460</v>
      </c>
      <c r="BO128" t="s">
        <v>461</v>
      </c>
      <c r="BP128" t="s">
        <v>460</v>
      </c>
      <c r="BQ128" t="s">
        <v>460</v>
      </c>
      <c r="BR128" t="s">
        <v>461</v>
      </c>
      <c r="BS128" t="s">
        <v>460</v>
      </c>
      <c r="BT128" t="s">
        <v>461</v>
      </c>
      <c r="BU128" t="s">
        <v>461</v>
      </c>
      <c r="BV128" t="s">
        <v>461</v>
      </c>
      <c r="BW128" t="s">
        <v>461</v>
      </c>
      <c r="BX128" t="s">
        <v>460</v>
      </c>
      <c r="BY128" t="s">
        <v>461</v>
      </c>
      <c r="BZ128" t="s">
        <v>461</v>
      </c>
      <c r="CA128" t="s">
        <v>460</v>
      </c>
      <c r="CB128" t="s">
        <v>461</v>
      </c>
      <c r="CC128" t="s">
        <v>461</v>
      </c>
      <c r="CD128" t="s">
        <v>461</v>
      </c>
      <c r="CE128" t="s">
        <v>460</v>
      </c>
      <c r="CF128" t="s">
        <v>460</v>
      </c>
      <c r="CG128" t="s">
        <v>461</v>
      </c>
      <c r="CH128" t="s">
        <v>460</v>
      </c>
      <c r="CI128" t="s">
        <v>461</v>
      </c>
      <c r="CJ128" t="s">
        <v>461</v>
      </c>
      <c r="CK128" t="s">
        <v>461</v>
      </c>
      <c r="CL128" t="s">
        <v>461</v>
      </c>
      <c r="CM128" t="s">
        <v>463</v>
      </c>
      <c r="CN128" t="s">
        <v>460</v>
      </c>
      <c r="CO128" t="s">
        <v>460</v>
      </c>
      <c r="CP128" t="s">
        <v>461</v>
      </c>
      <c r="CQ128" t="s">
        <v>461</v>
      </c>
      <c r="CR128" t="s">
        <v>461</v>
      </c>
      <c r="CS128" t="s">
        <v>461</v>
      </c>
      <c r="CT128" t="s">
        <v>461</v>
      </c>
      <c r="CU128" t="s">
        <v>461</v>
      </c>
      <c r="CV128" t="s">
        <v>461</v>
      </c>
      <c r="CW128" t="s">
        <v>461</v>
      </c>
      <c r="CX128" t="s">
        <v>460</v>
      </c>
      <c r="CY128" t="s">
        <v>461</v>
      </c>
      <c r="CZ128" t="s">
        <v>460</v>
      </c>
      <c r="DA128" t="s">
        <v>461</v>
      </c>
      <c r="DB128" t="s">
        <v>474</v>
      </c>
      <c r="DC128" t="s">
        <v>461</v>
      </c>
      <c r="DD128" t="s">
        <v>461</v>
      </c>
      <c r="DE128" t="s">
        <v>460</v>
      </c>
      <c r="DF128" t="s">
        <v>461</v>
      </c>
      <c r="DG128" t="s">
        <v>461</v>
      </c>
      <c r="DH128" t="s">
        <v>461</v>
      </c>
      <c r="DI128" t="s">
        <v>460</v>
      </c>
      <c r="DJ128" t="s">
        <v>461</v>
      </c>
      <c r="DK128" t="s">
        <v>473</v>
      </c>
      <c r="DL128" t="s">
        <v>460</v>
      </c>
      <c r="DM128" t="s">
        <v>460</v>
      </c>
      <c r="DN128" t="s">
        <v>460</v>
      </c>
      <c r="DO128" t="s">
        <v>461</v>
      </c>
      <c r="DP128" t="s">
        <v>461</v>
      </c>
      <c r="DQ128" t="s">
        <v>461</v>
      </c>
      <c r="DR128" t="s">
        <v>460</v>
      </c>
      <c r="DS128" t="s">
        <v>460</v>
      </c>
      <c r="DT128" t="s">
        <v>460</v>
      </c>
      <c r="DU128" t="s">
        <v>461</v>
      </c>
      <c r="DV128" t="s">
        <v>460</v>
      </c>
      <c r="DW128" t="s">
        <v>460</v>
      </c>
      <c r="DX128" t="s">
        <v>461</v>
      </c>
      <c r="DY128" t="s">
        <v>460</v>
      </c>
      <c r="DZ128" t="s">
        <v>460</v>
      </c>
      <c r="EA128" t="s">
        <v>460</v>
      </c>
      <c r="EB128" t="s">
        <v>460</v>
      </c>
      <c r="EC128" t="s">
        <v>461</v>
      </c>
      <c r="ED128" t="s">
        <v>460</v>
      </c>
      <c r="EE128" t="s">
        <v>461</v>
      </c>
      <c r="EF128" t="s">
        <v>461</v>
      </c>
      <c r="EG128" t="s">
        <v>460</v>
      </c>
      <c r="EH128" t="s">
        <v>461</v>
      </c>
      <c r="EI128" t="s">
        <v>461</v>
      </c>
      <c r="EJ128" t="s">
        <v>461</v>
      </c>
      <c r="EK128" t="s">
        <v>460</v>
      </c>
      <c r="EL128" t="s">
        <v>460</v>
      </c>
      <c r="EM128" t="s">
        <v>461</v>
      </c>
      <c r="EN128" t="s">
        <v>461</v>
      </c>
      <c r="EO128" t="s">
        <v>460</v>
      </c>
      <c r="EP128" t="s">
        <v>461</v>
      </c>
      <c r="EQ128" t="s">
        <v>460</v>
      </c>
      <c r="ER128" t="s">
        <v>460</v>
      </c>
      <c r="ES128" t="s">
        <v>460</v>
      </c>
      <c r="ET128" t="s">
        <v>461</v>
      </c>
      <c r="EU128" t="s">
        <v>463</v>
      </c>
      <c r="EV128" t="s">
        <v>460</v>
      </c>
      <c r="EW128" t="s">
        <v>460</v>
      </c>
      <c r="EX128" t="s">
        <v>460</v>
      </c>
      <c r="EY128" t="s">
        <v>461</v>
      </c>
      <c r="EZ128" t="s">
        <v>461</v>
      </c>
      <c r="FA128" t="s">
        <v>461</v>
      </c>
      <c r="FB128" t="s">
        <v>461</v>
      </c>
      <c r="FC128" t="s">
        <v>461</v>
      </c>
      <c r="FD128" t="s">
        <v>461</v>
      </c>
      <c r="FE128" t="s">
        <v>461</v>
      </c>
      <c r="FF128" t="s">
        <v>461</v>
      </c>
      <c r="FG128" t="s">
        <v>473</v>
      </c>
      <c r="FH128" t="s">
        <v>460</v>
      </c>
      <c r="FI128" t="s">
        <v>461</v>
      </c>
      <c r="FJ128" t="s">
        <v>461</v>
      </c>
      <c r="FK128" t="s">
        <v>461</v>
      </c>
      <c r="FL128" t="s">
        <v>460</v>
      </c>
      <c r="FM128" t="s">
        <v>460</v>
      </c>
      <c r="FN128" t="s">
        <v>461</v>
      </c>
      <c r="FO128" t="s">
        <v>460</v>
      </c>
      <c r="FP128" t="s">
        <v>461</v>
      </c>
      <c r="FQ128" t="s">
        <v>461</v>
      </c>
      <c r="FR128" t="s">
        <v>460</v>
      </c>
      <c r="FS128" t="s">
        <v>461</v>
      </c>
      <c r="FT128" t="s">
        <v>460</v>
      </c>
      <c r="FU128" t="s">
        <v>460</v>
      </c>
      <c r="FV128" t="s">
        <v>461</v>
      </c>
      <c r="FW128" t="s">
        <v>461</v>
      </c>
      <c r="FX128" t="s">
        <v>460</v>
      </c>
      <c r="FY128" t="s">
        <v>473</v>
      </c>
      <c r="FZ128" t="s">
        <v>461</v>
      </c>
      <c r="GA128" t="s">
        <v>461</v>
      </c>
      <c r="GB128" t="s">
        <v>461</v>
      </c>
      <c r="GC128" t="s">
        <v>461</v>
      </c>
      <c r="GD128" t="s">
        <v>460</v>
      </c>
      <c r="GE128" t="s">
        <v>461</v>
      </c>
      <c r="GF128" t="s">
        <v>461</v>
      </c>
      <c r="GG128" t="s">
        <v>461</v>
      </c>
      <c r="GH128" t="s">
        <v>460</v>
      </c>
      <c r="GI128" t="s">
        <v>460</v>
      </c>
      <c r="GJ128" t="s">
        <v>460</v>
      </c>
      <c r="GK128" t="s">
        <v>461</v>
      </c>
      <c r="GL128" t="s">
        <v>461</v>
      </c>
      <c r="GM128" t="s">
        <v>461</v>
      </c>
      <c r="GN128" t="s">
        <v>461</v>
      </c>
      <c r="GO128" t="s">
        <v>461</v>
      </c>
      <c r="GP128" t="s">
        <v>460</v>
      </c>
      <c r="GQ128" t="s">
        <v>461</v>
      </c>
      <c r="GR128" t="s">
        <v>461</v>
      </c>
      <c r="GS128" t="s">
        <v>461</v>
      </c>
      <c r="GT128" t="s">
        <v>460</v>
      </c>
      <c r="GU128" t="s">
        <v>460</v>
      </c>
      <c r="GV128" t="s">
        <v>461</v>
      </c>
      <c r="GW128" t="s">
        <v>460</v>
      </c>
      <c r="GX128" t="s">
        <v>460</v>
      </c>
      <c r="GY128" t="s">
        <v>460</v>
      </c>
      <c r="GZ128" t="s">
        <v>460</v>
      </c>
      <c r="HA128" t="s">
        <v>461</v>
      </c>
      <c r="HB128" t="s">
        <v>461</v>
      </c>
      <c r="HC128" t="s">
        <v>460</v>
      </c>
      <c r="HD128" t="s">
        <v>461</v>
      </c>
      <c r="HE128" t="s">
        <v>475</v>
      </c>
      <c r="HF128">
        <v>83</v>
      </c>
      <c r="HG128">
        <v>110</v>
      </c>
      <c r="HH128">
        <v>0</v>
      </c>
      <c r="HI128">
        <v>3</v>
      </c>
      <c r="HJ128">
        <v>3</v>
      </c>
      <c r="HK128" t="s">
        <v>476</v>
      </c>
      <c r="HM128" s="3">
        <f t="shared" si="66"/>
        <v>1</v>
      </c>
      <c r="HN128" s="3">
        <f t="shared" si="67"/>
        <v>52</v>
      </c>
      <c r="HO128" s="3">
        <f t="shared" si="83"/>
        <v>0</v>
      </c>
      <c r="HP128" s="3">
        <f t="shared" si="42"/>
        <v>52</v>
      </c>
      <c r="HQ128" s="7" t="str" cm="1">
        <f t="array" ref="HQ128">_xlfn.SWITCH(HP128,HM128,"Oui",HN128,"Non",HO128,"Abstention")</f>
        <v>Non</v>
      </c>
      <c r="HR128" s="7" t="str" cm="1">
        <f t="array" ref="HR128">_xlfn.SWITCH(HQ128,"Oui","Non","Non","Oui","Abstention","Oui")</f>
        <v>Oui</v>
      </c>
      <c r="HS128" s="7" t="str" cm="1">
        <f t="array" ref="HS128">_xlfn.SWITCH(HQ128,"Oui","Abstention","Non","Abstention","Abstention","Non")</f>
        <v>Abstention</v>
      </c>
      <c r="HT128" s="3">
        <f t="shared" si="43"/>
        <v>53</v>
      </c>
      <c r="HU128" s="3">
        <f t="shared" si="44"/>
        <v>0.98113207547169812</v>
      </c>
      <c r="HV128" t="str">
        <f t="shared" si="45"/>
        <v>consigne</v>
      </c>
      <c r="HW128" s="3">
        <f t="shared" si="68"/>
        <v>38</v>
      </c>
      <c r="HX128" s="3">
        <f t="shared" si="69"/>
        <v>0</v>
      </c>
      <c r="HY128" s="3">
        <f t="shared" si="70"/>
        <v>0</v>
      </c>
      <c r="HZ128" s="3">
        <f t="shared" si="46"/>
        <v>38</v>
      </c>
      <c r="IA128" s="7" t="str" cm="1">
        <f t="array" ref="IA128">_xlfn.SWITCH(HZ128,HW128,"Oui",HX128,"Non",HY128,"Abstention")</f>
        <v>Oui</v>
      </c>
      <c r="IB128" s="7" t="str" cm="1">
        <f t="array" ref="IB128">_xlfn.SWITCH(IA128,"Oui","Non","Non","Oui","Abstention","Oui")</f>
        <v>Non</v>
      </c>
      <c r="IC128" s="7" t="str" cm="1">
        <f t="array" ref="IC128">_xlfn.SWITCH(IA128,"Oui","Abstention","Non","Abstention","Abstention","Non")</f>
        <v>Abstention</v>
      </c>
      <c r="ID128" s="3">
        <f t="shared" si="47"/>
        <v>38</v>
      </c>
      <c r="IE128" s="3">
        <f t="shared" si="48"/>
        <v>1</v>
      </c>
      <c r="IF128" t="str">
        <f t="shared" si="49"/>
        <v>consigne</v>
      </c>
      <c r="IG128">
        <f t="shared" si="71"/>
        <v>0</v>
      </c>
      <c r="IH128">
        <f t="shared" si="72"/>
        <v>30</v>
      </c>
      <c r="II128">
        <f t="shared" si="73"/>
        <v>0</v>
      </c>
      <c r="IJ128" s="3">
        <f t="shared" si="50"/>
        <v>30</v>
      </c>
      <c r="IK128" s="7" t="str" cm="1">
        <f t="array" ref="IK128">_xlfn.SWITCH(IJ128,IG128,"Oui",IH128,"Non",II128,"Abstention")</f>
        <v>Non</v>
      </c>
      <c r="IL128" s="7" t="str" cm="1">
        <f t="array" ref="IL128">_xlfn.SWITCH(IK128,"Oui","Non","Non","Oui","Abstention","Oui")</f>
        <v>Oui</v>
      </c>
      <c r="IM128" s="7" t="str" cm="1">
        <f t="array" ref="IM128">_xlfn.SWITCH(IK128,"Oui","Abstention","Non","Abstention","Abstention","Non")</f>
        <v>Abstention</v>
      </c>
      <c r="IN128" s="3">
        <f t="shared" si="51"/>
        <v>30</v>
      </c>
      <c r="IO128" s="3">
        <f t="shared" si="52"/>
        <v>1</v>
      </c>
      <c r="IP128" t="str">
        <f t="shared" si="84"/>
        <v>consigne</v>
      </c>
      <c r="IQ128">
        <f t="shared" si="74"/>
        <v>0</v>
      </c>
      <c r="IR128">
        <f t="shared" si="75"/>
        <v>28</v>
      </c>
      <c r="IS128">
        <f t="shared" si="76"/>
        <v>0</v>
      </c>
      <c r="IT128" s="3">
        <f t="shared" si="54"/>
        <v>28</v>
      </c>
      <c r="IU128" s="7" t="str" cm="1">
        <f t="array" ref="IU128">_xlfn.SWITCH(IT128,IQ128,"Oui",IR128,"Non",IS128,"Abstention")</f>
        <v>Non</v>
      </c>
      <c r="IV128" s="7" t="str" cm="1">
        <f t="array" ref="IV128">_xlfn.SWITCH(IU128,"Oui","Non","Non","Oui","Abstention","Oui")</f>
        <v>Oui</v>
      </c>
      <c r="IW128" s="7" t="str" cm="1">
        <f t="array" ref="IW128">_xlfn.SWITCH(IU128,"Oui","Abstention","Non","Abstention","Abstention","Non")</f>
        <v>Abstention</v>
      </c>
      <c r="IX128" s="3">
        <f t="shared" si="55"/>
        <v>28</v>
      </c>
      <c r="IY128" s="3">
        <f t="shared" si="56"/>
        <v>1</v>
      </c>
      <c r="IZ128" t="str">
        <f t="shared" si="85"/>
        <v>consigne</v>
      </c>
      <c r="JA128">
        <f t="shared" si="77"/>
        <v>28</v>
      </c>
      <c r="JB128">
        <f t="shared" si="78"/>
        <v>0</v>
      </c>
      <c r="JC128">
        <f t="shared" si="79"/>
        <v>0</v>
      </c>
      <c r="JD128" s="3">
        <f t="shared" si="58"/>
        <v>28</v>
      </c>
      <c r="JE128" s="7" t="str" cm="1">
        <f t="array" ref="JE128">_xlfn.SWITCH(JD128,JA128,"Oui",JB128,"Non",JC128,"Abstention")</f>
        <v>Oui</v>
      </c>
      <c r="JF128" s="7" t="str" cm="1">
        <f t="array" ref="JF128">_xlfn.SWITCH(JE128,"Oui","Non","Non","Oui","Abstention","Oui")</f>
        <v>Non</v>
      </c>
      <c r="JG128" s="7" t="str" cm="1">
        <f t="array" ref="JG128">_xlfn.SWITCH(JE128,"Oui","Abstention","Non","Abstention","Abstention","Non")</f>
        <v>Abstention</v>
      </c>
      <c r="JH128" s="3">
        <f t="shared" si="59"/>
        <v>28</v>
      </c>
      <c r="JI128" s="3">
        <f t="shared" si="60"/>
        <v>1</v>
      </c>
      <c r="JJ128" t="str">
        <f t="shared" si="86"/>
        <v>consigne</v>
      </c>
      <c r="JK128">
        <f t="shared" si="80"/>
        <v>16</v>
      </c>
      <c r="JL128">
        <f t="shared" si="81"/>
        <v>0</v>
      </c>
      <c r="JM128">
        <f t="shared" si="82"/>
        <v>0</v>
      </c>
      <c r="JN128" s="3">
        <f t="shared" si="62"/>
        <v>16</v>
      </c>
      <c r="JO128" s="7" t="str" cm="1">
        <f t="array" ref="JO128">_xlfn.SWITCH(JN128,JK128,"Oui",JL128,"Non",JM128,"Abstention")</f>
        <v>Oui</v>
      </c>
      <c r="JP128" s="7" t="str" cm="1">
        <f t="array" ref="JP128">_xlfn.SWITCH(JO128,"Oui","Non","Non","Oui","Abstention","Oui")</f>
        <v>Non</v>
      </c>
      <c r="JQ128" s="7" t="str" cm="1">
        <f t="array" ref="JQ128">_xlfn.SWITCH(JO128,"Oui","Abstention","Non","Abstention","Abstention","Non")</f>
        <v>Abstention</v>
      </c>
      <c r="JR128" s="3">
        <f t="shared" si="63"/>
        <v>16</v>
      </c>
      <c r="JS128" s="3">
        <f t="shared" si="64"/>
        <v>1</v>
      </c>
      <c r="JT128" t="str">
        <f t="shared" si="87"/>
        <v>consigne</v>
      </c>
      <c r="JU128" s="3"/>
      <c r="JV128" t="str" cm="1">
        <f t="array" ref="JV128">_xlfn._xlws.FILTER($M$3:$HD$3,((($M128:$HD128=$HR128)+($M128:$HD128=$HS128))*($M$5:$HD$5="V")*($HV128="consigne")),"")</f>
        <v>Imark Christian</v>
      </c>
      <c r="KP128" t="str" cm="1">
        <f t="array" ref="KP128">_xlfn._xlws.FILTER($M$3:$HD$3,((($M128:$HD128=$IB128)+($M128:$HD128=$IC128))*($M$5:$HD$5="S")*($IF128="consigne")),"")</f>
        <v/>
      </c>
      <c r="LD128" t="str" cm="1">
        <f t="array" ref="LD128">_xlfn._xlws.FILTER($M$3:$HD$3,((($M128:$HD128=$IV128)+($M128:$HD128=$IW128))*($M$5:$HD$5="RL")*($IZ128="consigne")),"")</f>
        <v/>
      </c>
      <c r="LP128" t="str" cm="1">
        <f t="array" ref="LP128">_xlfn._xlws.FILTER($M$3:$HD$3,((($M128:$HD128=$JF128)+($M128:$HD128=$JG128))*($M$5:$HD$5="G")*($JJ128="consigne")),"")</f>
        <v/>
      </c>
      <c r="MA128" t="str" cm="1">
        <f t="array" ref="MA128">_xlfn._xlws.FILTER($M$3:$HD$3,((($M128:$HD128=$JP128)+($M128:$HD128=$JQ128))*($M$5:$HD$5="GL")*($JT128="consigne")),"")</f>
        <v/>
      </c>
      <c r="MG128" t="str" cm="1">
        <f t="array" ref="MG128">_xlfn._xlws.FILTER($M$3:$HD$3,((($M128:$HD128=$IL128)+($M128:$HD128=$IM128))*($M$5:$HD$5="M-E")*($IP128="consigne")),"")</f>
        <v/>
      </c>
    </row>
    <row r="129" spans="1:353" x14ac:dyDescent="0.25">
      <c r="A129" s="1" t="s">
        <v>903</v>
      </c>
      <c r="B129" t="s">
        <v>204</v>
      </c>
      <c r="D129" t="s">
        <v>869</v>
      </c>
      <c r="E129" s="1" t="s">
        <v>904</v>
      </c>
      <c r="F129" t="s">
        <v>905</v>
      </c>
      <c r="G129">
        <v>24591</v>
      </c>
      <c r="H129" t="s">
        <v>536</v>
      </c>
      <c r="I129" t="s">
        <v>537</v>
      </c>
      <c r="M129" t="s">
        <v>461</v>
      </c>
      <c r="N129" t="s">
        <v>461</v>
      </c>
      <c r="O129" t="s">
        <v>460</v>
      </c>
      <c r="P129" t="s">
        <v>461</v>
      </c>
      <c r="Q129" t="s">
        <v>461</v>
      </c>
      <c r="R129" t="s">
        <v>460</v>
      </c>
      <c r="S129" t="s">
        <v>460</v>
      </c>
      <c r="T129" t="s">
        <v>460</v>
      </c>
      <c r="U129" t="s">
        <v>460</v>
      </c>
      <c r="V129" t="s">
        <v>460</v>
      </c>
      <c r="W129" t="s">
        <v>463</v>
      </c>
      <c r="X129" t="s">
        <v>460</v>
      </c>
      <c r="Y129" t="s">
        <v>460</v>
      </c>
      <c r="Z129" t="s">
        <v>461</v>
      </c>
      <c r="AA129" t="s">
        <v>461</v>
      </c>
      <c r="AB129" t="s">
        <v>460</v>
      </c>
      <c r="AC129" t="s">
        <v>461</v>
      </c>
      <c r="AD129" t="s">
        <v>461</v>
      </c>
      <c r="AE129" t="s">
        <v>461</v>
      </c>
      <c r="AF129" t="s">
        <v>460</v>
      </c>
      <c r="AG129" t="s">
        <v>461</v>
      </c>
      <c r="AH129" t="s">
        <v>461</v>
      </c>
      <c r="AI129" t="s">
        <v>461</v>
      </c>
      <c r="AJ129" t="s">
        <v>460</v>
      </c>
      <c r="AK129" t="s">
        <v>461</v>
      </c>
      <c r="AL129" t="s">
        <v>461</v>
      </c>
      <c r="AM129" t="s">
        <v>461</v>
      </c>
      <c r="AN129" t="s">
        <v>461</v>
      </c>
      <c r="AO129" t="s">
        <v>461</v>
      </c>
      <c r="AP129" t="s">
        <v>461</v>
      </c>
      <c r="AQ129" t="s">
        <v>461</v>
      </c>
      <c r="AR129" t="s">
        <v>461</v>
      </c>
      <c r="AS129" t="s">
        <v>460</v>
      </c>
      <c r="AT129" t="s">
        <v>461</v>
      </c>
      <c r="AU129" t="s">
        <v>460</v>
      </c>
      <c r="AV129" t="s">
        <v>460</v>
      </c>
      <c r="AW129" t="s">
        <v>461</v>
      </c>
      <c r="AX129" t="s">
        <v>460</v>
      </c>
      <c r="AY129" t="s">
        <v>461</v>
      </c>
      <c r="AZ129" t="s">
        <v>461</v>
      </c>
      <c r="BA129" t="s">
        <v>461</v>
      </c>
      <c r="BB129" t="s">
        <v>461</v>
      </c>
      <c r="BC129" t="s">
        <v>460</v>
      </c>
      <c r="BD129" t="s">
        <v>461</v>
      </c>
      <c r="BE129" t="s">
        <v>461</v>
      </c>
      <c r="BF129" t="s">
        <v>461</v>
      </c>
      <c r="BG129" t="s">
        <v>460</v>
      </c>
      <c r="BH129" t="s">
        <v>461</v>
      </c>
      <c r="BI129" t="s">
        <v>460</v>
      </c>
      <c r="BJ129" t="s">
        <v>461</v>
      </c>
      <c r="BK129" t="s">
        <v>461</v>
      </c>
      <c r="BL129" t="s">
        <v>461</v>
      </c>
      <c r="BM129" t="s">
        <v>460</v>
      </c>
      <c r="BN129" t="s">
        <v>461</v>
      </c>
      <c r="BO129" t="s">
        <v>461</v>
      </c>
      <c r="BP129" t="s">
        <v>460</v>
      </c>
      <c r="BQ129" t="s">
        <v>460</v>
      </c>
      <c r="BR129" t="s">
        <v>461</v>
      </c>
      <c r="BS129" t="s">
        <v>460</v>
      </c>
      <c r="BT129" t="s">
        <v>461</v>
      </c>
      <c r="BU129" t="s">
        <v>461</v>
      </c>
      <c r="BV129" t="s">
        <v>461</v>
      </c>
      <c r="BW129" t="s">
        <v>461</v>
      </c>
      <c r="BX129" t="s">
        <v>460</v>
      </c>
      <c r="BY129" t="s">
        <v>461</v>
      </c>
      <c r="BZ129" t="s">
        <v>461</v>
      </c>
      <c r="CA129" t="s">
        <v>460</v>
      </c>
      <c r="CB129" t="s">
        <v>461</v>
      </c>
      <c r="CC129" t="s">
        <v>461</v>
      </c>
      <c r="CD129" t="s">
        <v>461</v>
      </c>
      <c r="CE129" t="s">
        <v>460</v>
      </c>
      <c r="CF129" t="s">
        <v>461</v>
      </c>
      <c r="CG129" t="s">
        <v>461</v>
      </c>
      <c r="CH129" t="s">
        <v>461</v>
      </c>
      <c r="CI129" t="s">
        <v>461</v>
      </c>
      <c r="CJ129" t="s">
        <v>461</v>
      </c>
      <c r="CK129" t="s">
        <v>461</v>
      </c>
      <c r="CL129" t="s">
        <v>461</v>
      </c>
      <c r="CM129" t="s">
        <v>463</v>
      </c>
      <c r="CN129" t="s">
        <v>460</v>
      </c>
      <c r="CO129" t="s">
        <v>460</v>
      </c>
      <c r="CP129" t="s">
        <v>461</v>
      </c>
      <c r="CQ129" t="s">
        <v>461</v>
      </c>
      <c r="CR129" t="s">
        <v>461</v>
      </c>
      <c r="CS129" t="s">
        <v>461</v>
      </c>
      <c r="CT129" t="s">
        <v>461</v>
      </c>
      <c r="CU129" t="s">
        <v>461</v>
      </c>
      <c r="CV129" t="s">
        <v>461</v>
      </c>
      <c r="CW129" t="s">
        <v>461</v>
      </c>
      <c r="CX129" t="s">
        <v>460</v>
      </c>
      <c r="CY129" t="s">
        <v>461</v>
      </c>
      <c r="CZ129" t="s">
        <v>460</v>
      </c>
      <c r="DA129" t="s">
        <v>461</v>
      </c>
      <c r="DB129" t="s">
        <v>474</v>
      </c>
      <c r="DC129" t="s">
        <v>461</v>
      </c>
      <c r="DD129" t="s">
        <v>461</v>
      </c>
      <c r="DE129" t="s">
        <v>460</v>
      </c>
      <c r="DF129" t="s">
        <v>461</v>
      </c>
      <c r="DG129" t="s">
        <v>461</v>
      </c>
      <c r="DH129" t="s">
        <v>461</v>
      </c>
      <c r="DI129" t="s">
        <v>460</v>
      </c>
      <c r="DJ129" t="s">
        <v>461</v>
      </c>
      <c r="DK129" t="s">
        <v>473</v>
      </c>
      <c r="DL129" t="s">
        <v>461</v>
      </c>
      <c r="DM129" t="s">
        <v>460</v>
      </c>
      <c r="DN129" t="s">
        <v>460</v>
      </c>
      <c r="DO129" t="s">
        <v>461</v>
      </c>
      <c r="DP129" t="s">
        <v>461</v>
      </c>
      <c r="DQ129" t="s">
        <v>461</v>
      </c>
      <c r="DR129" t="s">
        <v>460</v>
      </c>
      <c r="DS129" t="s">
        <v>460</v>
      </c>
      <c r="DT129" t="s">
        <v>460</v>
      </c>
      <c r="DU129" t="s">
        <v>461</v>
      </c>
      <c r="DV129" t="s">
        <v>460</v>
      </c>
      <c r="DW129" t="s">
        <v>461</v>
      </c>
      <c r="DX129" t="s">
        <v>461</v>
      </c>
      <c r="DY129" t="s">
        <v>461</v>
      </c>
      <c r="DZ129" t="s">
        <v>460</v>
      </c>
      <c r="EA129" t="s">
        <v>460</v>
      </c>
      <c r="EB129" t="s">
        <v>460</v>
      </c>
      <c r="EC129" t="s">
        <v>461</v>
      </c>
      <c r="ED129" t="s">
        <v>461</v>
      </c>
      <c r="EE129" t="s">
        <v>461</v>
      </c>
      <c r="EF129" t="s">
        <v>461</v>
      </c>
      <c r="EG129" t="s">
        <v>460</v>
      </c>
      <c r="EH129" t="s">
        <v>461</v>
      </c>
      <c r="EI129" t="s">
        <v>461</v>
      </c>
      <c r="EJ129" t="s">
        <v>461</v>
      </c>
      <c r="EK129" t="s">
        <v>460</v>
      </c>
      <c r="EL129" t="s">
        <v>460</v>
      </c>
      <c r="EM129" t="s">
        <v>461</v>
      </c>
      <c r="EN129" t="s">
        <v>461</v>
      </c>
      <c r="EO129" t="s">
        <v>460</v>
      </c>
      <c r="EP129" t="s">
        <v>461</v>
      </c>
      <c r="EQ129" t="s">
        <v>460</v>
      </c>
      <c r="ER129" t="s">
        <v>461</v>
      </c>
      <c r="ES129" t="s">
        <v>460</v>
      </c>
      <c r="ET129" t="s">
        <v>461</v>
      </c>
      <c r="EU129" t="s">
        <v>463</v>
      </c>
      <c r="EV129" t="s">
        <v>460</v>
      </c>
      <c r="EW129" t="s">
        <v>460</v>
      </c>
      <c r="EX129" t="s">
        <v>460</v>
      </c>
      <c r="EY129" t="s">
        <v>461</v>
      </c>
      <c r="EZ129" t="s">
        <v>461</v>
      </c>
      <c r="FA129" t="s">
        <v>461</v>
      </c>
      <c r="FB129" t="s">
        <v>461</v>
      </c>
      <c r="FC129" t="s">
        <v>461</v>
      </c>
      <c r="FD129" t="s">
        <v>461</v>
      </c>
      <c r="FE129" t="s">
        <v>461</v>
      </c>
      <c r="FF129" t="s">
        <v>461</v>
      </c>
      <c r="FG129" t="s">
        <v>473</v>
      </c>
      <c r="FH129" t="s">
        <v>460</v>
      </c>
      <c r="FI129" t="s">
        <v>461</v>
      </c>
      <c r="FJ129" t="s">
        <v>461</v>
      </c>
      <c r="FK129" t="s">
        <v>461</v>
      </c>
      <c r="FL129" t="s">
        <v>460</v>
      </c>
      <c r="FM129" t="s">
        <v>460</v>
      </c>
      <c r="FN129" t="s">
        <v>461</v>
      </c>
      <c r="FO129" t="s">
        <v>461</v>
      </c>
      <c r="FP129" t="s">
        <v>461</v>
      </c>
      <c r="FQ129" t="s">
        <v>461</v>
      </c>
      <c r="FR129" t="s">
        <v>460</v>
      </c>
      <c r="FS129" t="s">
        <v>461</v>
      </c>
      <c r="FT129" t="s">
        <v>460</v>
      </c>
      <c r="FU129" t="s">
        <v>460</v>
      </c>
      <c r="FV129" t="s">
        <v>461</v>
      </c>
      <c r="FW129" t="s">
        <v>461</v>
      </c>
      <c r="FX129" t="s">
        <v>460</v>
      </c>
      <c r="FY129" t="s">
        <v>473</v>
      </c>
      <c r="FZ129" t="s">
        <v>461</v>
      </c>
      <c r="GA129" t="s">
        <v>461</v>
      </c>
      <c r="GB129" t="s">
        <v>461</v>
      </c>
      <c r="GC129" t="s">
        <v>461</v>
      </c>
      <c r="GD129" t="s">
        <v>460</v>
      </c>
      <c r="GE129" t="s">
        <v>461</v>
      </c>
      <c r="GF129" t="s">
        <v>461</v>
      </c>
      <c r="GG129" t="s">
        <v>461</v>
      </c>
      <c r="GH129" t="s">
        <v>460</v>
      </c>
      <c r="GI129" t="s">
        <v>460</v>
      </c>
      <c r="GJ129" t="s">
        <v>460</v>
      </c>
      <c r="GK129" t="s">
        <v>461</v>
      </c>
      <c r="GL129" t="s">
        <v>461</v>
      </c>
      <c r="GM129" t="s">
        <v>461</v>
      </c>
      <c r="GN129" t="s">
        <v>461</v>
      </c>
      <c r="GO129" t="s">
        <v>461</v>
      </c>
      <c r="GP129" t="s">
        <v>460</v>
      </c>
      <c r="GQ129" t="s">
        <v>461</v>
      </c>
      <c r="GR129" t="s">
        <v>461</v>
      </c>
      <c r="GS129" t="s">
        <v>461</v>
      </c>
      <c r="GT129" t="s">
        <v>460</v>
      </c>
      <c r="GU129" t="s">
        <v>461</v>
      </c>
      <c r="GV129" t="s">
        <v>461</v>
      </c>
      <c r="GW129" t="s">
        <v>460</v>
      </c>
      <c r="GX129" t="s">
        <v>460</v>
      </c>
      <c r="GY129" t="s">
        <v>460</v>
      </c>
      <c r="GZ129" t="s">
        <v>460</v>
      </c>
      <c r="HA129" t="s">
        <v>461</v>
      </c>
      <c r="HB129" t="s">
        <v>461</v>
      </c>
      <c r="HC129" t="s">
        <v>460</v>
      </c>
      <c r="HD129" t="s">
        <v>461</v>
      </c>
      <c r="HE129" t="s">
        <v>475</v>
      </c>
      <c r="HF129">
        <v>67</v>
      </c>
      <c r="HG129">
        <v>126</v>
      </c>
      <c r="HH129">
        <v>0</v>
      </c>
      <c r="HI129">
        <v>3</v>
      </c>
      <c r="HJ129">
        <v>3</v>
      </c>
      <c r="HK129" t="s">
        <v>476</v>
      </c>
      <c r="HM129" s="3">
        <f t="shared" si="66"/>
        <v>1</v>
      </c>
      <c r="HN129" s="3">
        <f t="shared" si="67"/>
        <v>52</v>
      </c>
      <c r="HO129" s="3">
        <f t="shared" si="83"/>
        <v>0</v>
      </c>
      <c r="HP129" s="3">
        <f t="shared" si="42"/>
        <v>52</v>
      </c>
      <c r="HQ129" s="7" t="str" cm="1">
        <f t="array" ref="HQ129">_xlfn.SWITCH(HP129,HM129,"Oui",HN129,"Non",HO129,"Abstention")</f>
        <v>Non</v>
      </c>
      <c r="HR129" s="7" t="str" cm="1">
        <f t="array" ref="HR129">_xlfn.SWITCH(HQ129,"Oui","Non","Non","Oui","Abstention","Oui")</f>
        <v>Oui</v>
      </c>
      <c r="HS129" s="7" t="str" cm="1">
        <f t="array" ref="HS129">_xlfn.SWITCH(HQ129,"Oui","Abstention","Non","Abstention","Abstention","Non")</f>
        <v>Abstention</v>
      </c>
      <c r="HT129" s="3">
        <f t="shared" si="43"/>
        <v>53</v>
      </c>
      <c r="HU129" s="3">
        <f t="shared" si="44"/>
        <v>0.98113207547169812</v>
      </c>
      <c r="HV129" t="str">
        <f t="shared" si="45"/>
        <v>consigne</v>
      </c>
      <c r="HW129" s="3">
        <f t="shared" si="68"/>
        <v>38</v>
      </c>
      <c r="HX129" s="3">
        <f t="shared" si="69"/>
        <v>0</v>
      </c>
      <c r="HY129" s="3">
        <f t="shared" si="70"/>
        <v>0</v>
      </c>
      <c r="HZ129" s="3">
        <f t="shared" si="46"/>
        <v>38</v>
      </c>
      <c r="IA129" s="7" t="str" cm="1">
        <f t="array" ref="IA129">_xlfn.SWITCH(HZ129,HW129,"Oui",HX129,"Non",HY129,"Abstention")</f>
        <v>Oui</v>
      </c>
      <c r="IB129" s="7" t="str" cm="1">
        <f t="array" ref="IB129">_xlfn.SWITCH(IA129,"Oui","Non","Non","Oui","Abstention","Oui")</f>
        <v>Non</v>
      </c>
      <c r="IC129" s="7" t="str" cm="1">
        <f t="array" ref="IC129">_xlfn.SWITCH(IA129,"Oui","Abstention","Non","Abstention","Abstention","Non")</f>
        <v>Abstention</v>
      </c>
      <c r="ID129" s="3">
        <f t="shared" si="47"/>
        <v>38</v>
      </c>
      <c r="IE129" s="3">
        <f t="shared" si="48"/>
        <v>1</v>
      </c>
      <c r="IF129" t="str">
        <f t="shared" si="49"/>
        <v>consigne</v>
      </c>
      <c r="IG129">
        <f t="shared" si="71"/>
        <v>0</v>
      </c>
      <c r="IH129">
        <f t="shared" si="72"/>
        <v>30</v>
      </c>
      <c r="II129">
        <f t="shared" si="73"/>
        <v>0</v>
      </c>
      <c r="IJ129" s="3">
        <f t="shared" si="50"/>
        <v>30</v>
      </c>
      <c r="IK129" s="7" t="str" cm="1">
        <f t="array" ref="IK129">_xlfn.SWITCH(IJ129,IG129,"Oui",IH129,"Non",II129,"Abstention")</f>
        <v>Non</v>
      </c>
      <c r="IL129" s="7" t="str" cm="1">
        <f t="array" ref="IL129">_xlfn.SWITCH(IK129,"Oui","Non","Non","Oui","Abstention","Oui")</f>
        <v>Oui</v>
      </c>
      <c r="IM129" s="7" t="str" cm="1">
        <f t="array" ref="IM129">_xlfn.SWITCH(IK129,"Oui","Abstention","Non","Abstention","Abstention","Non")</f>
        <v>Abstention</v>
      </c>
      <c r="IN129" s="3">
        <f t="shared" si="51"/>
        <v>30</v>
      </c>
      <c r="IO129" s="3">
        <f t="shared" si="52"/>
        <v>1</v>
      </c>
      <c r="IP129" t="str">
        <f t="shared" si="84"/>
        <v>consigne</v>
      </c>
      <c r="IQ129">
        <f t="shared" si="74"/>
        <v>0</v>
      </c>
      <c r="IR129">
        <f t="shared" si="75"/>
        <v>28</v>
      </c>
      <c r="IS129">
        <f t="shared" si="76"/>
        <v>0</v>
      </c>
      <c r="IT129" s="3">
        <f t="shared" si="54"/>
        <v>28</v>
      </c>
      <c r="IU129" s="7" t="str" cm="1">
        <f t="array" ref="IU129">_xlfn.SWITCH(IT129,IQ129,"Oui",IR129,"Non",IS129,"Abstention")</f>
        <v>Non</v>
      </c>
      <c r="IV129" s="7" t="str" cm="1">
        <f t="array" ref="IV129">_xlfn.SWITCH(IU129,"Oui","Non","Non","Oui","Abstention","Oui")</f>
        <v>Oui</v>
      </c>
      <c r="IW129" s="7" t="str" cm="1">
        <f t="array" ref="IW129">_xlfn.SWITCH(IU129,"Oui","Abstention","Non","Abstention","Abstention","Non")</f>
        <v>Abstention</v>
      </c>
      <c r="IX129" s="3">
        <f t="shared" si="55"/>
        <v>28</v>
      </c>
      <c r="IY129" s="3">
        <f t="shared" si="56"/>
        <v>1</v>
      </c>
      <c r="IZ129" t="str">
        <f t="shared" si="85"/>
        <v>consigne</v>
      </c>
      <c r="JA129">
        <f t="shared" si="77"/>
        <v>28</v>
      </c>
      <c r="JB129">
        <f t="shared" si="78"/>
        <v>0</v>
      </c>
      <c r="JC129">
        <f t="shared" si="79"/>
        <v>0</v>
      </c>
      <c r="JD129" s="3">
        <f t="shared" si="58"/>
        <v>28</v>
      </c>
      <c r="JE129" s="7" t="str" cm="1">
        <f t="array" ref="JE129">_xlfn.SWITCH(JD129,JA129,"Oui",JB129,"Non",JC129,"Abstention")</f>
        <v>Oui</v>
      </c>
      <c r="JF129" s="7" t="str" cm="1">
        <f t="array" ref="JF129">_xlfn.SWITCH(JE129,"Oui","Non","Non","Oui","Abstention","Oui")</f>
        <v>Non</v>
      </c>
      <c r="JG129" s="7" t="str" cm="1">
        <f t="array" ref="JG129">_xlfn.SWITCH(JE129,"Oui","Abstention","Non","Abstention","Abstention","Non")</f>
        <v>Abstention</v>
      </c>
      <c r="JH129" s="3">
        <f t="shared" si="59"/>
        <v>28</v>
      </c>
      <c r="JI129" s="3">
        <f t="shared" si="60"/>
        <v>1</v>
      </c>
      <c r="JJ129" t="str">
        <f t="shared" si="86"/>
        <v>consigne</v>
      </c>
      <c r="JK129">
        <f t="shared" si="80"/>
        <v>0</v>
      </c>
      <c r="JL129">
        <f t="shared" si="81"/>
        <v>16</v>
      </c>
      <c r="JM129">
        <f t="shared" si="82"/>
        <v>0</v>
      </c>
      <c r="JN129" s="3">
        <f t="shared" si="62"/>
        <v>16</v>
      </c>
      <c r="JO129" s="7" t="str" cm="1">
        <f t="array" ref="JO129">_xlfn.SWITCH(JN129,JK129,"Oui",JL129,"Non",JM129,"Abstention")</f>
        <v>Non</v>
      </c>
      <c r="JP129" s="7" t="str" cm="1">
        <f t="array" ref="JP129">_xlfn.SWITCH(JO129,"Oui","Non","Non","Oui","Abstention","Oui")</f>
        <v>Oui</v>
      </c>
      <c r="JQ129" s="7" t="str" cm="1">
        <f t="array" ref="JQ129">_xlfn.SWITCH(JO129,"Oui","Abstention","Non","Abstention","Abstention","Non")</f>
        <v>Abstention</v>
      </c>
      <c r="JR129" s="3">
        <f t="shared" si="63"/>
        <v>16</v>
      </c>
      <c r="JS129" s="3">
        <f t="shared" si="64"/>
        <v>1</v>
      </c>
      <c r="JT129" t="str">
        <f t="shared" si="87"/>
        <v>consigne</v>
      </c>
      <c r="JU129" s="3"/>
      <c r="JV129" t="str" cm="1">
        <f t="array" ref="JV129">_xlfn._xlws.FILTER($M$3:$HD$3,((($M129:$HD129=$HR129)+($M129:$HD129=$HS129))*($M$5:$HD$5="V")*($HV129="consigne")),"")</f>
        <v>Imark Christian</v>
      </c>
      <c r="KP129" t="str" cm="1">
        <f t="array" ref="KP129">_xlfn._xlws.FILTER($M$3:$HD$3,((($M129:$HD129=$IB129)+($M129:$HD129=$IC129))*($M$5:$HD$5="S")*($IF129="consigne")),"")</f>
        <v/>
      </c>
      <c r="LD129" t="str" cm="1">
        <f t="array" ref="LD129">_xlfn._xlws.FILTER($M$3:$HD$3,((($M129:$HD129=$IV129)+($M129:$HD129=$IW129))*($M$5:$HD$5="RL")*($IZ129="consigne")),"")</f>
        <v/>
      </c>
      <c r="LP129" t="str" cm="1">
        <f t="array" ref="LP129">_xlfn._xlws.FILTER($M$3:$HD$3,((($M129:$HD129=$JF129)+($M129:$HD129=$JG129))*($M$5:$HD$5="G")*($JJ129="consigne")),"")</f>
        <v/>
      </c>
      <c r="MA129" t="str" cm="1">
        <f t="array" ref="MA129">_xlfn._xlws.FILTER($M$3:$HD$3,((($M129:$HD129=$JP129)+($M129:$HD129=$JQ129))*($M$5:$HD$5="GL")*($JT129="consigne")),"")</f>
        <v/>
      </c>
      <c r="MG129" t="str" cm="1">
        <f t="array" ref="MG129">_xlfn._xlws.FILTER($M$3:$HD$3,((($M129:$HD129=$IL129)+($M129:$HD129=$IM129))*($M$5:$HD$5="M-E")*($IP129="consigne")),"")</f>
        <v/>
      </c>
    </row>
    <row r="130" spans="1:353" x14ac:dyDescent="0.25">
      <c r="A130" s="1" t="s">
        <v>906</v>
      </c>
      <c r="B130" t="s">
        <v>204</v>
      </c>
      <c r="C130" t="s">
        <v>868</v>
      </c>
      <c r="D130" t="s">
        <v>869</v>
      </c>
      <c r="E130" s="1" t="s">
        <v>907</v>
      </c>
      <c r="F130" t="s">
        <v>908</v>
      </c>
      <c r="G130">
        <v>24592</v>
      </c>
      <c r="H130" t="s">
        <v>527</v>
      </c>
      <c r="I130" t="s">
        <v>528</v>
      </c>
      <c r="M130" t="s">
        <v>460</v>
      </c>
      <c r="N130" t="s">
        <v>460</v>
      </c>
      <c r="O130" t="s">
        <v>460</v>
      </c>
      <c r="P130" t="s">
        <v>460</v>
      </c>
      <c r="Q130" t="s">
        <v>460</v>
      </c>
      <c r="R130" t="s">
        <v>460</v>
      </c>
      <c r="S130" t="s">
        <v>460</v>
      </c>
      <c r="T130" t="s">
        <v>460</v>
      </c>
      <c r="U130" t="s">
        <v>460</v>
      </c>
      <c r="V130" t="s">
        <v>460</v>
      </c>
      <c r="W130" t="s">
        <v>463</v>
      </c>
      <c r="X130" t="s">
        <v>460</v>
      </c>
      <c r="Y130" t="s">
        <v>460</v>
      </c>
      <c r="Z130" t="s">
        <v>461</v>
      </c>
      <c r="AA130" t="s">
        <v>480</v>
      </c>
      <c r="AB130" t="s">
        <v>460</v>
      </c>
      <c r="AC130" t="s">
        <v>461</v>
      </c>
      <c r="AD130" t="s">
        <v>460</v>
      </c>
      <c r="AE130" t="s">
        <v>460</v>
      </c>
      <c r="AF130" t="s">
        <v>473</v>
      </c>
      <c r="AG130" t="s">
        <v>461</v>
      </c>
      <c r="AH130" t="s">
        <v>461</v>
      </c>
      <c r="AI130" t="s">
        <v>460</v>
      </c>
      <c r="AJ130" t="s">
        <v>460</v>
      </c>
      <c r="AK130" t="s">
        <v>461</v>
      </c>
      <c r="AL130" t="s">
        <v>460</v>
      </c>
      <c r="AM130" t="s">
        <v>460</v>
      </c>
      <c r="AN130" t="s">
        <v>460</v>
      </c>
      <c r="AO130" t="s">
        <v>460</v>
      </c>
      <c r="AP130" t="s">
        <v>460</v>
      </c>
      <c r="AQ130" t="s">
        <v>461</v>
      </c>
      <c r="AR130" t="s">
        <v>461</v>
      </c>
      <c r="AS130" t="s">
        <v>460</v>
      </c>
      <c r="AT130" t="s">
        <v>461</v>
      </c>
      <c r="AU130" t="s">
        <v>460</v>
      </c>
      <c r="AV130" t="s">
        <v>460</v>
      </c>
      <c r="AW130" t="s">
        <v>460</v>
      </c>
      <c r="AX130" t="s">
        <v>460</v>
      </c>
      <c r="AY130" t="s">
        <v>461</v>
      </c>
      <c r="AZ130" t="s">
        <v>460</v>
      </c>
      <c r="BA130" t="s">
        <v>460</v>
      </c>
      <c r="BB130" t="s">
        <v>461</v>
      </c>
      <c r="BC130" t="s">
        <v>460</v>
      </c>
      <c r="BD130" t="s">
        <v>460</v>
      </c>
      <c r="BE130" t="s">
        <v>460</v>
      </c>
      <c r="BF130" t="s">
        <v>461</v>
      </c>
      <c r="BG130" t="s">
        <v>460</v>
      </c>
      <c r="BH130" t="s">
        <v>461</v>
      </c>
      <c r="BI130" t="s">
        <v>460</v>
      </c>
      <c r="BJ130" t="s">
        <v>461</v>
      </c>
      <c r="BK130" t="s">
        <v>460</v>
      </c>
      <c r="BL130" t="s">
        <v>461</v>
      </c>
      <c r="BM130" t="s">
        <v>460</v>
      </c>
      <c r="BN130" t="s">
        <v>461</v>
      </c>
      <c r="BO130" t="s">
        <v>461</v>
      </c>
      <c r="BP130" t="s">
        <v>460</v>
      </c>
      <c r="BQ130" t="s">
        <v>460</v>
      </c>
      <c r="BR130" t="s">
        <v>460</v>
      </c>
      <c r="BS130" t="s">
        <v>460</v>
      </c>
      <c r="BT130" t="s">
        <v>460</v>
      </c>
      <c r="BU130" t="s">
        <v>460</v>
      </c>
      <c r="BV130" t="s">
        <v>461</v>
      </c>
      <c r="BW130" t="s">
        <v>460</v>
      </c>
      <c r="BX130" t="s">
        <v>460</v>
      </c>
      <c r="BY130" t="s">
        <v>460</v>
      </c>
      <c r="BZ130" t="s">
        <v>460</v>
      </c>
      <c r="CA130" t="s">
        <v>460</v>
      </c>
      <c r="CB130" t="s">
        <v>460</v>
      </c>
      <c r="CC130" t="s">
        <v>461</v>
      </c>
      <c r="CD130" t="s">
        <v>460</v>
      </c>
      <c r="CE130" t="s">
        <v>460</v>
      </c>
      <c r="CF130" t="s">
        <v>461</v>
      </c>
      <c r="CG130" t="s">
        <v>460</v>
      </c>
      <c r="CH130" t="s">
        <v>461</v>
      </c>
      <c r="CI130" t="s">
        <v>460</v>
      </c>
      <c r="CJ130" t="s">
        <v>460</v>
      </c>
      <c r="CK130" t="s">
        <v>460</v>
      </c>
      <c r="CL130" t="s">
        <v>460</v>
      </c>
      <c r="CM130" t="s">
        <v>463</v>
      </c>
      <c r="CN130" t="s">
        <v>473</v>
      </c>
      <c r="CO130" t="s">
        <v>460</v>
      </c>
      <c r="CP130" t="s">
        <v>460</v>
      </c>
      <c r="CQ130" t="s">
        <v>460</v>
      </c>
      <c r="CR130" t="s">
        <v>460</v>
      </c>
      <c r="CS130" t="s">
        <v>460</v>
      </c>
      <c r="CT130" t="s">
        <v>460</v>
      </c>
      <c r="CU130" t="s">
        <v>460</v>
      </c>
      <c r="CV130" t="s">
        <v>460</v>
      </c>
      <c r="CW130" t="s">
        <v>460</v>
      </c>
      <c r="CX130" t="s">
        <v>460</v>
      </c>
      <c r="CY130" t="s">
        <v>460</v>
      </c>
      <c r="CZ130" t="s">
        <v>460</v>
      </c>
      <c r="DA130" t="s">
        <v>461</v>
      </c>
      <c r="DB130" t="s">
        <v>474</v>
      </c>
      <c r="DC130" t="s">
        <v>460</v>
      </c>
      <c r="DD130" t="s">
        <v>460</v>
      </c>
      <c r="DE130" t="s">
        <v>460</v>
      </c>
      <c r="DF130" t="s">
        <v>460</v>
      </c>
      <c r="DG130" t="s">
        <v>460</v>
      </c>
      <c r="DH130" t="s">
        <v>460</v>
      </c>
      <c r="DI130" t="s">
        <v>460</v>
      </c>
      <c r="DJ130" t="s">
        <v>460</v>
      </c>
      <c r="DK130" t="s">
        <v>473</v>
      </c>
      <c r="DL130" t="s">
        <v>461</v>
      </c>
      <c r="DM130" t="s">
        <v>460</v>
      </c>
      <c r="DN130" t="s">
        <v>460</v>
      </c>
      <c r="DO130" t="s">
        <v>460</v>
      </c>
      <c r="DP130" t="s">
        <v>460</v>
      </c>
      <c r="DQ130" t="s">
        <v>461</v>
      </c>
      <c r="DR130" t="s">
        <v>460</v>
      </c>
      <c r="DS130" t="s">
        <v>460</v>
      </c>
      <c r="DT130" t="s">
        <v>460</v>
      </c>
      <c r="DU130" t="s">
        <v>460</v>
      </c>
      <c r="DV130" t="s">
        <v>460</v>
      </c>
      <c r="DW130" t="s">
        <v>461</v>
      </c>
      <c r="DX130" t="s">
        <v>460</v>
      </c>
      <c r="DY130" t="s">
        <v>461</v>
      </c>
      <c r="DZ130" t="s">
        <v>460</v>
      </c>
      <c r="EA130" t="s">
        <v>460</v>
      </c>
      <c r="EB130" t="s">
        <v>460</v>
      </c>
      <c r="EC130" t="s">
        <v>480</v>
      </c>
      <c r="ED130" t="s">
        <v>461</v>
      </c>
      <c r="EE130" t="s">
        <v>460</v>
      </c>
      <c r="EF130" t="s">
        <v>460</v>
      </c>
      <c r="EG130" t="s">
        <v>460</v>
      </c>
      <c r="EH130" t="s">
        <v>461</v>
      </c>
      <c r="EI130" t="s">
        <v>460</v>
      </c>
      <c r="EJ130" t="s">
        <v>460</v>
      </c>
      <c r="EK130" t="s">
        <v>460</v>
      </c>
      <c r="EL130" t="s">
        <v>460</v>
      </c>
      <c r="EM130" t="s">
        <v>460</v>
      </c>
      <c r="EN130" t="s">
        <v>460</v>
      </c>
      <c r="EO130" t="s">
        <v>460</v>
      </c>
      <c r="EP130" t="s">
        <v>460</v>
      </c>
      <c r="EQ130" t="s">
        <v>460</v>
      </c>
      <c r="ER130" t="s">
        <v>461</v>
      </c>
      <c r="ES130" t="s">
        <v>460</v>
      </c>
      <c r="ET130" t="s">
        <v>461</v>
      </c>
      <c r="EU130" t="s">
        <v>463</v>
      </c>
      <c r="EV130" t="s">
        <v>460</v>
      </c>
      <c r="EW130" t="s">
        <v>460</v>
      </c>
      <c r="EX130" t="s">
        <v>460</v>
      </c>
      <c r="EY130" t="s">
        <v>460</v>
      </c>
      <c r="EZ130" t="s">
        <v>460</v>
      </c>
      <c r="FA130" t="s">
        <v>460</v>
      </c>
      <c r="FB130" t="s">
        <v>460</v>
      </c>
      <c r="FC130" t="s">
        <v>461</v>
      </c>
      <c r="FD130" t="s">
        <v>460</v>
      </c>
      <c r="FE130" t="s">
        <v>460</v>
      </c>
      <c r="FF130" t="s">
        <v>460</v>
      </c>
      <c r="FG130" t="s">
        <v>473</v>
      </c>
      <c r="FH130" t="s">
        <v>460</v>
      </c>
      <c r="FI130" t="s">
        <v>460</v>
      </c>
      <c r="FJ130" t="s">
        <v>460</v>
      </c>
      <c r="FK130" t="s">
        <v>460</v>
      </c>
      <c r="FL130" t="s">
        <v>460</v>
      </c>
      <c r="FM130" t="s">
        <v>460</v>
      </c>
      <c r="FN130" t="s">
        <v>461</v>
      </c>
      <c r="FO130" t="s">
        <v>461</v>
      </c>
      <c r="FP130" t="s">
        <v>461</v>
      </c>
      <c r="FQ130" t="s">
        <v>460</v>
      </c>
      <c r="FR130" t="s">
        <v>460</v>
      </c>
      <c r="FS130" t="s">
        <v>480</v>
      </c>
      <c r="FT130" t="s">
        <v>460</v>
      </c>
      <c r="FU130" t="s">
        <v>460</v>
      </c>
      <c r="FV130" t="s">
        <v>460</v>
      </c>
      <c r="FW130" t="s">
        <v>460</v>
      </c>
      <c r="FX130" t="s">
        <v>460</v>
      </c>
      <c r="FY130" t="s">
        <v>473</v>
      </c>
      <c r="FZ130" t="s">
        <v>461</v>
      </c>
      <c r="GA130" t="s">
        <v>460</v>
      </c>
      <c r="GB130" t="s">
        <v>460</v>
      </c>
      <c r="GC130" t="s">
        <v>460</v>
      </c>
      <c r="GD130" t="s">
        <v>460</v>
      </c>
      <c r="GE130" t="s">
        <v>460</v>
      </c>
      <c r="GF130" t="s">
        <v>460</v>
      </c>
      <c r="GG130" t="s">
        <v>460</v>
      </c>
      <c r="GH130" t="s">
        <v>460</v>
      </c>
      <c r="GI130" t="s">
        <v>460</v>
      </c>
      <c r="GJ130" t="s">
        <v>460</v>
      </c>
      <c r="GK130" t="s">
        <v>460</v>
      </c>
      <c r="GL130" t="s">
        <v>460</v>
      </c>
      <c r="GM130" t="s">
        <v>461</v>
      </c>
      <c r="GN130" t="s">
        <v>461</v>
      </c>
      <c r="GO130" t="s">
        <v>460</v>
      </c>
      <c r="GP130" t="s">
        <v>460</v>
      </c>
      <c r="GQ130" t="s">
        <v>460</v>
      </c>
      <c r="GR130" t="s">
        <v>461</v>
      </c>
      <c r="GS130" t="s">
        <v>461</v>
      </c>
      <c r="GT130" t="s">
        <v>460</v>
      </c>
      <c r="GU130" t="s">
        <v>461</v>
      </c>
      <c r="GV130" t="s">
        <v>461</v>
      </c>
      <c r="GW130" t="s">
        <v>460</v>
      </c>
      <c r="GX130" t="s">
        <v>473</v>
      </c>
      <c r="GY130" t="s">
        <v>460</v>
      </c>
      <c r="GZ130" t="s">
        <v>460</v>
      </c>
      <c r="HA130" t="s">
        <v>460</v>
      </c>
      <c r="HB130" t="s">
        <v>460</v>
      </c>
      <c r="HC130" t="s">
        <v>460</v>
      </c>
      <c r="HD130" t="s">
        <v>460</v>
      </c>
      <c r="HE130" t="s">
        <v>481</v>
      </c>
      <c r="HF130">
        <v>147</v>
      </c>
      <c r="HG130">
        <v>40</v>
      </c>
      <c r="HH130">
        <v>3</v>
      </c>
      <c r="HI130">
        <v>3</v>
      </c>
      <c r="HJ130">
        <v>6</v>
      </c>
      <c r="HK130" t="s">
        <v>476</v>
      </c>
      <c r="HM130" s="3">
        <f t="shared" si="66"/>
        <v>53</v>
      </c>
      <c r="HN130" s="3">
        <f t="shared" si="67"/>
        <v>0</v>
      </c>
      <c r="HO130" s="3">
        <f t="shared" si="83"/>
        <v>0</v>
      </c>
      <c r="HP130" s="3">
        <f t="shared" si="42"/>
        <v>53</v>
      </c>
      <c r="HQ130" s="7" t="str" cm="1">
        <f t="array" ref="HQ130">_xlfn.SWITCH(HP130,HM130,"Oui",HN130,"Non",HO130,"Abstention")</f>
        <v>Oui</v>
      </c>
      <c r="HR130" s="7" t="str" cm="1">
        <f t="array" ref="HR130">_xlfn.SWITCH(HQ130,"Oui","Non","Non","Oui","Abstention","Oui")</f>
        <v>Non</v>
      </c>
      <c r="HS130" s="7" t="str" cm="1">
        <f t="array" ref="HS130">_xlfn.SWITCH(HQ130,"Oui","Abstention","Non","Abstention","Abstention","Non")</f>
        <v>Abstention</v>
      </c>
      <c r="HT130" s="3">
        <f t="shared" si="43"/>
        <v>53</v>
      </c>
      <c r="HU130" s="3">
        <f t="shared" si="44"/>
        <v>1</v>
      </c>
      <c r="HV130" t="str">
        <f t="shared" si="45"/>
        <v>consigne</v>
      </c>
      <c r="HW130" s="3">
        <f t="shared" si="68"/>
        <v>35</v>
      </c>
      <c r="HX130" s="3">
        <f t="shared" si="69"/>
        <v>0</v>
      </c>
      <c r="HY130" s="3">
        <f t="shared" si="70"/>
        <v>0</v>
      </c>
      <c r="HZ130" s="3">
        <f t="shared" si="46"/>
        <v>35</v>
      </c>
      <c r="IA130" s="7" t="str" cm="1">
        <f t="array" ref="IA130">_xlfn.SWITCH(HZ130,HW130,"Oui",HX130,"Non",HY130,"Abstention")</f>
        <v>Oui</v>
      </c>
      <c r="IB130" s="7" t="str" cm="1">
        <f t="array" ref="IB130">_xlfn.SWITCH(IA130,"Oui","Non","Non","Oui","Abstention","Oui")</f>
        <v>Non</v>
      </c>
      <c r="IC130" s="7" t="str" cm="1">
        <f t="array" ref="IC130">_xlfn.SWITCH(IA130,"Oui","Abstention","Non","Abstention","Abstention","Non")</f>
        <v>Abstention</v>
      </c>
      <c r="ID130" s="3">
        <f t="shared" si="47"/>
        <v>35</v>
      </c>
      <c r="IE130" s="3">
        <f t="shared" si="48"/>
        <v>1</v>
      </c>
      <c r="IF130" t="str">
        <f t="shared" si="49"/>
        <v>consigne</v>
      </c>
      <c r="IG130">
        <f t="shared" si="71"/>
        <v>30</v>
      </c>
      <c r="IH130">
        <f t="shared" si="72"/>
        <v>0</v>
      </c>
      <c r="II130">
        <f t="shared" si="73"/>
        <v>0</v>
      </c>
      <c r="IJ130" s="3">
        <f t="shared" si="50"/>
        <v>30</v>
      </c>
      <c r="IK130" s="7" t="str" cm="1">
        <f t="array" ref="IK130">_xlfn.SWITCH(IJ130,IG130,"Oui",IH130,"Non",II130,"Abstention")</f>
        <v>Oui</v>
      </c>
      <c r="IL130" s="7" t="str" cm="1">
        <f t="array" ref="IL130">_xlfn.SWITCH(IK130,"Oui","Non","Non","Oui","Abstention","Oui")</f>
        <v>Non</v>
      </c>
      <c r="IM130" s="7" t="str" cm="1">
        <f t="array" ref="IM130">_xlfn.SWITCH(IK130,"Oui","Abstention","Non","Abstention","Abstention","Non")</f>
        <v>Abstention</v>
      </c>
      <c r="IN130" s="3">
        <f t="shared" si="51"/>
        <v>30</v>
      </c>
      <c r="IO130" s="3">
        <f t="shared" si="52"/>
        <v>1</v>
      </c>
      <c r="IP130" t="str">
        <f t="shared" si="84"/>
        <v>consigne</v>
      </c>
      <c r="IQ130">
        <f t="shared" si="74"/>
        <v>1</v>
      </c>
      <c r="IR130">
        <f t="shared" si="75"/>
        <v>25</v>
      </c>
      <c r="IS130">
        <f t="shared" si="76"/>
        <v>2</v>
      </c>
      <c r="IT130" s="3">
        <f t="shared" si="54"/>
        <v>25</v>
      </c>
      <c r="IU130" s="7" t="str" cm="1">
        <f t="array" ref="IU130">_xlfn.SWITCH(IT130,IQ130,"Oui",IR130,"Non",IS130,"Abstention")</f>
        <v>Non</v>
      </c>
      <c r="IV130" s="7" t="str" cm="1">
        <f t="array" ref="IV130">_xlfn.SWITCH(IU130,"Oui","Non","Non","Oui","Abstention","Oui")</f>
        <v>Oui</v>
      </c>
      <c r="IW130" s="7" t="str" cm="1">
        <f t="array" ref="IW130">_xlfn.SWITCH(IU130,"Oui","Abstention","Non","Abstention","Abstention","Non")</f>
        <v>Abstention</v>
      </c>
      <c r="IX130" s="3">
        <f t="shared" si="55"/>
        <v>28</v>
      </c>
      <c r="IY130" s="3">
        <f t="shared" si="56"/>
        <v>0.8928571428571429</v>
      </c>
      <c r="IZ130" t="str">
        <f t="shared" si="85"/>
        <v>consigne</v>
      </c>
      <c r="JA130">
        <f t="shared" si="77"/>
        <v>28</v>
      </c>
      <c r="JB130">
        <f t="shared" si="78"/>
        <v>0</v>
      </c>
      <c r="JC130">
        <f t="shared" si="79"/>
        <v>0</v>
      </c>
      <c r="JD130" s="3">
        <f t="shared" si="58"/>
        <v>28</v>
      </c>
      <c r="JE130" s="7" t="str" cm="1">
        <f t="array" ref="JE130">_xlfn.SWITCH(JD130,JA130,"Oui",JB130,"Non",JC130,"Abstention")</f>
        <v>Oui</v>
      </c>
      <c r="JF130" s="7" t="str" cm="1">
        <f t="array" ref="JF130">_xlfn.SWITCH(JE130,"Oui","Non","Non","Oui","Abstention","Oui")</f>
        <v>Non</v>
      </c>
      <c r="JG130" s="7" t="str" cm="1">
        <f t="array" ref="JG130">_xlfn.SWITCH(JE130,"Oui","Abstention","Non","Abstention","Abstention","Non")</f>
        <v>Abstention</v>
      </c>
      <c r="JH130" s="3">
        <f t="shared" si="59"/>
        <v>28</v>
      </c>
      <c r="JI130" s="3">
        <f t="shared" si="60"/>
        <v>1</v>
      </c>
      <c r="JJ130" t="str">
        <f t="shared" si="86"/>
        <v>consigne</v>
      </c>
      <c r="JK130">
        <f t="shared" si="80"/>
        <v>0</v>
      </c>
      <c r="JL130">
        <f t="shared" si="81"/>
        <v>15</v>
      </c>
      <c r="JM130">
        <f t="shared" si="82"/>
        <v>1</v>
      </c>
      <c r="JN130" s="3">
        <f t="shared" si="62"/>
        <v>15</v>
      </c>
      <c r="JO130" s="7" t="str" cm="1">
        <f t="array" ref="JO130">_xlfn.SWITCH(JN130,JK130,"Oui",JL130,"Non",JM130,"Abstention")</f>
        <v>Non</v>
      </c>
      <c r="JP130" s="7" t="str" cm="1">
        <f t="array" ref="JP130">_xlfn.SWITCH(JO130,"Oui","Non","Non","Oui","Abstention","Oui")</f>
        <v>Oui</v>
      </c>
      <c r="JQ130" s="7" t="str" cm="1">
        <f t="array" ref="JQ130">_xlfn.SWITCH(JO130,"Oui","Abstention","Non","Abstention","Abstention","Non")</f>
        <v>Abstention</v>
      </c>
      <c r="JR130" s="3">
        <f t="shared" si="63"/>
        <v>16</v>
      </c>
      <c r="JS130" s="3">
        <f t="shared" si="64"/>
        <v>0.9375</v>
      </c>
      <c r="JT130" t="str">
        <f t="shared" si="87"/>
        <v>consigne</v>
      </c>
      <c r="JU130" s="3"/>
      <c r="JV130" t="str" cm="1">
        <f t="array" ref="JV130">_xlfn._xlws.FILTER($M$3:$HD$3,((($M130:$HD130=$HR130)+($M130:$HD130=$HS130))*($M$5:$HD$5="V")*($HV130="consigne")),"")</f>
        <v/>
      </c>
      <c r="KP130" t="str" cm="1">
        <f t="array" ref="KP130">_xlfn._xlws.FILTER($M$3:$HD$3,((($M130:$HD130=$IB130)+($M130:$HD130=$IC130))*($M$5:$HD$5="S")*($IF130="consigne")),"")</f>
        <v/>
      </c>
      <c r="LD130" t="str" cm="1">
        <f t="array" ref="LD130:LF130">_xlfn._xlws.FILTER($M$3:$HD$3,((($M130:$HD130=$IV130)+($M130:$HD130=$IW130))*($M$5:$HD$5="RL")*($IZ130="consigne")),"")</f>
        <v>de Quattro Jacqueline</v>
      </c>
      <c r="LE130" t="str">
        <v>Moret Isabelle</v>
      </c>
      <c r="LF130" t="str">
        <v>Schneeberger Daniela</v>
      </c>
      <c r="LP130" t="str" cm="1">
        <f t="array" ref="LP130">_xlfn._xlws.FILTER($M$3:$HD$3,((($M130:$HD130=$JF130)+($M130:$HD130=$JG130))*($M$5:$HD$5="G")*($JJ130="consigne")),"")</f>
        <v/>
      </c>
      <c r="MA130" t="str" cm="1">
        <f t="array" ref="MA130">_xlfn._xlws.FILTER($M$3:$HD$3,((($M130:$HD130=$JP130)+($M130:$HD130=$JQ130))*($M$5:$HD$5="GL")*($JT130="consigne")),"")</f>
        <v>Bellaiche Judith</v>
      </c>
      <c r="MG130" t="str" cm="1">
        <f t="array" ref="MG130">_xlfn._xlws.FILTER($M$3:$HD$3,((($M130:$HD130=$IL130)+($M130:$HD130=$IM130))*($M$5:$HD$5="M-E")*($IP130="consigne")),"")</f>
        <v/>
      </c>
    </row>
    <row r="131" spans="1:353" x14ac:dyDescent="0.25">
      <c r="A131" s="1" t="s">
        <v>909</v>
      </c>
      <c r="B131" t="s">
        <v>204</v>
      </c>
      <c r="D131" t="s">
        <v>869</v>
      </c>
      <c r="E131" s="1" t="s">
        <v>910</v>
      </c>
      <c r="F131" t="s">
        <v>911</v>
      </c>
      <c r="G131">
        <v>24593</v>
      </c>
      <c r="H131" t="s">
        <v>536</v>
      </c>
      <c r="I131" t="s">
        <v>537</v>
      </c>
      <c r="M131" t="s">
        <v>461</v>
      </c>
      <c r="N131" t="s">
        <v>461</v>
      </c>
      <c r="O131" t="s">
        <v>460</v>
      </c>
      <c r="P131" t="s">
        <v>461</v>
      </c>
      <c r="Q131" t="s">
        <v>461</v>
      </c>
      <c r="R131" t="s">
        <v>460</v>
      </c>
      <c r="S131" t="s">
        <v>460</v>
      </c>
      <c r="T131" t="s">
        <v>460</v>
      </c>
      <c r="U131" t="s">
        <v>460</v>
      </c>
      <c r="V131" t="s">
        <v>460</v>
      </c>
      <c r="W131" t="s">
        <v>463</v>
      </c>
      <c r="X131" t="s">
        <v>460</v>
      </c>
      <c r="Y131" t="s">
        <v>460</v>
      </c>
      <c r="Z131" t="s">
        <v>461</v>
      </c>
      <c r="AA131" t="s">
        <v>461</v>
      </c>
      <c r="AB131" t="s">
        <v>460</v>
      </c>
      <c r="AC131" t="s">
        <v>461</v>
      </c>
      <c r="AD131" t="s">
        <v>461</v>
      </c>
      <c r="AE131" t="s">
        <v>461</v>
      </c>
      <c r="AF131" t="s">
        <v>460</v>
      </c>
      <c r="AG131" t="s">
        <v>461</v>
      </c>
      <c r="AH131" t="s">
        <v>461</v>
      </c>
      <c r="AI131" t="s">
        <v>461</v>
      </c>
      <c r="AJ131" t="s">
        <v>460</v>
      </c>
      <c r="AK131" t="s">
        <v>461</v>
      </c>
      <c r="AL131" t="s">
        <v>461</v>
      </c>
      <c r="AM131" t="s">
        <v>461</v>
      </c>
      <c r="AN131" t="s">
        <v>461</v>
      </c>
      <c r="AO131" t="s">
        <v>461</v>
      </c>
      <c r="AP131" t="s">
        <v>461</v>
      </c>
      <c r="AQ131" t="s">
        <v>461</v>
      </c>
      <c r="AR131" t="s">
        <v>461</v>
      </c>
      <c r="AS131" t="s">
        <v>460</v>
      </c>
      <c r="AT131" t="s">
        <v>461</v>
      </c>
      <c r="AU131" t="s">
        <v>460</v>
      </c>
      <c r="AV131" t="s">
        <v>460</v>
      </c>
      <c r="AW131" t="s">
        <v>461</v>
      </c>
      <c r="AX131" t="s">
        <v>460</v>
      </c>
      <c r="AY131" t="s">
        <v>461</v>
      </c>
      <c r="AZ131" t="s">
        <v>461</v>
      </c>
      <c r="BA131" t="s">
        <v>461</v>
      </c>
      <c r="BB131" t="s">
        <v>461</v>
      </c>
      <c r="BC131" t="s">
        <v>460</v>
      </c>
      <c r="BD131" t="s">
        <v>461</v>
      </c>
      <c r="BE131" t="s">
        <v>461</v>
      </c>
      <c r="BF131" t="s">
        <v>461</v>
      </c>
      <c r="BG131" t="s">
        <v>460</v>
      </c>
      <c r="BH131" t="s">
        <v>461</v>
      </c>
      <c r="BI131" t="s">
        <v>460</v>
      </c>
      <c r="BJ131" t="s">
        <v>461</v>
      </c>
      <c r="BK131" t="s">
        <v>461</v>
      </c>
      <c r="BL131" t="s">
        <v>461</v>
      </c>
      <c r="BM131" t="s">
        <v>460</v>
      </c>
      <c r="BN131" t="s">
        <v>461</v>
      </c>
      <c r="BO131" t="s">
        <v>461</v>
      </c>
      <c r="BP131" t="s">
        <v>460</v>
      </c>
      <c r="BQ131" t="s">
        <v>460</v>
      </c>
      <c r="BR131" t="s">
        <v>461</v>
      </c>
      <c r="BS131" t="s">
        <v>460</v>
      </c>
      <c r="BT131" t="s">
        <v>461</v>
      </c>
      <c r="BU131" t="s">
        <v>461</v>
      </c>
      <c r="BV131" t="s">
        <v>461</v>
      </c>
      <c r="BW131" t="s">
        <v>461</v>
      </c>
      <c r="BX131" t="s">
        <v>460</v>
      </c>
      <c r="BY131" t="s">
        <v>461</v>
      </c>
      <c r="BZ131" t="s">
        <v>461</v>
      </c>
      <c r="CA131" t="s">
        <v>460</v>
      </c>
      <c r="CB131" t="s">
        <v>461</v>
      </c>
      <c r="CC131" t="s">
        <v>461</v>
      </c>
      <c r="CD131" t="s">
        <v>461</v>
      </c>
      <c r="CE131" t="s">
        <v>460</v>
      </c>
      <c r="CF131" t="s">
        <v>461</v>
      </c>
      <c r="CG131" t="s">
        <v>460</v>
      </c>
      <c r="CH131" t="s">
        <v>461</v>
      </c>
      <c r="CI131" t="s">
        <v>461</v>
      </c>
      <c r="CJ131" t="s">
        <v>461</v>
      </c>
      <c r="CK131" t="s">
        <v>461</v>
      </c>
      <c r="CL131" t="s">
        <v>461</v>
      </c>
      <c r="CM131" t="s">
        <v>463</v>
      </c>
      <c r="CN131" t="s">
        <v>460</v>
      </c>
      <c r="CO131" t="s">
        <v>480</v>
      </c>
      <c r="CP131" t="s">
        <v>461</v>
      </c>
      <c r="CQ131" t="s">
        <v>461</v>
      </c>
      <c r="CR131" t="s">
        <v>461</v>
      </c>
      <c r="CS131" t="s">
        <v>461</v>
      </c>
      <c r="CT131" t="s">
        <v>461</v>
      </c>
      <c r="CU131" t="s">
        <v>461</v>
      </c>
      <c r="CV131" t="s">
        <v>461</v>
      </c>
      <c r="CW131" t="s">
        <v>461</v>
      </c>
      <c r="CX131" t="s">
        <v>460</v>
      </c>
      <c r="CY131" t="s">
        <v>461</v>
      </c>
      <c r="CZ131" t="s">
        <v>461</v>
      </c>
      <c r="DA131" t="s">
        <v>461</v>
      </c>
      <c r="DB131" t="s">
        <v>474</v>
      </c>
      <c r="DC131" t="s">
        <v>461</v>
      </c>
      <c r="DD131" t="s">
        <v>461</v>
      </c>
      <c r="DE131" t="s">
        <v>460</v>
      </c>
      <c r="DF131" t="s">
        <v>461</v>
      </c>
      <c r="DG131" t="s">
        <v>461</v>
      </c>
      <c r="DH131" t="s">
        <v>461</v>
      </c>
      <c r="DI131" t="s">
        <v>460</v>
      </c>
      <c r="DJ131" t="s">
        <v>461</v>
      </c>
      <c r="DK131" t="s">
        <v>473</v>
      </c>
      <c r="DL131" t="s">
        <v>461</v>
      </c>
      <c r="DM131" t="s">
        <v>460</v>
      </c>
      <c r="DN131" t="s">
        <v>460</v>
      </c>
      <c r="DO131" t="s">
        <v>461</v>
      </c>
      <c r="DP131" t="s">
        <v>461</v>
      </c>
      <c r="DQ131" t="s">
        <v>461</v>
      </c>
      <c r="DR131" t="s">
        <v>460</v>
      </c>
      <c r="DS131" t="s">
        <v>460</v>
      </c>
      <c r="DT131" t="s">
        <v>460</v>
      </c>
      <c r="DU131" t="s">
        <v>461</v>
      </c>
      <c r="DV131" t="s">
        <v>460</v>
      </c>
      <c r="DW131" t="s">
        <v>461</v>
      </c>
      <c r="DX131" t="s">
        <v>461</v>
      </c>
      <c r="DY131" t="s">
        <v>473</v>
      </c>
      <c r="DZ131" t="s">
        <v>460</v>
      </c>
      <c r="EA131" t="s">
        <v>460</v>
      </c>
      <c r="EB131" t="s">
        <v>460</v>
      </c>
      <c r="EC131" t="s">
        <v>461</v>
      </c>
      <c r="ED131" t="s">
        <v>461</v>
      </c>
      <c r="EE131" t="s">
        <v>461</v>
      </c>
      <c r="EF131" t="s">
        <v>461</v>
      </c>
      <c r="EG131" t="s">
        <v>460</v>
      </c>
      <c r="EH131" t="s">
        <v>461</v>
      </c>
      <c r="EI131" t="s">
        <v>461</v>
      </c>
      <c r="EJ131" t="s">
        <v>473</v>
      </c>
      <c r="EK131" t="s">
        <v>460</v>
      </c>
      <c r="EL131" t="s">
        <v>460</v>
      </c>
      <c r="EM131" t="s">
        <v>461</v>
      </c>
      <c r="EN131" t="s">
        <v>461</v>
      </c>
      <c r="EO131" t="s">
        <v>460</v>
      </c>
      <c r="EP131" t="s">
        <v>461</v>
      </c>
      <c r="EQ131" t="s">
        <v>460</v>
      </c>
      <c r="ER131" t="s">
        <v>461</v>
      </c>
      <c r="ES131" t="s">
        <v>460</v>
      </c>
      <c r="ET131" t="s">
        <v>461</v>
      </c>
      <c r="EU131" t="s">
        <v>463</v>
      </c>
      <c r="EV131" t="s">
        <v>460</v>
      </c>
      <c r="EW131" t="s">
        <v>460</v>
      </c>
      <c r="EX131" t="s">
        <v>460</v>
      </c>
      <c r="EY131" t="s">
        <v>461</v>
      </c>
      <c r="EZ131" t="s">
        <v>461</v>
      </c>
      <c r="FA131" t="s">
        <v>461</v>
      </c>
      <c r="FB131" t="s">
        <v>461</v>
      </c>
      <c r="FC131" t="s">
        <v>461</v>
      </c>
      <c r="FD131" t="s">
        <v>461</v>
      </c>
      <c r="FE131" t="s">
        <v>461</v>
      </c>
      <c r="FF131" t="s">
        <v>461</v>
      </c>
      <c r="FG131" t="s">
        <v>473</v>
      </c>
      <c r="FH131" t="s">
        <v>460</v>
      </c>
      <c r="FI131" t="s">
        <v>461</v>
      </c>
      <c r="FJ131" t="s">
        <v>461</v>
      </c>
      <c r="FK131" t="s">
        <v>461</v>
      </c>
      <c r="FL131" t="s">
        <v>460</v>
      </c>
      <c r="FM131" t="s">
        <v>460</v>
      </c>
      <c r="FN131" t="s">
        <v>461</v>
      </c>
      <c r="FO131" t="s">
        <v>461</v>
      </c>
      <c r="FP131" t="s">
        <v>461</v>
      </c>
      <c r="FQ131" t="s">
        <v>461</v>
      </c>
      <c r="FR131" t="s">
        <v>460</v>
      </c>
      <c r="FS131" t="s">
        <v>461</v>
      </c>
      <c r="FT131" t="s">
        <v>460</v>
      </c>
      <c r="FU131" t="s">
        <v>460</v>
      </c>
      <c r="FV131" t="s">
        <v>461</v>
      </c>
      <c r="FW131" t="s">
        <v>461</v>
      </c>
      <c r="FX131" t="s">
        <v>460</v>
      </c>
      <c r="FY131" t="s">
        <v>473</v>
      </c>
      <c r="FZ131" t="s">
        <v>461</v>
      </c>
      <c r="GA131" t="s">
        <v>461</v>
      </c>
      <c r="GB131" t="s">
        <v>461</v>
      </c>
      <c r="GC131" t="s">
        <v>461</v>
      </c>
      <c r="GD131" t="s">
        <v>460</v>
      </c>
      <c r="GE131" t="s">
        <v>460</v>
      </c>
      <c r="GF131" t="s">
        <v>461</v>
      </c>
      <c r="GG131" t="s">
        <v>461</v>
      </c>
      <c r="GH131" t="s">
        <v>460</v>
      </c>
      <c r="GI131" t="s">
        <v>460</v>
      </c>
      <c r="GJ131" t="s">
        <v>480</v>
      </c>
      <c r="GK131" t="s">
        <v>461</v>
      </c>
      <c r="GL131" t="s">
        <v>461</v>
      </c>
      <c r="GM131" t="s">
        <v>461</v>
      </c>
      <c r="GN131" t="s">
        <v>461</v>
      </c>
      <c r="GO131" t="s">
        <v>461</v>
      </c>
      <c r="GP131" t="s">
        <v>460</v>
      </c>
      <c r="GQ131" t="s">
        <v>461</v>
      </c>
      <c r="GR131" t="s">
        <v>461</v>
      </c>
      <c r="GS131" t="s">
        <v>461</v>
      </c>
      <c r="GT131" t="s">
        <v>460</v>
      </c>
      <c r="GU131" t="s">
        <v>461</v>
      </c>
      <c r="GV131" t="s">
        <v>461</v>
      </c>
      <c r="GW131" t="s">
        <v>460</v>
      </c>
      <c r="GX131" t="s">
        <v>460</v>
      </c>
      <c r="GY131" t="s">
        <v>460</v>
      </c>
      <c r="GZ131" t="s">
        <v>460</v>
      </c>
      <c r="HA131" t="s">
        <v>461</v>
      </c>
      <c r="HB131" t="s">
        <v>461</v>
      </c>
      <c r="HC131" t="s">
        <v>460</v>
      </c>
      <c r="HD131" t="s">
        <v>461</v>
      </c>
      <c r="HE131" t="s">
        <v>475</v>
      </c>
      <c r="HF131">
        <v>66</v>
      </c>
      <c r="HG131">
        <v>123</v>
      </c>
      <c r="HH131">
        <v>2</v>
      </c>
      <c r="HI131">
        <v>3</v>
      </c>
      <c r="HJ131">
        <v>5</v>
      </c>
      <c r="HK131" t="s">
        <v>476</v>
      </c>
      <c r="HM131" s="3">
        <f t="shared" si="66"/>
        <v>1</v>
      </c>
      <c r="HN131" s="3">
        <f t="shared" si="67"/>
        <v>51</v>
      </c>
      <c r="HO131" s="3">
        <f t="shared" si="83"/>
        <v>0</v>
      </c>
      <c r="HP131" s="3">
        <f t="shared" si="42"/>
        <v>51</v>
      </c>
      <c r="HQ131" s="7" t="str" cm="1">
        <f t="array" ref="HQ131">_xlfn.SWITCH(HP131,HM131,"Oui",HN131,"Non",HO131,"Abstention")</f>
        <v>Non</v>
      </c>
      <c r="HR131" s="7" t="str" cm="1">
        <f t="array" ref="HR131">_xlfn.SWITCH(HQ131,"Oui","Non","Non","Oui","Abstention","Oui")</f>
        <v>Oui</v>
      </c>
      <c r="HS131" s="7" t="str" cm="1">
        <f t="array" ref="HS131">_xlfn.SWITCH(HQ131,"Oui","Abstention","Non","Abstention","Abstention","Non")</f>
        <v>Abstention</v>
      </c>
      <c r="HT131" s="3">
        <f t="shared" si="43"/>
        <v>52</v>
      </c>
      <c r="HU131" s="3">
        <f t="shared" si="44"/>
        <v>0.98076923076923073</v>
      </c>
      <c r="HV131" t="str">
        <f t="shared" si="45"/>
        <v>consigne</v>
      </c>
      <c r="HW131" s="3">
        <f t="shared" si="68"/>
        <v>38</v>
      </c>
      <c r="HX131" s="3">
        <f t="shared" si="69"/>
        <v>0</v>
      </c>
      <c r="HY131" s="3">
        <f t="shared" si="70"/>
        <v>0</v>
      </c>
      <c r="HZ131" s="3">
        <f t="shared" si="46"/>
        <v>38</v>
      </c>
      <c r="IA131" s="7" t="str" cm="1">
        <f t="array" ref="IA131">_xlfn.SWITCH(HZ131,HW131,"Oui",HX131,"Non",HY131,"Abstention")</f>
        <v>Oui</v>
      </c>
      <c r="IB131" s="7" t="str" cm="1">
        <f t="array" ref="IB131">_xlfn.SWITCH(IA131,"Oui","Non","Non","Oui","Abstention","Oui")</f>
        <v>Non</v>
      </c>
      <c r="IC131" s="7" t="str" cm="1">
        <f t="array" ref="IC131">_xlfn.SWITCH(IA131,"Oui","Abstention","Non","Abstention","Abstention","Non")</f>
        <v>Abstention</v>
      </c>
      <c r="ID131" s="3">
        <f t="shared" si="47"/>
        <v>38</v>
      </c>
      <c r="IE131" s="3">
        <f t="shared" si="48"/>
        <v>1</v>
      </c>
      <c r="IF131" t="str">
        <f t="shared" si="49"/>
        <v>consigne</v>
      </c>
      <c r="IG131">
        <f t="shared" si="71"/>
        <v>1</v>
      </c>
      <c r="IH131">
        <f t="shared" si="72"/>
        <v>29</v>
      </c>
      <c r="II131">
        <f t="shared" si="73"/>
        <v>0</v>
      </c>
      <c r="IJ131" s="3">
        <f t="shared" si="50"/>
        <v>29</v>
      </c>
      <c r="IK131" s="7" t="str" cm="1">
        <f t="array" ref="IK131">_xlfn.SWITCH(IJ131,IG131,"Oui",IH131,"Non",II131,"Abstention")</f>
        <v>Non</v>
      </c>
      <c r="IL131" s="7" t="str" cm="1">
        <f t="array" ref="IL131">_xlfn.SWITCH(IK131,"Oui","Non","Non","Oui","Abstention","Oui")</f>
        <v>Oui</v>
      </c>
      <c r="IM131" s="7" t="str" cm="1">
        <f t="array" ref="IM131">_xlfn.SWITCH(IK131,"Oui","Abstention","Non","Abstention","Abstention","Non")</f>
        <v>Abstention</v>
      </c>
      <c r="IN131" s="3">
        <f t="shared" si="51"/>
        <v>30</v>
      </c>
      <c r="IO131" s="3">
        <f t="shared" si="52"/>
        <v>0.96666666666666667</v>
      </c>
      <c r="IP131" t="str">
        <f t="shared" si="84"/>
        <v>consigne</v>
      </c>
      <c r="IQ131">
        <f t="shared" si="74"/>
        <v>0</v>
      </c>
      <c r="IR131">
        <f t="shared" si="75"/>
        <v>28</v>
      </c>
      <c r="IS131">
        <f t="shared" si="76"/>
        <v>0</v>
      </c>
      <c r="IT131" s="3">
        <f t="shared" si="54"/>
        <v>28</v>
      </c>
      <c r="IU131" s="7" t="str" cm="1">
        <f t="array" ref="IU131">_xlfn.SWITCH(IT131,IQ131,"Oui",IR131,"Non",IS131,"Abstention")</f>
        <v>Non</v>
      </c>
      <c r="IV131" s="7" t="str" cm="1">
        <f t="array" ref="IV131">_xlfn.SWITCH(IU131,"Oui","Non","Non","Oui","Abstention","Oui")</f>
        <v>Oui</v>
      </c>
      <c r="IW131" s="7" t="str" cm="1">
        <f t="array" ref="IW131">_xlfn.SWITCH(IU131,"Oui","Abstention","Non","Abstention","Abstention","Non")</f>
        <v>Abstention</v>
      </c>
      <c r="IX131" s="3">
        <f t="shared" si="55"/>
        <v>28</v>
      </c>
      <c r="IY131" s="3">
        <f t="shared" si="56"/>
        <v>1</v>
      </c>
      <c r="IZ131" t="str">
        <f t="shared" si="85"/>
        <v>consigne</v>
      </c>
      <c r="JA131">
        <f t="shared" si="77"/>
        <v>26</v>
      </c>
      <c r="JB131">
        <f t="shared" si="78"/>
        <v>0</v>
      </c>
      <c r="JC131">
        <f t="shared" si="79"/>
        <v>2</v>
      </c>
      <c r="JD131" s="3">
        <f t="shared" si="58"/>
        <v>26</v>
      </c>
      <c r="JE131" s="7" t="str" cm="1">
        <f t="array" ref="JE131">_xlfn.SWITCH(JD131,JA131,"Oui",JB131,"Non",JC131,"Abstention")</f>
        <v>Oui</v>
      </c>
      <c r="JF131" s="7" t="str" cm="1">
        <f t="array" ref="JF131">_xlfn.SWITCH(JE131,"Oui","Non","Non","Oui","Abstention","Oui")</f>
        <v>Non</v>
      </c>
      <c r="JG131" s="7" t="str" cm="1">
        <f t="array" ref="JG131">_xlfn.SWITCH(JE131,"Oui","Abstention","Non","Abstention","Abstention","Non")</f>
        <v>Abstention</v>
      </c>
      <c r="JH131" s="3">
        <f t="shared" si="59"/>
        <v>28</v>
      </c>
      <c r="JI131" s="3">
        <f t="shared" si="60"/>
        <v>0.9285714285714286</v>
      </c>
      <c r="JJ131" t="str">
        <f t="shared" si="86"/>
        <v>consigne</v>
      </c>
      <c r="JK131">
        <f t="shared" si="80"/>
        <v>0</v>
      </c>
      <c r="JL131">
        <f t="shared" si="81"/>
        <v>15</v>
      </c>
      <c r="JM131">
        <f t="shared" si="82"/>
        <v>0</v>
      </c>
      <c r="JN131" s="3">
        <f t="shared" si="62"/>
        <v>15</v>
      </c>
      <c r="JO131" s="7" t="str" cm="1">
        <f t="array" ref="JO131">_xlfn.SWITCH(JN131,JK131,"Oui",JL131,"Non",JM131,"Abstention")</f>
        <v>Non</v>
      </c>
      <c r="JP131" s="7" t="str" cm="1">
        <f t="array" ref="JP131">_xlfn.SWITCH(JO131,"Oui","Non","Non","Oui","Abstention","Oui")</f>
        <v>Oui</v>
      </c>
      <c r="JQ131" s="7" t="str" cm="1">
        <f t="array" ref="JQ131">_xlfn.SWITCH(JO131,"Oui","Abstention","Non","Abstention","Abstention","Non")</f>
        <v>Abstention</v>
      </c>
      <c r="JR131" s="3">
        <f t="shared" si="63"/>
        <v>15</v>
      </c>
      <c r="JS131" s="3">
        <f t="shared" si="64"/>
        <v>1</v>
      </c>
      <c r="JT131" t="str">
        <f t="shared" si="87"/>
        <v>consigne</v>
      </c>
      <c r="JU131" s="3"/>
      <c r="JV131" t="str" cm="1">
        <f t="array" ref="JV131">_xlfn._xlws.FILTER($M$3:$HD$3,((($M131:$HD131=$HR131)+($M131:$HD131=$HS131))*($M$5:$HD$5="V")*($HV131="consigne")),"")</f>
        <v>Grin Jean-Pierre</v>
      </c>
      <c r="KP131" t="str" cm="1">
        <f t="array" ref="KP131">_xlfn._xlws.FILTER($M$3:$HD$3,((($M131:$HD131=$IB131)+($M131:$HD131=$IC131))*($M$5:$HD$5="S")*($IF131="consigne")),"")</f>
        <v/>
      </c>
      <c r="LD131" t="str" cm="1">
        <f t="array" ref="LD131">_xlfn._xlws.FILTER($M$3:$HD$3,((($M131:$HD131=$IV131)+($M131:$HD131=$IW131))*($M$5:$HD$5="RL")*($IZ131="consigne")),"")</f>
        <v/>
      </c>
      <c r="LP131" t="str" cm="1">
        <f t="array" ref="LP131:LQ131">_xlfn._xlws.FILTER($M$3:$HD$3,((($M131:$HD131=$JF131)+($M131:$HD131=$JG131))*($M$5:$HD$5="G")*($JJ131="consigne")),"")</f>
        <v>Gysin Greta</v>
      </c>
      <c r="LQ131" t="str">
        <v>Trede Aline</v>
      </c>
      <c r="MA131" t="str" cm="1">
        <f t="array" ref="MA131">_xlfn._xlws.FILTER($M$3:$HD$3,((($M131:$HD131=$JP131)+($M131:$HD131=$JQ131))*($M$5:$HD$5="GL")*($JT131="consigne")),"")</f>
        <v/>
      </c>
      <c r="MG131" t="str" cm="1">
        <f t="array" ref="MG131">_xlfn._xlws.FILTER($M$3:$HD$3,((($M131:$HD131=$IL131)+($M131:$HD131=$IM131))*($M$5:$HD$5="M-E")*($IP131="consigne")),"")</f>
        <v>Streiff-Feller Marianne</v>
      </c>
    </row>
    <row r="132" spans="1:353" x14ac:dyDescent="0.25">
      <c r="A132" s="1" t="s">
        <v>912</v>
      </c>
      <c r="B132" t="s">
        <v>204</v>
      </c>
      <c r="D132" t="s">
        <v>869</v>
      </c>
      <c r="E132" s="1" t="s">
        <v>913</v>
      </c>
      <c r="F132" t="s">
        <v>914</v>
      </c>
      <c r="G132">
        <v>24594</v>
      </c>
      <c r="H132" t="s">
        <v>536</v>
      </c>
      <c r="I132" t="s">
        <v>537</v>
      </c>
      <c r="M132" t="s">
        <v>460</v>
      </c>
      <c r="N132" t="s">
        <v>460</v>
      </c>
      <c r="O132" t="s">
        <v>461</v>
      </c>
      <c r="P132" t="s">
        <v>460</v>
      </c>
      <c r="Q132" t="s">
        <v>460</v>
      </c>
      <c r="R132" t="s">
        <v>461</v>
      </c>
      <c r="S132" t="s">
        <v>461</v>
      </c>
      <c r="T132" t="s">
        <v>461</v>
      </c>
      <c r="U132" t="s">
        <v>461</v>
      </c>
      <c r="V132" t="s">
        <v>461</v>
      </c>
      <c r="W132" t="s">
        <v>463</v>
      </c>
      <c r="X132" t="s">
        <v>461</v>
      </c>
      <c r="Y132" t="s">
        <v>461</v>
      </c>
      <c r="Z132" t="s">
        <v>461</v>
      </c>
      <c r="AA132" t="s">
        <v>461</v>
      </c>
      <c r="AB132" t="s">
        <v>461</v>
      </c>
      <c r="AC132" t="s">
        <v>473</v>
      </c>
      <c r="AD132" t="s">
        <v>460</v>
      </c>
      <c r="AE132" t="s">
        <v>460</v>
      </c>
      <c r="AF132" t="s">
        <v>461</v>
      </c>
      <c r="AG132" t="s">
        <v>461</v>
      </c>
      <c r="AH132" t="s">
        <v>461</v>
      </c>
      <c r="AI132" t="s">
        <v>460</v>
      </c>
      <c r="AJ132" t="s">
        <v>461</v>
      </c>
      <c r="AK132" t="s">
        <v>461</v>
      </c>
      <c r="AL132" t="s">
        <v>460</v>
      </c>
      <c r="AM132" t="s">
        <v>460</v>
      </c>
      <c r="AN132" t="s">
        <v>460</v>
      </c>
      <c r="AO132" t="s">
        <v>460</v>
      </c>
      <c r="AP132" t="s">
        <v>460</v>
      </c>
      <c r="AQ132" t="s">
        <v>461</v>
      </c>
      <c r="AR132" t="s">
        <v>461</v>
      </c>
      <c r="AS132" t="s">
        <v>461</v>
      </c>
      <c r="AT132" t="s">
        <v>461</v>
      </c>
      <c r="AU132" t="s">
        <v>461</v>
      </c>
      <c r="AV132" t="s">
        <v>461</v>
      </c>
      <c r="AW132" t="s">
        <v>460</v>
      </c>
      <c r="AX132" t="s">
        <v>461</v>
      </c>
      <c r="AY132" t="s">
        <v>461</v>
      </c>
      <c r="AZ132" t="s">
        <v>461</v>
      </c>
      <c r="BA132" t="s">
        <v>460</v>
      </c>
      <c r="BB132" t="s">
        <v>461</v>
      </c>
      <c r="BC132" t="s">
        <v>461</v>
      </c>
      <c r="BD132" t="s">
        <v>460</v>
      </c>
      <c r="BE132" t="s">
        <v>460</v>
      </c>
      <c r="BF132" t="s">
        <v>461</v>
      </c>
      <c r="BG132" t="s">
        <v>461</v>
      </c>
      <c r="BH132" t="s">
        <v>461</v>
      </c>
      <c r="BI132" t="s">
        <v>461</v>
      </c>
      <c r="BJ132" t="s">
        <v>461</v>
      </c>
      <c r="BK132" t="s">
        <v>460</v>
      </c>
      <c r="BL132" t="s">
        <v>461</v>
      </c>
      <c r="BM132" t="s">
        <v>461</v>
      </c>
      <c r="BN132" t="s">
        <v>461</v>
      </c>
      <c r="BO132" t="s">
        <v>461</v>
      </c>
      <c r="BP132" t="s">
        <v>461</v>
      </c>
      <c r="BQ132" t="s">
        <v>461</v>
      </c>
      <c r="BR132" t="s">
        <v>460</v>
      </c>
      <c r="BS132" t="s">
        <v>461</v>
      </c>
      <c r="BT132" t="s">
        <v>460</v>
      </c>
      <c r="BU132" t="s">
        <v>460</v>
      </c>
      <c r="BV132" t="s">
        <v>461</v>
      </c>
      <c r="BW132" t="s">
        <v>460</v>
      </c>
      <c r="BX132" t="s">
        <v>461</v>
      </c>
      <c r="BY132" t="s">
        <v>460</v>
      </c>
      <c r="BZ132" t="s">
        <v>460</v>
      </c>
      <c r="CA132" t="s">
        <v>461</v>
      </c>
      <c r="CB132" t="s">
        <v>480</v>
      </c>
      <c r="CC132" t="s">
        <v>461</v>
      </c>
      <c r="CD132" t="s">
        <v>460</v>
      </c>
      <c r="CE132" t="s">
        <v>461</v>
      </c>
      <c r="CF132" t="s">
        <v>461</v>
      </c>
      <c r="CG132" t="s">
        <v>460</v>
      </c>
      <c r="CH132" t="s">
        <v>461</v>
      </c>
      <c r="CI132" t="s">
        <v>460</v>
      </c>
      <c r="CJ132" t="s">
        <v>460</v>
      </c>
      <c r="CK132" t="s">
        <v>460</v>
      </c>
      <c r="CL132" t="s">
        <v>460</v>
      </c>
      <c r="CM132" t="s">
        <v>463</v>
      </c>
      <c r="CN132" t="s">
        <v>461</v>
      </c>
      <c r="CO132" t="s">
        <v>461</v>
      </c>
      <c r="CP132" t="s">
        <v>460</v>
      </c>
      <c r="CQ132" t="s">
        <v>460</v>
      </c>
      <c r="CR132" t="s">
        <v>460</v>
      </c>
      <c r="CS132" t="s">
        <v>460</v>
      </c>
      <c r="CT132" t="s">
        <v>461</v>
      </c>
      <c r="CU132" t="s">
        <v>480</v>
      </c>
      <c r="CV132" t="s">
        <v>460</v>
      </c>
      <c r="CW132" t="s">
        <v>480</v>
      </c>
      <c r="CX132" t="s">
        <v>461</v>
      </c>
      <c r="CY132" t="s">
        <v>460</v>
      </c>
      <c r="CZ132" t="s">
        <v>460</v>
      </c>
      <c r="DA132" t="s">
        <v>461</v>
      </c>
      <c r="DB132" t="s">
        <v>474</v>
      </c>
      <c r="DC132" t="s">
        <v>460</v>
      </c>
      <c r="DD132" t="s">
        <v>460</v>
      </c>
      <c r="DE132" t="s">
        <v>461</v>
      </c>
      <c r="DF132" t="s">
        <v>460</v>
      </c>
      <c r="DG132" t="s">
        <v>480</v>
      </c>
      <c r="DH132" t="s">
        <v>480</v>
      </c>
      <c r="DI132" t="s">
        <v>461</v>
      </c>
      <c r="DJ132" t="s">
        <v>460</v>
      </c>
      <c r="DK132" t="s">
        <v>473</v>
      </c>
      <c r="DL132" t="s">
        <v>461</v>
      </c>
      <c r="DM132" t="s">
        <v>461</v>
      </c>
      <c r="DN132" t="s">
        <v>461</v>
      </c>
      <c r="DO132" t="s">
        <v>460</v>
      </c>
      <c r="DP132" t="s">
        <v>460</v>
      </c>
      <c r="DQ132" t="s">
        <v>461</v>
      </c>
      <c r="DR132" t="s">
        <v>461</v>
      </c>
      <c r="DS132" t="s">
        <v>461</v>
      </c>
      <c r="DT132" t="s">
        <v>461</v>
      </c>
      <c r="DU132" t="s">
        <v>460</v>
      </c>
      <c r="DV132" t="s">
        <v>461</v>
      </c>
      <c r="DW132" t="s">
        <v>461</v>
      </c>
      <c r="DX132" t="s">
        <v>460</v>
      </c>
      <c r="DY132" t="s">
        <v>461</v>
      </c>
      <c r="DZ132" t="s">
        <v>461</v>
      </c>
      <c r="EA132" t="s">
        <v>461</v>
      </c>
      <c r="EB132" t="s">
        <v>461</v>
      </c>
      <c r="EC132" t="s">
        <v>461</v>
      </c>
      <c r="ED132" t="s">
        <v>461</v>
      </c>
      <c r="EE132" t="s">
        <v>460</v>
      </c>
      <c r="EF132" t="s">
        <v>460</v>
      </c>
      <c r="EG132" t="s">
        <v>461</v>
      </c>
      <c r="EH132" t="s">
        <v>461</v>
      </c>
      <c r="EI132" t="s">
        <v>460</v>
      </c>
      <c r="EJ132" t="s">
        <v>460</v>
      </c>
      <c r="EK132" t="s">
        <v>461</v>
      </c>
      <c r="EL132" t="s">
        <v>461</v>
      </c>
      <c r="EM132" t="s">
        <v>460</v>
      </c>
      <c r="EN132" t="s">
        <v>460</v>
      </c>
      <c r="EO132" t="s">
        <v>461</v>
      </c>
      <c r="EP132" t="s">
        <v>460</v>
      </c>
      <c r="EQ132" t="s">
        <v>461</v>
      </c>
      <c r="ER132" t="s">
        <v>461</v>
      </c>
      <c r="ES132" t="s">
        <v>461</v>
      </c>
      <c r="ET132" t="s">
        <v>461</v>
      </c>
      <c r="EU132" t="s">
        <v>463</v>
      </c>
      <c r="EV132" t="s">
        <v>461</v>
      </c>
      <c r="EW132" t="s">
        <v>461</v>
      </c>
      <c r="EX132" t="s">
        <v>461</v>
      </c>
      <c r="EY132" t="s">
        <v>460</v>
      </c>
      <c r="EZ132" t="s">
        <v>460</v>
      </c>
      <c r="FA132" t="s">
        <v>480</v>
      </c>
      <c r="FB132" t="s">
        <v>460</v>
      </c>
      <c r="FC132" t="s">
        <v>461</v>
      </c>
      <c r="FD132" t="s">
        <v>460</v>
      </c>
      <c r="FE132" t="s">
        <v>460</v>
      </c>
      <c r="FF132" t="s">
        <v>460</v>
      </c>
      <c r="FG132" t="s">
        <v>473</v>
      </c>
      <c r="FH132" t="s">
        <v>461</v>
      </c>
      <c r="FI132" t="s">
        <v>460</v>
      </c>
      <c r="FJ132" t="s">
        <v>460</v>
      </c>
      <c r="FK132" t="s">
        <v>460</v>
      </c>
      <c r="FL132" t="s">
        <v>461</v>
      </c>
      <c r="FM132" t="s">
        <v>461</v>
      </c>
      <c r="FN132" t="s">
        <v>461</v>
      </c>
      <c r="FO132" t="s">
        <v>461</v>
      </c>
      <c r="FP132" t="s">
        <v>461</v>
      </c>
      <c r="FQ132" t="s">
        <v>460</v>
      </c>
      <c r="FR132" t="s">
        <v>461</v>
      </c>
      <c r="FS132" t="s">
        <v>461</v>
      </c>
      <c r="FT132" t="s">
        <v>461</v>
      </c>
      <c r="FU132" t="s">
        <v>461</v>
      </c>
      <c r="FV132" t="s">
        <v>480</v>
      </c>
      <c r="FW132" t="s">
        <v>460</v>
      </c>
      <c r="FX132" t="s">
        <v>461</v>
      </c>
      <c r="FY132" t="s">
        <v>473</v>
      </c>
      <c r="FZ132" t="s">
        <v>461</v>
      </c>
      <c r="GA132" t="s">
        <v>460</v>
      </c>
      <c r="GB132" t="s">
        <v>460</v>
      </c>
      <c r="GC132" t="s">
        <v>460</v>
      </c>
      <c r="GD132" t="s">
        <v>461</v>
      </c>
      <c r="GE132" t="s">
        <v>460</v>
      </c>
      <c r="GF132" t="s">
        <v>460</v>
      </c>
      <c r="GG132" t="s">
        <v>460</v>
      </c>
      <c r="GH132" t="s">
        <v>461</v>
      </c>
      <c r="GI132" t="s">
        <v>461</v>
      </c>
      <c r="GJ132" t="s">
        <v>461</v>
      </c>
      <c r="GK132" t="s">
        <v>460</v>
      </c>
      <c r="GL132" t="s">
        <v>460</v>
      </c>
      <c r="GM132" t="s">
        <v>461</v>
      </c>
      <c r="GN132" t="s">
        <v>461</v>
      </c>
      <c r="GO132" t="s">
        <v>460</v>
      </c>
      <c r="GP132" t="s">
        <v>461</v>
      </c>
      <c r="GQ132" t="s">
        <v>460</v>
      </c>
      <c r="GR132" t="s">
        <v>461</v>
      </c>
      <c r="GS132" t="s">
        <v>461</v>
      </c>
      <c r="GT132" t="s">
        <v>461</v>
      </c>
      <c r="GU132" t="s">
        <v>461</v>
      </c>
      <c r="GV132" t="s">
        <v>461</v>
      </c>
      <c r="GW132" t="s">
        <v>461</v>
      </c>
      <c r="GX132" t="s">
        <v>461</v>
      </c>
      <c r="GY132" t="s">
        <v>461</v>
      </c>
      <c r="GZ132" t="s">
        <v>461</v>
      </c>
      <c r="HA132" t="s">
        <v>460</v>
      </c>
      <c r="HB132" t="s">
        <v>460</v>
      </c>
      <c r="HC132" t="s">
        <v>461</v>
      </c>
      <c r="HD132" t="s">
        <v>460</v>
      </c>
      <c r="HE132" t="s">
        <v>475</v>
      </c>
      <c r="HF132">
        <v>75</v>
      </c>
      <c r="HG132">
        <v>110</v>
      </c>
      <c r="HH132">
        <v>7</v>
      </c>
      <c r="HI132">
        <v>3</v>
      </c>
      <c r="HJ132">
        <v>4</v>
      </c>
      <c r="HK132" t="s">
        <v>476</v>
      </c>
      <c r="HM132" s="3">
        <f t="shared" si="66"/>
        <v>52</v>
      </c>
      <c r="HN132" s="3">
        <f t="shared" si="67"/>
        <v>1</v>
      </c>
      <c r="HO132" s="3">
        <f t="shared" si="83"/>
        <v>0</v>
      </c>
      <c r="HP132" s="3">
        <f t="shared" si="42"/>
        <v>52</v>
      </c>
      <c r="HQ132" s="7" t="str" cm="1">
        <f t="array" ref="HQ132">_xlfn.SWITCH(HP132,HM132,"Oui",HN132,"Non",HO132,"Abstention")</f>
        <v>Oui</v>
      </c>
      <c r="HR132" s="7" t="str" cm="1">
        <f t="array" ref="HR132">_xlfn.SWITCH(HQ132,"Oui","Non","Non","Oui","Abstention","Oui")</f>
        <v>Non</v>
      </c>
      <c r="HS132" s="7" t="str" cm="1">
        <f t="array" ref="HS132">_xlfn.SWITCH(HQ132,"Oui","Abstention","Non","Abstention","Abstention","Non")</f>
        <v>Abstention</v>
      </c>
      <c r="HT132" s="3">
        <f t="shared" si="43"/>
        <v>53</v>
      </c>
      <c r="HU132" s="3">
        <f t="shared" si="44"/>
        <v>0.98113207547169812</v>
      </c>
      <c r="HV132" t="str">
        <f t="shared" si="45"/>
        <v>consigne</v>
      </c>
      <c r="HW132" s="3">
        <f t="shared" si="68"/>
        <v>0</v>
      </c>
      <c r="HX132" s="3">
        <f t="shared" si="69"/>
        <v>38</v>
      </c>
      <c r="HY132" s="3">
        <f t="shared" si="70"/>
        <v>0</v>
      </c>
      <c r="HZ132" s="3">
        <f t="shared" si="46"/>
        <v>38</v>
      </c>
      <c r="IA132" s="7" t="str" cm="1">
        <f t="array" ref="IA132">_xlfn.SWITCH(HZ132,HW132,"Oui",HX132,"Non",HY132,"Abstention")</f>
        <v>Non</v>
      </c>
      <c r="IB132" s="7" t="str" cm="1">
        <f t="array" ref="IB132">_xlfn.SWITCH(IA132,"Oui","Non","Non","Oui","Abstention","Oui")</f>
        <v>Oui</v>
      </c>
      <c r="IC132" s="7" t="str" cm="1">
        <f t="array" ref="IC132">_xlfn.SWITCH(IA132,"Oui","Abstention","Non","Abstention","Abstention","Non")</f>
        <v>Abstention</v>
      </c>
      <c r="ID132" s="3">
        <f t="shared" si="47"/>
        <v>38</v>
      </c>
      <c r="IE132" s="3">
        <f t="shared" si="48"/>
        <v>1</v>
      </c>
      <c r="IF132" t="str">
        <f t="shared" si="49"/>
        <v>consigne</v>
      </c>
      <c r="IG132">
        <f t="shared" si="71"/>
        <v>23</v>
      </c>
      <c r="IH132">
        <f t="shared" si="72"/>
        <v>0</v>
      </c>
      <c r="II132">
        <f t="shared" si="73"/>
        <v>7</v>
      </c>
      <c r="IJ132" s="3">
        <f t="shared" si="50"/>
        <v>23</v>
      </c>
      <c r="IK132" s="7" t="str" cm="1">
        <f t="array" ref="IK132">_xlfn.SWITCH(IJ132,IG132,"Oui",IH132,"Non",II132,"Abstention")</f>
        <v>Oui</v>
      </c>
      <c r="IL132" s="7" t="str" cm="1">
        <f t="array" ref="IL132">_xlfn.SWITCH(IK132,"Oui","Non","Non","Oui","Abstention","Oui")</f>
        <v>Non</v>
      </c>
      <c r="IM132" s="7" t="str" cm="1">
        <f t="array" ref="IM132">_xlfn.SWITCH(IK132,"Oui","Abstention","Non","Abstention","Abstention","Non")</f>
        <v>Abstention</v>
      </c>
      <c r="IN132" s="3">
        <f t="shared" si="51"/>
        <v>30</v>
      </c>
      <c r="IO132" s="3">
        <f t="shared" si="52"/>
        <v>0.76666666666666672</v>
      </c>
      <c r="IP132" t="str">
        <f t="shared" si="84"/>
        <v>consigne</v>
      </c>
      <c r="IQ132">
        <f t="shared" si="74"/>
        <v>0</v>
      </c>
      <c r="IR132">
        <f t="shared" si="75"/>
        <v>28</v>
      </c>
      <c r="IS132">
        <f t="shared" si="76"/>
        <v>0</v>
      </c>
      <c r="IT132" s="3">
        <f t="shared" si="54"/>
        <v>28</v>
      </c>
      <c r="IU132" s="7" t="str" cm="1">
        <f t="array" ref="IU132">_xlfn.SWITCH(IT132,IQ132,"Oui",IR132,"Non",IS132,"Abstention")</f>
        <v>Non</v>
      </c>
      <c r="IV132" s="7" t="str" cm="1">
        <f t="array" ref="IV132">_xlfn.SWITCH(IU132,"Oui","Non","Non","Oui","Abstention","Oui")</f>
        <v>Oui</v>
      </c>
      <c r="IW132" s="7" t="str" cm="1">
        <f t="array" ref="IW132">_xlfn.SWITCH(IU132,"Oui","Abstention","Non","Abstention","Abstention","Non")</f>
        <v>Abstention</v>
      </c>
      <c r="IX132" s="3">
        <f t="shared" si="55"/>
        <v>28</v>
      </c>
      <c r="IY132" s="3">
        <f t="shared" si="56"/>
        <v>1</v>
      </c>
      <c r="IZ132" t="str">
        <f t="shared" si="85"/>
        <v>consigne</v>
      </c>
      <c r="JA132">
        <f t="shared" si="77"/>
        <v>0</v>
      </c>
      <c r="JB132">
        <f t="shared" si="78"/>
        <v>28</v>
      </c>
      <c r="JC132">
        <f t="shared" si="79"/>
        <v>0</v>
      </c>
      <c r="JD132" s="3">
        <f t="shared" si="58"/>
        <v>28</v>
      </c>
      <c r="JE132" s="7" t="str" cm="1">
        <f t="array" ref="JE132">_xlfn.SWITCH(JD132,JA132,"Oui",JB132,"Non",JC132,"Abstention")</f>
        <v>Non</v>
      </c>
      <c r="JF132" s="7" t="str" cm="1">
        <f t="array" ref="JF132">_xlfn.SWITCH(JE132,"Oui","Non","Non","Oui","Abstention","Oui")</f>
        <v>Oui</v>
      </c>
      <c r="JG132" s="7" t="str" cm="1">
        <f t="array" ref="JG132">_xlfn.SWITCH(JE132,"Oui","Abstention","Non","Abstention","Abstention","Non")</f>
        <v>Abstention</v>
      </c>
      <c r="JH132" s="3">
        <f t="shared" si="59"/>
        <v>28</v>
      </c>
      <c r="JI132" s="3">
        <f t="shared" si="60"/>
        <v>1</v>
      </c>
      <c r="JJ132" t="str">
        <f t="shared" si="86"/>
        <v>consigne</v>
      </c>
      <c r="JK132">
        <f t="shared" si="80"/>
        <v>0</v>
      </c>
      <c r="JL132">
        <f t="shared" si="81"/>
        <v>15</v>
      </c>
      <c r="JM132">
        <f t="shared" si="82"/>
        <v>0</v>
      </c>
      <c r="JN132" s="3">
        <f t="shared" si="62"/>
        <v>15</v>
      </c>
      <c r="JO132" s="7" t="str" cm="1">
        <f t="array" ref="JO132">_xlfn.SWITCH(JN132,JK132,"Oui",JL132,"Non",JM132,"Abstention")</f>
        <v>Non</v>
      </c>
      <c r="JP132" s="7" t="str" cm="1">
        <f t="array" ref="JP132">_xlfn.SWITCH(JO132,"Oui","Non","Non","Oui","Abstention","Oui")</f>
        <v>Oui</v>
      </c>
      <c r="JQ132" s="7" t="str" cm="1">
        <f t="array" ref="JQ132">_xlfn.SWITCH(JO132,"Oui","Abstention","Non","Abstention","Abstention","Non")</f>
        <v>Abstention</v>
      </c>
      <c r="JR132" s="3">
        <f t="shared" si="63"/>
        <v>15</v>
      </c>
      <c r="JS132" s="3">
        <f t="shared" si="64"/>
        <v>1</v>
      </c>
      <c r="JT132" t="str">
        <f t="shared" si="87"/>
        <v>consigne</v>
      </c>
      <c r="JU132" s="3"/>
      <c r="JV132" t="str" cm="1">
        <f t="array" ref="JV132">_xlfn._xlws.FILTER($M$3:$HD$3,((($M132:$HD132=$HR132)+($M132:$HD132=$HS132))*($M$5:$HD$5="V")*($HV132="consigne")),"")</f>
        <v>Hess Erich</v>
      </c>
      <c r="KP132" t="str" cm="1">
        <f t="array" ref="KP132">_xlfn._xlws.FILTER($M$3:$HD$3,((($M132:$HD132=$IB132)+($M132:$HD132=$IC132))*($M$5:$HD$5="S")*($IF132="consigne")),"")</f>
        <v/>
      </c>
      <c r="LD132" t="str" cm="1">
        <f t="array" ref="LD132">_xlfn._xlws.FILTER($M$3:$HD$3,((($M132:$HD132=$IV132)+($M132:$HD132=$IW132))*($M$5:$HD$5="RL")*($IZ132="consigne")),"")</f>
        <v/>
      </c>
      <c r="LP132" t="str" cm="1">
        <f t="array" ref="LP132">_xlfn._xlws.FILTER($M$3:$HD$3,((($M132:$HD132=$JF132)+($M132:$HD132=$JG132))*($M$5:$HD$5="G")*($JJ132="consigne")),"")</f>
        <v/>
      </c>
      <c r="MA132" t="str" cm="1">
        <f t="array" ref="MA132">_xlfn._xlws.FILTER($M$3:$HD$3,((($M132:$HD132=$JP132)+($M132:$HD132=$JQ132))*($M$5:$HD$5="GL")*($JT132="consigne")),"")</f>
        <v/>
      </c>
      <c r="MG132" t="str" cm="1">
        <f t="array" ref="MG132:MM132">_xlfn._xlws.FILTER($M$3:$HD$3,((($M132:$HD132=$IL132)+($M132:$HD132=$IM132))*($M$5:$HD$5="M-E")*($IP132="consigne")),"")</f>
        <v>Gmür Alois</v>
      </c>
      <c r="MH132" t="str">
        <v>Hess Lorenz</v>
      </c>
      <c r="MI132" t="str">
        <v>Humbel Ruth</v>
      </c>
      <c r="MJ132" t="str">
        <v>Kutter Philipp</v>
      </c>
      <c r="MK132" t="str">
        <v>Landolt Martin</v>
      </c>
      <c r="ML132" t="str">
        <v>Regazzi Fabio</v>
      </c>
      <c r="MM132" t="str">
        <v>Schneider-Schneiter Elisabeth</v>
      </c>
    </row>
    <row r="133" spans="1:353" x14ac:dyDescent="0.25">
      <c r="A133" s="1" t="s">
        <v>915</v>
      </c>
      <c r="B133" t="s">
        <v>204</v>
      </c>
      <c r="C133" t="s">
        <v>916</v>
      </c>
      <c r="D133" t="s">
        <v>706</v>
      </c>
      <c r="E133" s="1" t="s">
        <v>917</v>
      </c>
      <c r="F133" t="s">
        <v>918</v>
      </c>
      <c r="G133">
        <v>24598</v>
      </c>
      <c r="H133" t="s">
        <v>506</v>
      </c>
      <c r="I133" t="s">
        <v>919</v>
      </c>
      <c r="J133" t="s">
        <v>920</v>
      </c>
      <c r="K133" t="s">
        <v>921</v>
      </c>
      <c r="M133" t="s">
        <v>460</v>
      </c>
      <c r="N133" t="s">
        <v>460</v>
      </c>
      <c r="O133" t="s">
        <v>461</v>
      </c>
      <c r="P133" t="s">
        <v>460</v>
      </c>
      <c r="Q133" t="s">
        <v>460</v>
      </c>
      <c r="R133" t="s">
        <v>461</v>
      </c>
      <c r="S133" t="s">
        <v>480</v>
      </c>
      <c r="T133" t="s">
        <v>461</v>
      </c>
      <c r="U133" t="s">
        <v>461</v>
      </c>
      <c r="V133" t="s">
        <v>461</v>
      </c>
      <c r="W133" t="s">
        <v>463</v>
      </c>
      <c r="X133" t="s">
        <v>461</v>
      </c>
      <c r="Y133" t="s">
        <v>461</v>
      </c>
      <c r="Z133" t="s">
        <v>460</v>
      </c>
      <c r="AA133" t="s">
        <v>460</v>
      </c>
      <c r="AB133" t="s">
        <v>461</v>
      </c>
      <c r="AC133" t="s">
        <v>460</v>
      </c>
      <c r="AD133" t="s">
        <v>460</v>
      </c>
      <c r="AE133" t="s">
        <v>460</v>
      </c>
      <c r="AF133" t="s">
        <v>461</v>
      </c>
      <c r="AG133" t="s">
        <v>460</v>
      </c>
      <c r="AH133" t="s">
        <v>460</v>
      </c>
      <c r="AI133" t="s">
        <v>460</v>
      </c>
      <c r="AJ133" t="s">
        <v>461</v>
      </c>
      <c r="AK133" t="s">
        <v>460</v>
      </c>
      <c r="AL133" t="s">
        <v>460</v>
      </c>
      <c r="AM133" t="s">
        <v>473</v>
      </c>
      <c r="AN133" t="s">
        <v>460</v>
      </c>
      <c r="AO133" t="s">
        <v>473</v>
      </c>
      <c r="AP133" t="s">
        <v>460</v>
      </c>
      <c r="AQ133" t="s">
        <v>460</v>
      </c>
      <c r="AR133" t="s">
        <v>460</v>
      </c>
      <c r="AS133" t="s">
        <v>461</v>
      </c>
      <c r="AT133" t="s">
        <v>460</v>
      </c>
      <c r="AU133" t="s">
        <v>461</v>
      </c>
      <c r="AV133" t="s">
        <v>461</v>
      </c>
      <c r="AW133" t="s">
        <v>460</v>
      </c>
      <c r="AX133" t="s">
        <v>461</v>
      </c>
      <c r="AY133" t="s">
        <v>460</v>
      </c>
      <c r="AZ133" t="s">
        <v>460</v>
      </c>
      <c r="BA133" t="s">
        <v>460</v>
      </c>
      <c r="BB133" t="s">
        <v>460</v>
      </c>
      <c r="BC133" t="s">
        <v>461</v>
      </c>
      <c r="BD133" t="s">
        <v>460</v>
      </c>
      <c r="BE133" t="s">
        <v>460</v>
      </c>
      <c r="BF133" t="s">
        <v>460</v>
      </c>
      <c r="BG133" t="s">
        <v>461</v>
      </c>
      <c r="BH133" t="s">
        <v>473</v>
      </c>
      <c r="BI133" t="s">
        <v>461</v>
      </c>
      <c r="BJ133" t="s">
        <v>473</v>
      </c>
      <c r="BK133" t="s">
        <v>460</v>
      </c>
      <c r="BL133" t="s">
        <v>460</v>
      </c>
      <c r="BM133" t="s">
        <v>461</v>
      </c>
      <c r="BN133" t="s">
        <v>460</v>
      </c>
      <c r="BO133" t="s">
        <v>460</v>
      </c>
      <c r="BP133" t="s">
        <v>461</v>
      </c>
      <c r="BQ133" t="s">
        <v>461</v>
      </c>
      <c r="BR133" t="s">
        <v>460</v>
      </c>
      <c r="BS133" t="s">
        <v>461</v>
      </c>
      <c r="BT133" t="s">
        <v>460</v>
      </c>
      <c r="BU133" t="s">
        <v>460</v>
      </c>
      <c r="BV133" t="s">
        <v>460</v>
      </c>
      <c r="BW133" t="s">
        <v>460</v>
      </c>
      <c r="BX133" t="s">
        <v>461</v>
      </c>
      <c r="BY133" t="s">
        <v>460</v>
      </c>
      <c r="BZ133" t="s">
        <v>460</v>
      </c>
      <c r="CA133" t="s">
        <v>461</v>
      </c>
      <c r="CB133" t="s">
        <v>460</v>
      </c>
      <c r="CC133" t="s">
        <v>460</v>
      </c>
      <c r="CD133" t="s">
        <v>460</v>
      </c>
      <c r="CE133" t="s">
        <v>461</v>
      </c>
      <c r="CF133" t="s">
        <v>460</v>
      </c>
      <c r="CG133" t="s">
        <v>460</v>
      </c>
      <c r="CH133" t="s">
        <v>460</v>
      </c>
      <c r="CI133" t="s">
        <v>460</v>
      </c>
      <c r="CJ133" t="s">
        <v>460</v>
      </c>
      <c r="CK133" t="s">
        <v>460</v>
      </c>
      <c r="CL133" t="s">
        <v>460</v>
      </c>
      <c r="CM133" t="s">
        <v>463</v>
      </c>
      <c r="CN133" t="s">
        <v>461</v>
      </c>
      <c r="CO133" t="s">
        <v>461</v>
      </c>
      <c r="CP133" t="s">
        <v>460</v>
      </c>
      <c r="CQ133" t="s">
        <v>460</v>
      </c>
      <c r="CR133" t="s">
        <v>460</v>
      </c>
      <c r="CS133" t="s">
        <v>460</v>
      </c>
      <c r="CT133" t="s">
        <v>460</v>
      </c>
      <c r="CU133" t="s">
        <v>460</v>
      </c>
      <c r="CV133" t="s">
        <v>460</v>
      </c>
      <c r="CW133" t="s">
        <v>460</v>
      </c>
      <c r="CX133" t="s">
        <v>461</v>
      </c>
      <c r="CY133" t="s">
        <v>460</v>
      </c>
      <c r="CZ133" t="s">
        <v>460</v>
      </c>
      <c r="DA133" t="s">
        <v>460</v>
      </c>
      <c r="DB133" t="s">
        <v>474</v>
      </c>
      <c r="DC133" t="s">
        <v>460</v>
      </c>
      <c r="DD133" t="s">
        <v>460</v>
      </c>
      <c r="DE133" t="s">
        <v>461</v>
      </c>
      <c r="DF133" t="s">
        <v>473</v>
      </c>
      <c r="DG133" t="s">
        <v>460</v>
      </c>
      <c r="DH133" t="s">
        <v>473</v>
      </c>
      <c r="DI133" t="s">
        <v>461</v>
      </c>
      <c r="DJ133" t="s">
        <v>460</v>
      </c>
      <c r="DK133" t="s">
        <v>460</v>
      </c>
      <c r="DL133" t="s">
        <v>460</v>
      </c>
      <c r="DM133" t="s">
        <v>461</v>
      </c>
      <c r="DN133" t="s">
        <v>461</v>
      </c>
      <c r="DO133" t="s">
        <v>460</v>
      </c>
      <c r="DP133" t="s">
        <v>460</v>
      </c>
      <c r="DQ133" t="s">
        <v>460</v>
      </c>
      <c r="DR133" t="s">
        <v>461</v>
      </c>
      <c r="DS133" t="s">
        <v>461</v>
      </c>
      <c r="DT133" t="s">
        <v>461</v>
      </c>
      <c r="DU133" t="s">
        <v>460</v>
      </c>
      <c r="DV133" t="s">
        <v>461</v>
      </c>
      <c r="DW133" t="s">
        <v>460</v>
      </c>
      <c r="DX133" t="s">
        <v>460</v>
      </c>
      <c r="DY133" t="s">
        <v>460</v>
      </c>
      <c r="DZ133" t="s">
        <v>461</v>
      </c>
      <c r="EA133" t="s">
        <v>461</v>
      </c>
      <c r="EB133" t="s">
        <v>461</v>
      </c>
      <c r="EC133" t="s">
        <v>473</v>
      </c>
      <c r="ED133" t="s">
        <v>460</v>
      </c>
      <c r="EE133" t="s">
        <v>460</v>
      </c>
      <c r="EF133" t="s">
        <v>460</v>
      </c>
      <c r="EG133" t="s">
        <v>461</v>
      </c>
      <c r="EH133" t="s">
        <v>460</v>
      </c>
      <c r="EI133" t="s">
        <v>460</v>
      </c>
      <c r="EJ133" t="s">
        <v>460</v>
      </c>
      <c r="EK133" t="s">
        <v>461</v>
      </c>
      <c r="EL133" t="s">
        <v>461</v>
      </c>
      <c r="EM133" t="s">
        <v>460</v>
      </c>
      <c r="EN133" t="s">
        <v>460</v>
      </c>
      <c r="EO133" t="s">
        <v>461</v>
      </c>
      <c r="EP133" t="s">
        <v>460</v>
      </c>
      <c r="EQ133" t="s">
        <v>461</v>
      </c>
      <c r="ER133" t="s">
        <v>460</v>
      </c>
      <c r="ES133" t="s">
        <v>461</v>
      </c>
      <c r="ET133" t="s">
        <v>460</v>
      </c>
      <c r="EU133" t="s">
        <v>463</v>
      </c>
      <c r="EV133" t="s">
        <v>461</v>
      </c>
      <c r="EW133" t="s">
        <v>461</v>
      </c>
      <c r="EX133" t="s">
        <v>461</v>
      </c>
      <c r="EY133" t="s">
        <v>460</v>
      </c>
      <c r="EZ133" t="s">
        <v>460</v>
      </c>
      <c r="FA133" t="s">
        <v>460</v>
      </c>
      <c r="FB133" t="s">
        <v>460</v>
      </c>
      <c r="FC133" t="s">
        <v>460</v>
      </c>
      <c r="FD133" t="s">
        <v>460</v>
      </c>
      <c r="FE133" t="s">
        <v>460</v>
      </c>
      <c r="FF133" t="s">
        <v>460</v>
      </c>
      <c r="FG133" t="s">
        <v>460</v>
      </c>
      <c r="FH133" t="s">
        <v>461</v>
      </c>
      <c r="FI133" t="s">
        <v>460</v>
      </c>
      <c r="FJ133" t="s">
        <v>460</v>
      </c>
      <c r="FK133" t="s">
        <v>460</v>
      </c>
      <c r="FL133" t="s">
        <v>461</v>
      </c>
      <c r="FM133" t="s">
        <v>461</v>
      </c>
      <c r="FN133" t="s">
        <v>460</v>
      </c>
      <c r="FO133" t="s">
        <v>460</v>
      </c>
      <c r="FP133" t="s">
        <v>460</v>
      </c>
      <c r="FQ133" t="s">
        <v>460</v>
      </c>
      <c r="FR133" t="s">
        <v>461</v>
      </c>
      <c r="FS133" t="s">
        <v>460</v>
      </c>
      <c r="FT133" t="s">
        <v>461</v>
      </c>
      <c r="FU133" t="s">
        <v>461</v>
      </c>
      <c r="FV133" t="s">
        <v>460</v>
      </c>
      <c r="FW133" t="s">
        <v>460</v>
      </c>
      <c r="FX133" t="s">
        <v>461</v>
      </c>
      <c r="FY133" t="s">
        <v>460</v>
      </c>
      <c r="FZ133" t="s">
        <v>460</v>
      </c>
      <c r="GA133" t="s">
        <v>460</v>
      </c>
      <c r="GB133" t="s">
        <v>460</v>
      </c>
      <c r="GC133" t="s">
        <v>460</v>
      </c>
      <c r="GD133" t="s">
        <v>480</v>
      </c>
      <c r="GE133" t="s">
        <v>460</v>
      </c>
      <c r="GF133" t="s">
        <v>460</v>
      </c>
      <c r="GG133" t="s">
        <v>460</v>
      </c>
      <c r="GH133" t="s">
        <v>461</v>
      </c>
      <c r="GI133" t="s">
        <v>461</v>
      </c>
      <c r="GJ133" t="s">
        <v>461</v>
      </c>
      <c r="GK133" t="s">
        <v>460</v>
      </c>
      <c r="GL133" t="s">
        <v>460</v>
      </c>
      <c r="GM133" t="s">
        <v>460</v>
      </c>
      <c r="GN133" t="s">
        <v>460</v>
      </c>
      <c r="GO133" t="s">
        <v>460</v>
      </c>
      <c r="GP133" t="s">
        <v>461</v>
      </c>
      <c r="GQ133" t="s">
        <v>460</v>
      </c>
      <c r="GR133" t="s">
        <v>460</v>
      </c>
      <c r="GS133" t="s">
        <v>460</v>
      </c>
      <c r="GT133" t="s">
        <v>461</v>
      </c>
      <c r="GU133" t="s">
        <v>460</v>
      </c>
      <c r="GV133" t="s">
        <v>460</v>
      </c>
      <c r="GW133" t="s">
        <v>461</v>
      </c>
      <c r="GX133" t="s">
        <v>461</v>
      </c>
      <c r="GY133" t="s">
        <v>461</v>
      </c>
      <c r="GZ133" t="s">
        <v>461</v>
      </c>
      <c r="HA133" t="s">
        <v>460</v>
      </c>
      <c r="HB133" t="s">
        <v>460</v>
      </c>
      <c r="HC133" t="s">
        <v>461</v>
      </c>
      <c r="HD133" t="s">
        <v>460</v>
      </c>
      <c r="HE133" t="s">
        <v>481</v>
      </c>
      <c r="HF133">
        <v>123</v>
      </c>
      <c r="HG133">
        <v>64</v>
      </c>
      <c r="HH133">
        <v>2</v>
      </c>
      <c r="HI133">
        <v>3</v>
      </c>
      <c r="HJ133">
        <v>7</v>
      </c>
      <c r="HK133" t="s">
        <v>476</v>
      </c>
      <c r="HM133" s="3">
        <f t="shared" si="66"/>
        <v>51</v>
      </c>
      <c r="HN133" s="3">
        <f t="shared" si="67"/>
        <v>0</v>
      </c>
      <c r="HO133" s="3">
        <f t="shared" si="83"/>
        <v>0</v>
      </c>
      <c r="HP133" s="3">
        <f t="shared" si="42"/>
        <v>51</v>
      </c>
      <c r="HQ133" s="7" t="str" cm="1">
        <f t="array" ref="HQ133">_xlfn.SWITCH(HP133,HM133,"Oui",HN133,"Non",HO133,"Abstention")</f>
        <v>Oui</v>
      </c>
      <c r="HR133" s="7" t="str" cm="1">
        <f t="array" ref="HR133">_xlfn.SWITCH(HQ133,"Oui","Non","Non","Oui","Abstention","Oui")</f>
        <v>Non</v>
      </c>
      <c r="HS133" s="7" t="str" cm="1">
        <f t="array" ref="HS133">_xlfn.SWITCH(HQ133,"Oui","Abstention","Non","Abstention","Abstention","Non")</f>
        <v>Abstention</v>
      </c>
      <c r="HT133" s="3">
        <f t="shared" si="43"/>
        <v>51</v>
      </c>
      <c r="HU133" s="3">
        <f t="shared" si="44"/>
        <v>1</v>
      </c>
      <c r="HV133" t="str">
        <f t="shared" si="45"/>
        <v>consigne</v>
      </c>
      <c r="HW133" s="3">
        <f t="shared" si="68"/>
        <v>0</v>
      </c>
      <c r="HX133" s="3">
        <f t="shared" si="69"/>
        <v>37</v>
      </c>
      <c r="HY133" s="3">
        <f t="shared" si="70"/>
        <v>1</v>
      </c>
      <c r="HZ133" s="3">
        <f t="shared" si="46"/>
        <v>37</v>
      </c>
      <c r="IA133" s="7" t="str" cm="1">
        <f t="array" ref="IA133">_xlfn.SWITCH(HZ133,HW133,"Oui",HX133,"Non",HY133,"Abstention")</f>
        <v>Non</v>
      </c>
      <c r="IB133" s="7" t="str" cm="1">
        <f t="array" ref="IB133">_xlfn.SWITCH(IA133,"Oui","Non","Non","Oui","Abstention","Oui")</f>
        <v>Oui</v>
      </c>
      <c r="IC133" s="7" t="str" cm="1">
        <f t="array" ref="IC133">_xlfn.SWITCH(IA133,"Oui","Abstention","Non","Abstention","Abstention","Non")</f>
        <v>Abstention</v>
      </c>
      <c r="ID133" s="3">
        <f t="shared" si="47"/>
        <v>38</v>
      </c>
      <c r="IE133" s="3">
        <f t="shared" si="48"/>
        <v>0.97368421052631582</v>
      </c>
      <c r="IF133" t="str">
        <f t="shared" si="49"/>
        <v>consigne</v>
      </c>
      <c r="IG133">
        <f t="shared" si="71"/>
        <v>30</v>
      </c>
      <c r="IH133">
        <f t="shared" si="72"/>
        <v>0</v>
      </c>
      <c r="II133">
        <f t="shared" si="73"/>
        <v>0</v>
      </c>
      <c r="IJ133" s="3">
        <f t="shared" si="50"/>
        <v>30</v>
      </c>
      <c r="IK133" s="7" t="str" cm="1">
        <f t="array" ref="IK133">_xlfn.SWITCH(IJ133,IG133,"Oui",IH133,"Non",II133,"Abstention")</f>
        <v>Oui</v>
      </c>
      <c r="IL133" s="7" t="str" cm="1">
        <f t="array" ref="IL133">_xlfn.SWITCH(IK133,"Oui","Non","Non","Oui","Abstention","Oui")</f>
        <v>Non</v>
      </c>
      <c r="IM133" s="7" t="str" cm="1">
        <f t="array" ref="IM133">_xlfn.SWITCH(IK133,"Oui","Abstention","Non","Abstention","Abstention","Non")</f>
        <v>Abstention</v>
      </c>
      <c r="IN133" s="3">
        <f t="shared" si="51"/>
        <v>30</v>
      </c>
      <c r="IO133" s="3">
        <f t="shared" si="52"/>
        <v>1</v>
      </c>
      <c r="IP133" t="str">
        <f t="shared" si="84"/>
        <v>consigne</v>
      </c>
      <c r="IQ133">
        <f t="shared" si="74"/>
        <v>26</v>
      </c>
      <c r="IR133">
        <f t="shared" si="75"/>
        <v>0</v>
      </c>
      <c r="IS133">
        <f t="shared" si="76"/>
        <v>0</v>
      </c>
      <c r="IT133" s="3">
        <f t="shared" si="54"/>
        <v>26</v>
      </c>
      <c r="IU133" s="7" t="str" cm="1">
        <f t="array" ref="IU133">_xlfn.SWITCH(IT133,IQ133,"Oui",IR133,"Non",IS133,"Abstention")</f>
        <v>Oui</v>
      </c>
      <c r="IV133" s="7" t="str" cm="1">
        <f t="array" ref="IV133">_xlfn.SWITCH(IU133,"Oui","Non","Non","Oui","Abstention","Oui")</f>
        <v>Non</v>
      </c>
      <c r="IW133" s="7" t="str" cm="1">
        <f t="array" ref="IW133">_xlfn.SWITCH(IU133,"Oui","Abstention","Non","Abstention","Abstention","Non")</f>
        <v>Abstention</v>
      </c>
      <c r="IX133" s="3">
        <f t="shared" si="55"/>
        <v>26</v>
      </c>
      <c r="IY133" s="3">
        <f t="shared" si="56"/>
        <v>1</v>
      </c>
      <c r="IZ133" t="str">
        <f t="shared" si="85"/>
        <v>consigne</v>
      </c>
      <c r="JA133">
        <f t="shared" si="77"/>
        <v>0</v>
      </c>
      <c r="JB133">
        <f t="shared" si="78"/>
        <v>27</v>
      </c>
      <c r="JC133">
        <f t="shared" si="79"/>
        <v>1</v>
      </c>
      <c r="JD133" s="3">
        <f t="shared" si="58"/>
        <v>27</v>
      </c>
      <c r="JE133" s="7" t="str" cm="1">
        <f t="array" ref="JE133">_xlfn.SWITCH(JD133,JA133,"Oui",JB133,"Non",JC133,"Abstention")</f>
        <v>Non</v>
      </c>
      <c r="JF133" s="7" t="str" cm="1">
        <f t="array" ref="JF133">_xlfn.SWITCH(JE133,"Oui","Non","Non","Oui","Abstention","Oui")</f>
        <v>Oui</v>
      </c>
      <c r="JG133" s="7" t="str" cm="1">
        <f t="array" ref="JG133">_xlfn.SWITCH(JE133,"Oui","Abstention","Non","Abstention","Abstention","Non")</f>
        <v>Abstention</v>
      </c>
      <c r="JH133" s="3">
        <f t="shared" si="59"/>
        <v>28</v>
      </c>
      <c r="JI133" s="3">
        <f t="shared" si="60"/>
        <v>0.9642857142857143</v>
      </c>
      <c r="JJ133" t="str">
        <f t="shared" si="86"/>
        <v>consigne</v>
      </c>
      <c r="JK133">
        <f t="shared" si="80"/>
        <v>16</v>
      </c>
      <c r="JL133">
        <f t="shared" si="81"/>
        <v>0</v>
      </c>
      <c r="JM133">
        <f t="shared" si="82"/>
        <v>0</v>
      </c>
      <c r="JN133" s="3">
        <f t="shared" si="62"/>
        <v>16</v>
      </c>
      <c r="JO133" s="7" t="str" cm="1">
        <f t="array" ref="JO133">_xlfn.SWITCH(JN133,JK133,"Oui",JL133,"Non",JM133,"Abstention")</f>
        <v>Oui</v>
      </c>
      <c r="JP133" s="7" t="str" cm="1">
        <f t="array" ref="JP133">_xlfn.SWITCH(JO133,"Oui","Non","Non","Oui","Abstention","Oui")</f>
        <v>Non</v>
      </c>
      <c r="JQ133" s="7" t="str" cm="1">
        <f t="array" ref="JQ133">_xlfn.SWITCH(JO133,"Oui","Abstention","Non","Abstention","Abstention","Non")</f>
        <v>Abstention</v>
      </c>
      <c r="JR133" s="3">
        <f t="shared" si="63"/>
        <v>16</v>
      </c>
      <c r="JS133" s="3">
        <f t="shared" si="64"/>
        <v>1</v>
      </c>
      <c r="JT133" t="str">
        <f t="shared" si="87"/>
        <v>consigne</v>
      </c>
      <c r="JU133" s="3"/>
      <c r="JV133" t="str" cm="1">
        <f t="array" ref="JV133">_xlfn._xlws.FILTER($M$3:$HD$3,((($M133:$HD133=$HR133)+($M133:$HD133=$HS133))*($M$5:$HD$5="V")*($HV133="consigne")),"")</f>
        <v/>
      </c>
      <c r="KP133" t="str" cm="1">
        <f t="array" ref="KP133">_xlfn._xlws.FILTER($M$3:$HD$3,((($M133:$HD133=$IB133)+($M133:$HD133=$IC133))*($M$5:$HD$5="S")*($IF133="consigne")),"")</f>
        <v>Storni Bruno</v>
      </c>
      <c r="LD133" t="str" cm="1">
        <f t="array" ref="LD133">_xlfn._xlws.FILTER($M$3:$HD$3,((($M133:$HD133=$IV133)+($M133:$HD133=$IW133))*($M$5:$HD$5="RL")*($IZ133="consigne")),"")</f>
        <v/>
      </c>
      <c r="LP133" t="str" cm="1">
        <f t="array" ref="LP133">_xlfn._xlws.FILTER($M$3:$HD$3,((($M133:$HD133=$JF133)+($M133:$HD133=$JG133))*($M$5:$HD$5="G")*($JJ133="consigne")),"")</f>
        <v>Andrey Gerhard</v>
      </c>
      <c r="MA133" t="str" cm="1">
        <f t="array" ref="MA133">_xlfn._xlws.FILTER($M$3:$HD$3,((($M133:$HD133=$JP133)+($M133:$HD133=$JQ133))*($M$5:$HD$5="GL")*($JT133="consigne")),"")</f>
        <v/>
      </c>
      <c r="MG133" t="str" cm="1">
        <f t="array" ref="MG133">_xlfn._xlws.FILTER($M$3:$HD$3,((($M133:$HD133=$IL133)+($M133:$HD133=$IM133))*($M$5:$HD$5="M-E")*($IP133="consigne")),"")</f>
        <v/>
      </c>
    </row>
    <row r="134" spans="1:353" x14ac:dyDescent="0.25">
      <c r="A134" s="1" t="s">
        <v>922</v>
      </c>
      <c r="B134" t="s">
        <v>204</v>
      </c>
      <c r="C134" t="s">
        <v>916</v>
      </c>
      <c r="D134" t="s">
        <v>706</v>
      </c>
      <c r="E134" s="1" t="s">
        <v>917</v>
      </c>
      <c r="F134" t="s">
        <v>918</v>
      </c>
      <c r="G134">
        <v>24599</v>
      </c>
      <c r="H134" t="s">
        <v>563</v>
      </c>
      <c r="I134" t="s">
        <v>923</v>
      </c>
      <c r="J134" t="s">
        <v>924</v>
      </c>
      <c r="K134" t="s">
        <v>921</v>
      </c>
      <c r="M134" t="s">
        <v>460</v>
      </c>
      <c r="N134" t="s">
        <v>460</v>
      </c>
      <c r="O134" t="s">
        <v>461</v>
      </c>
      <c r="P134" t="s">
        <v>460</v>
      </c>
      <c r="Q134" t="s">
        <v>460</v>
      </c>
      <c r="R134" t="s">
        <v>461</v>
      </c>
      <c r="S134" t="s">
        <v>480</v>
      </c>
      <c r="T134" t="s">
        <v>461</v>
      </c>
      <c r="U134" t="s">
        <v>461</v>
      </c>
      <c r="V134" t="s">
        <v>461</v>
      </c>
      <c r="W134" t="s">
        <v>463</v>
      </c>
      <c r="X134" t="s">
        <v>461</v>
      </c>
      <c r="Y134" t="s">
        <v>461</v>
      </c>
      <c r="Z134" t="s">
        <v>460</v>
      </c>
      <c r="AA134" t="s">
        <v>460</v>
      </c>
      <c r="AB134" t="s">
        <v>461</v>
      </c>
      <c r="AC134" t="s">
        <v>460</v>
      </c>
      <c r="AD134" t="s">
        <v>460</v>
      </c>
      <c r="AE134" t="s">
        <v>460</v>
      </c>
      <c r="AF134" t="s">
        <v>461</v>
      </c>
      <c r="AG134" t="s">
        <v>473</v>
      </c>
      <c r="AH134" t="s">
        <v>460</v>
      </c>
      <c r="AI134" t="s">
        <v>460</v>
      </c>
      <c r="AJ134" t="s">
        <v>461</v>
      </c>
      <c r="AK134" t="s">
        <v>460</v>
      </c>
      <c r="AL134" t="s">
        <v>460</v>
      </c>
      <c r="AM134" t="s">
        <v>473</v>
      </c>
      <c r="AN134" t="s">
        <v>460</v>
      </c>
      <c r="AO134" t="s">
        <v>460</v>
      </c>
      <c r="AP134" t="s">
        <v>460</v>
      </c>
      <c r="AQ134" t="s">
        <v>460</v>
      </c>
      <c r="AR134" t="s">
        <v>460</v>
      </c>
      <c r="AS134" t="s">
        <v>461</v>
      </c>
      <c r="AT134" t="s">
        <v>460</v>
      </c>
      <c r="AU134" t="s">
        <v>461</v>
      </c>
      <c r="AV134" t="s">
        <v>461</v>
      </c>
      <c r="AW134" t="s">
        <v>460</v>
      </c>
      <c r="AX134" t="s">
        <v>461</v>
      </c>
      <c r="AY134" t="s">
        <v>460</v>
      </c>
      <c r="AZ134" t="s">
        <v>460</v>
      </c>
      <c r="BA134" t="s">
        <v>460</v>
      </c>
      <c r="BB134" t="s">
        <v>460</v>
      </c>
      <c r="BC134" t="s">
        <v>461</v>
      </c>
      <c r="BD134" t="s">
        <v>460</v>
      </c>
      <c r="BE134" t="s">
        <v>460</v>
      </c>
      <c r="BF134" t="s">
        <v>460</v>
      </c>
      <c r="BG134" t="s">
        <v>461</v>
      </c>
      <c r="BH134" t="s">
        <v>473</v>
      </c>
      <c r="BI134" t="s">
        <v>461</v>
      </c>
      <c r="BJ134" t="s">
        <v>460</v>
      </c>
      <c r="BK134" t="s">
        <v>460</v>
      </c>
      <c r="BL134" t="s">
        <v>460</v>
      </c>
      <c r="BM134" t="s">
        <v>461</v>
      </c>
      <c r="BN134" t="s">
        <v>460</v>
      </c>
      <c r="BO134" t="s">
        <v>460</v>
      </c>
      <c r="BP134" t="s">
        <v>461</v>
      </c>
      <c r="BQ134" t="s">
        <v>461</v>
      </c>
      <c r="BR134" t="s">
        <v>460</v>
      </c>
      <c r="BS134" t="s">
        <v>461</v>
      </c>
      <c r="BT134" t="s">
        <v>460</v>
      </c>
      <c r="BU134" t="s">
        <v>460</v>
      </c>
      <c r="BV134" t="s">
        <v>460</v>
      </c>
      <c r="BW134" t="s">
        <v>460</v>
      </c>
      <c r="BX134" t="s">
        <v>461</v>
      </c>
      <c r="BY134" t="s">
        <v>460</v>
      </c>
      <c r="BZ134" t="s">
        <v>460</v>
      </c>
      <c r="CA134" t="s">
        <v>461</v>
      </c>
      <c r="CB134" t="s">
        <v>460</v>
      </c>
      <c r="CC134" t="s">
        <v>460</v>
      </c>
      <c r="CD134" t="s">
        <v>460</v>
      </c>
      <c r="CE134" t="s">
        <v>461</v>
      </c>
      <c r="CF134" t="s">
        <v>460</v>
      </c>
      <c r="CG134" t="s">
        <v>460</v>
      </c>
      <c r="CH134" t="s">
        <v>460</v>
      </c>
      <c r="CI134" t="s">
        <v>460</v>
      </c>
      <c r="CJ134" t="s">
        <v>460</v>
      </c>
      <c r="CK134" t="s">
        <v>460</v>
      </c>
      <c r="CL134" t="s">
        <v>460</v>
      </c>
      <c r="CM134" t="s">
        <v>463</v>
      </c>
      <c r="CN134" t="s">
        <v>461</v>
      </c>
      <c r="CO134" t="s">
        <v>461</v>
      </c>
      <c r="CP134" t="s">
        <v>460</v>
      </c>
      <c r="CQ134" t="s">
        <v>460</v>
      </c>
      <c r="CR134" t="s">
        <v>460</v>
      </c>
      <c r="CS134" t="s">
        <v>460</v>
      </c>
      <c r="CT134" t="s">
        <v>460</v>
      </c>
      <c r="CU134" t="s">
        <v>460</v>
      </c>
      <c r="CV134" t="s">
        <v>460</v>
      </c>
      <c r="CW134" t="s">
        <v>460</v>
      </c>
      <c r="CX134" t="s">
        <v>461</v>
      </c>
      <c r="CY134" t="s">
        <v>460</v>
      </c>
      <c r="CZ134" t="s">
        <v>460</v>
      </c>
      <c r="DA134" t="s">
        <v>460</v>
      </c>
      <c r="DB134" t="s">
        <v>474</v>
      </c>
      <c r="DC134" t="s">
        <v>460</v>
      </c>
      <c r="DD134" t="s">
        <v>460</v>
      </c>
      <c r="DE134" t="s">
        <v>461</v>
      </c>
      <c r="DF134" t="s">
        <v>473</v>
      </c>
      <c r="DG134" t="s">
        <v>460</v>
      </c>
      <c r="DH134" t="s">
        <v>473</v>
      </c>
      <c r="DI134" t="s">
        <v>461</v>
      </c>
      <c r="DJ134" t="s">
        <v>460</v>
      </c>
      <c r="DK134" t="s">
        <v>460</v>
      </c>
      <c r="DL134" t="s">
        <v>460</v>
      </c>
      <c r="DM134" t="s">
        <v>461</v>
      </c>
      <c r="DN134" t="s">
        <v>461</v>
      </c>
      <c r="DO134" t="s">
        <v>460</v>
      </c>
      <c r="DP134" t="s">
        <v>460</v>
      </c>
      <c r="DQ134" t="s">
        <v>460</v>
      </c>
      <c r="DR134" t="s">
        <v>461</v>
      </c>
      <c r="DS134" t="s">
        <v>461</v>
      </c>
      <c r="DT134" t="s">
        <v>461</v>
      </c>
      <c r="DU134" t="s">
        <v>460</v>
      </c>
      <c r="DV134" t="s">
        <v>461</v>
      </c>
      <c r="DW134" t="s">
        <v>460</v>
      </c>
      <c r="DX134" t="s">
        <v>460</v>
      </c>
      <c r="DY134" t="s">
        <v>460</v>
      </c>
      <c r="DZ134" t="s">
        <v>461</v>
      </c>
      <c r="EA134" t="s">
        <v>461</v>
      </c>
      <c r="EB134" t="s">
        <v>461</v>
      </c>
      <c r="EC134" t="s">
        <v>473</v>
      </c>
      <c r="ED134" t="s">
        <v>460</v>
      </c>
      <c r="EE134" t="s">
        <v>460</v>
      </c>
      <c r="EF134" t="s">
        <v>460</v>
      </c>
      <c r="EG134" t="s">
        <v>461</v>
      </c>
      <c r="EH134" t="s">
        <v>460</v>
      </c>
      <c r="EI134" t="s">
        <v>460</v>
      </c>
      <c r="EJ134" t="s">
        <v>460</v>
      </c>
      <c r="EK134" t="s">
        <v>461</v>
      </c>
      <c r="EL134" t="s">
        <v>461</v>
      </c>
      <c r="EM134" t="s">
        <v>460</v>
      </c>
      <c r="EN134" t="s">
        <v>460</v>
      </c>
      <c r="EO134" t="s">
        <v>461</v>
      </c>
      <c r="EP134" t="s">
        <v>460</v>
      </c>
      <c r="EQ134" t="s">
        <v>480</v>
      </c>
      <c r="ER134" t="s">
        <v>460</v>
      </c>
      <c r="ES134" t="s">
        <v>461</v>
      </c>
      <c r="ET134" t="s">
        <v>460</v>
      </c>
      <c r="EU134" t="s">
        <v>463</v>
      </c>
      <c r="EV134" t="s">
        <v>461</v>
      </c>
      <c r="EW134" t="s">
        <v>461</v>
      </c>
      <c r="EX134" t="s">
        <v>461</v>
      </c>
      <c r="EY134" t="s">
        <v>460</v>
      </c>
      <c r="EZ134" t="s">
        <v>460</v>
      </c>
      <c r="FA134" t="s">
        <v>460</v>
      </c>
      <c r="FB134" t="s">
        <v>460</v>
      </c>
      <c r="FC134" t="s">
        <v>460</v>
      </c>
      <c r="FD134" t="s">
        <v>460</v>
      </c>
      <c r="FE134" t="s">
        <v>460</v>
      </c>
      <c r="FF134" t="s">
        <v>460</v>
      </c>
      <c r="FG134" t="s">
        <v>460</v>
      </c>
      <c r="FH134" t="s">
        <v>461</v>
      </c>
      <c r="FI134" t="s">
        <v>460</v>
      </c>
      <c r="FJ134" t="s">
        <v>460</v>
      </c>
      <c r="FK134" t="s">
        <v>460</v>
      </c>
      <c r="FL134" t="s">
        <v>461</v>
      </c>
      <c r="FM134" t="s">
        <v>461</v>
      </c>
      <c r="FN134" t="s">
        <v>460</v>
      </c>
      <c r="FO134" t="s">
        <v>460</v>
      </c>
      <c r="FP134" t="s">
        <v>460</v>
      </c>
      <c r="FQ134" t="s">
        <v>460</v>
      </c>
      <c r="FR134" t="s">
        <v>461</v>
      </c>
      <c r="FS134" t="s">
        <v>460</v>
      </c>
      <c r="FT134" t="s">
        <v>461</v>
      </c>
      <c r="FU134" t="s">
        <v>461</v>
      </c>
      <c r="FV134" t="s">
        <v>460</v>
      </c>
      <c r="FW134" t="s">
        <v>460</v>
      </c>
      <c r="FX134" t="s">
        <v>461</v>
      </c>
      <c r="FY134" t="s">
        <v>460</v>
      </c>
      <c r="FZ134" t="s">
        <v>460</v>
      </c>
      <c r="GA134" t="s">
        <v>460</v>
      </c>
      <c r="GB134" t="s">
        <v>460</v>
      </c>
      <c r="GC134" t="s">
        <v>460</v>
      </c>
      <c r="GD134" t="s">
        <v>461</v>
      </c>
      <c r="GE134" t="s">
        <v>460</v>
      </c>
      <c r="GF134" t="s">
        <v>460</v>
      </c>
      <c r="GG134" t="s">
        <v>460</v>
      </c>
      <c r="GH134" t="s">
        <v>461</v>
      </c>
      <c r="GI134" t="s">
        <v>461</v>
      </c>
      <c r="GJ134" t="s">
        <v>461</v>
      </c>
      <c r="GK134" t="s">
        <v>460</v>
      </c>
      <c r="GL134" t="s">
        <v>460</v>
      </c>
      <c r="GM134" t="s">
        <v>460</v>
      </c>
      <c r="GN134" t="s">
        <v>460</v>
      </c>
      <c r="GO134" t="s">
        <v>460</v>
      </c>
      <c r="GP134" t="s">
        <v>461</v>
      </c>
      <c r="GQ134" t="s">
        <v>460</v>
      </c>
      <c r="GR134" t="s">
        <v>460</v>
      </c>
      <c r="GS134" t="s">
        <v>460</v>
      </c>
      <c r="GT134" t="s">
        <v>461</v>
      </c>
      <c r="GU134" t="s">
        <v>460</v>
      </c>
      <c r="GV134" t="s">
        <v>460</v>
      </c>
      <c r="GW134" t="s">
        <v>461</v>
      </c>
      <c r="GX134" t="s">
        <v>461</v>
      </c>
      <c r="GY134" t="s">
        <v>461</v>
      </c>
      <c r="GZ134" t="s">
        <v>461</v>
      </c>
      <c r="HA134" t="s">
        <v>460</v>
      </c>
      <c r="HB134" t="s">
        <v>460</v>
      </c>
      <c r="HC134" t="s">
        <v>461</v>
      </c>
      <c r="HD134" t="s">
        <v>460</v>
      </c>
      <c r="HE134" t="s">
        <v>481</v>
      </c>
      <c r="HF134">
        <v>124</v>
      </c>
      <c r="HG134">
        <v>64</v>
      </c>
      <c r="HH134">
        <v>2</v>
      </c>
      <c r="HI134">
        <v>3</v>
      </c>
      <c r="HJ134">
        <v>6</v>
      </c>
      <c r="HK134" t="s">
        <v>476</v>
      </c>
      <c r="HM134" s="3">
        <f t="shared" si="66"/>
        <v>52</v>
      </c>
      <c r="HN134" s="3">
        <f t="shared" si="67"/>
        <v>0</v>
      </c>
      <c r="HO134" s="3">
        <f t="shared" si="83"/>
        <v>0</v>
      </c>
      <c r="HP134" s="3">
        <f t="shared" si="42"/>
        <v>52</v>
      </c>
      <c r="HQ134" s="7" t="str" cm="1">
        <f t="array" ref="HQ134">_xlfn.SWITCH(HP134,HM134,"Oui",HN134,"Non",HO134,"Abstention")</f>
        <v>Oui</v>
      </c>
      <c r="HR134" s="7" t="str" cm="1">
        <f t="array" ref="HR134">_xlfn.SWITCH(HQ134,"Oui","Non","Non","Oui","Abstention","Oui")</f>
        <v>Non</v>
      </c>
      <c r="HS134" s="7" t="str" cm="1">
        <f t="array" ref="HS134">_xlfn.SWITCH(HQ134,"Oui","Abstention","Non","Abstention","Abstention","Non")</f>
        <v>Abstention</v>
      </c>
      <c r="HT134" s="3">
        <f t="shared" si="43"/>
        <v>52</v>
      </c>
      <c r="HU134" s="3">
        <f t="shared" si="44"/>
        <v>1</v>
      </c>
      <c r="HV134" t="str">
        <f t="shared" si="45"/>
        <v>consigne</v>
      </c>
      <c r="HW134" s="3">
        <f t="shared" si="68"/>
        <v>0</v>
      </c>
      <c r="HX134" s="3">
        <f t="shared" si="69"/>
        <v>37</v>
      </c>
      <c r="HY134" s="3">
        <f t="shared" si="70"/>
        <v>1</v>
      </c>
      <c r="HZ134" s="3">
        <f t="shared" si="46"/>
        <v>37</v>
      </c>
      <c r="IA134" s="7" t="str" cm="1">
        <f t="array" ref="IA134">_xlfn.SWITCH(HZ134,HW134,"Oui",HX134,"Non",HY134,"Abstention")</f>
        <v>Non</v>
      </c>
      <c r="IB134" s="7" t="str" cm="1">
        <f t="array" ref="IB134">_xlfn.SWITCH(IA134,"Oui","Non","Non","Oui","Abstention","Oui")</f>
        <v>Oui</v>
      </c>
      <c r="IC134" s="7" t="str" cm="1">
        <f t="array" ref="IC134">_xlfn.SWITCH(IA134,"Oui","Abstention","Non","Abstention","Abstention","Non")</f>
        <v>Abstention</v>
      </c>
      <c r="ID134" s="3">
        <f t="shared" si="47"/>
        <v>38</v>
      </c>
      <c r="IE134" s="3">
        <f t="shared" si="48"/>
        <v>0.97368421052631582</v>
      </c>
      <c r="IF134" t="str">
        <f t="shared" si="49"/>
        <v>consigne</v>
      </c>
      <c r="IG134">
        <f t="shared" si="71"/>
        <v>30</v>
      </c>
      <c r="IH134">
        <f t="shared" si="72"/>
        <v>0</v>
      </c>
      <c r="II134">
        <f t="shared" si="73"/>
        <v>0</v>
      </c>
      <c r="IJ134" s="3">
        <f t="shared" si="50"/>
        <v>30</v>
      </c>
      <c r="IK134" s="7" t="str" cm="1">
        <f t="array" ref="IK134">_xlfn.SWITCH(IJ134,IG134,"Oui",IH134,"Non",II134,"Abstention")</f>
        <v>Oui</v>
      </c>
      <c r="IL134" s="7" t="str" cm="1">
        <f t="array" ref="IL134">_xlfn.SWITCH(IK134,"Oui","Non","Non","Oui","Abstention","Oui")</f>
        <v>Non</v>
      </c>
      <c r="IM134" s="7" t="str" cm="1">
        <f t="array" ref="IM134">_xlfn.SWITCH(IK134,"Oui","Abstention","Non","Abstention","Abstention","Non")</f>
        <v>Abstention</v>
      </c>
      <c r="IN134" s="3">
        <f t="shared" si="51"/>
        <v>30</v>
      </c>
      <c r="IO134" s="3">
        <f t="shared" si="52"/>
        <v>1</v>
      </c>
      <c r="IP134" t="str">
        <f t="shared" si="84"/>
        <v>consigne</v>
      </c>
      <c r="IQ134">
        <f t="shared" si="74"/>
        <v>26</v>
      </c>
      <c r="IR134">
        <f t="shared" si="75"/>
        <v>0</v>
      </c>
      <c r="IS134">
        <f t="shared" si="76"/>
        <v>0</v>
      </c>
      <c r="IT134" s="3">
        <f t="shared" si="54"/>
        <v>26</v>
      </c>
      <c r="IU134" s="7" t="str" cm="1">
        <f t="array" ref="IU134">_xlfn.SWITCH(IT134,IQ134,"Oui",IR134,"Non",IS134,"Abstention")</f>
        <v>Oui</v>
      </c>
      <c r="IV134" s="7" t="str" cm="1">
        <f t="array" ref="IV134">_xlfn.SWITCH(IU134,"Oui","Non","Non","Oui","Abstention","Oui")</f>
        <v>Non</v>
      </c>
      <c r="IW134" s="7" t="str" cm="1">
        <f t="array" ref="IW134">_xlfn.SWITCH(IU134,"Oui","Abstention","Non","Abstention","Abstention","Non")</f>
        <v>Abstention</v>
      </c>
      <c r="IX134" s="3">
        <f t="shared" si="55"/>
        <v>26</v>
      </c>
      <c r="IY134" s="3">
        <f t="shared" si="56"/>
        <v>1</v>
      </c>
      <c r="IZ134" t="str">
        <f t="shared" si="85"/>
        <v>consigne</v>
      </c>
      <c r="JA134">
        <f t="shared" si="77"/>
        <v>0</v>
      </c>
      <c r="JB134">
        <f t="shared" si="78"/>
        <v>27</v>
      </c>
      <c r="JC134">
        <f t="shared" si="79"/>
        <v>1</v>
      </c>
      <c r="JD134" s="3">
        <f t="shared" si="58"/>
        <v>27</v>
      </c>
      <c r="JE134" s="7" t="str" cm="1">
        <f t="array" ref="JE134">_xlfn.SWITCH(JD134,JA134,"Oui",JB134,"Non",JC134,"Abstention")</f>
        <v>Non</v>
      </c>
      <c r="JF134" s="7" t="str" cm="1">
        <f t="array" ref="JF134">_xlfn.SWITCH(JE134,"Oui","Non","Non","Oui","Abstention","Oui")</f>
        <v>Oui</v>
      </c>
      <c r="JG134" s="7" t="str" cm="1">
        <f t="array" ref="JG134">_xlfn.SWITCH(JE134,"Oui","Abstention","Non","Abstention","Abstention","Non")</f>
        <v>Abstention</v>
      </c>
      <c r="JH134" s="3">
        <f t="shared" si="59"/>
        <v>28</v>
      </c>
      <c r="JI134" s="3">
        <f t="shared" si="60"/>
        <v>0.9642857142857143</v>
      </c>
      <c r="JJ134" t="str">
        <f t="shared" si="86"/>
        <v>consigne</v>
      </c>
      <c r="JK134">
        <f t="shared" si="80"/>
        <v>16</v>
      </c>
      <c r="JL134">
        <f t="shared" si="81"/>
        <v>0</v>
      </c>
      <c r="JM134">
        <f t="shared" si="82"/>
        <v>0</v>
      </c>
      <c r="JN134" s="3">
        <f t="shared" si="62"/>
        <v>16</v>
      </c>
      <c r="JO134" s="7" t="str" cm="1">
        <f t="array" ref="JO134">_xlfn.SWITCH(JN134,JK134,"Oui",JL134,"Non",JM134,"Abstention")</f>
        <v>Oui</v>
      </c>
      <c r="JP134" s="7" t="str" cm="1">
        <f t="array" ref="JP134">_xlfn.SWITCH(JO134,"Oui","Non","Non","Oui","Abstention","Oui")</f>
        <v>Non</v>
      </c>
      <c r="JQ134" s="7" t="str" cm="1">
        <f t="array" ref="JQ134">_xlfn.SWITCH(JO134,"Oui","Abstention","Non","Abstention","Abstention","Non")</f>
        <v>Abstention</v>
      </c>
      <c r="JR134" s="3">
        <f t="shared" si="63"/>
        <v>16</v>
      </c>
      <c r="JS134" s="3">
        <f t="shared" si="64"/>
        <v>1</v>
      </c>
      <c r="JT134" t="str">
        <f t="shared" si="87"/>
        <v>consigne</v>
      </c>
      <c r="JU134" s="3"/>
      <c r="JV134" t="str" cm="1">
        <f t="array" ref="JV134">_xlfn._xlws.FILTER($M$3:$HD$3,((($M134:$HD134=$HR134)+($M134:$HD134=$HS134))*($M$5:$HD$5="V")*($HV134="consigne")),"")</f>
        <v/>
      </c>
      <c r="KP134" t="str" cm="1">
        <f t="array" ref="KP134">_xlfn._xlws.FILTER($M$3:$HD$3,((($M134:$HD134=$IB134)+($M134:$HD134=$IC134))*($M$5:$HD$5="S")*($IF134="consigne")),"")</f>
        <v>Piller Carrard Valérie</v>
      </c>
      <c r="LD134" t="str" cm="1">
        <f t="array" ref="LD134">_xlfn._xlws.FILTER($M$3:$HD$3,((($M134:$HD134=$IV134)+($M134:$HD134=$IW134))*($M$5:$HD$5="RL")*($IZ134="consigne")),"")</f>
        <v/>
      </c>
      <c r="LP134" t="str" cm="1">
        <f t="array" ref="LP134">_xlfn._xlws.FILTER($M$3:$HD$3,((($M134:$HD134=$JF134)+($M134:$HD134=$JG134))*($M$5:$HD$5="G")*($JJ134="consigne")),"")</f>
        <v>Andrey Gerhard</v>
      </c>
      <c r="MA134" t="str" cm="1">
        <f t="array" ref="MA134">_xlfn._xlws.FILTER($M$3:$HD$3,((($M134:$HD134=$JP134)+($M134:$HD134=$JQ134))*($M$5:$HD$5="GL")*($JT134="consigne")),"")</f>
        <v/>
      </c>
      <c r="MG134" t="str" cm="1">
        <f t="array" ref="MG134">_xlfn._xlws.FILTER($M$3:$HD$3,((($M134:$HD134=$IL134)+($M134:$HD134=$IM134))*($M$5:$HD$5="M-E")*($IP134="consigne")),"")</f>
        <v/>
      </c>
    </row>
    <row r="135" spans="1:353" x14ac:dyDescent="0.25">
      <c r="A135" s="1" t="s">
        <v>925</v>
      </c>
      <c r="B135" t="s">
        <v>204</v>
      </c>
      <c r="C135" t="s">
        <v>916</v>
      </c>
      <c r="D135" t="s">
        <v>706</v>
      </c>
      <c r="E135" s="1" t="s">
        <v>917</v>
      </c>
      <c r="F135" t="s">
        <v>918</v>
      </c>
      <c r="G135">
        <v>24601</v>
      </c>
      <c r="H135" t="s">
        <v>552</v>
      </c>
      <c r="I135" t="s">
        <v>926</v>
      </c>
      <c r="J135" t="s">
        <v>927</v>
      </c>
      <c r="K135" t="s">
        <v>921</v>
      </c>
      <c r="M135" t="s">
        <v>461</v>
      </c>
      <c r="N135" t="s">
        <v>461</v>
      </c>
      <c r="O135" t="s">
        <v>461</v>
      </c>
      <c r="P135" t="s">
        <v>461</v>
      </c>
      <c r="Q135" t="s">
        <v>461</v>
      </c>
      <c r="R135" t="s">
        <v>461</v>
      </c>
      <c r="S135" t="s">
        <v>461</v>
      </c>
      <c r="T135" t="s">
        <v>461</v>
      </c>
      <c r="U135" t="s">
        <v>461</v>
      </c>
      <c r="V135" t="s">
        <v>461</v>
      </c>
      <c r="W135" t="s">
        <v>463</v>
      </c>
      <c r="X135" t="s">
        <v>461</v>
      </c>
      <c r="Y135" t="s">
        <v>461</v>
      </c>
      <c r="Z135" t="s">
        <v>461</v>
      </c>
      <c r="AA135" t="s">
        <v>461</v>
      </c>
      <c r="AB135" t="s">
        <v>461</v>
      </c>
      <c r="AC135" t="s">
        <v>461</v>
      </c>
      <c r="AD135" t="s">
        <v>461</v>
      </c>
      <c r="AE135" t="s">
        <v>461</v>
      </c>
      <c r="AF135" t="s">
        <v>461</v>
      </c>
      <c r="AG135" t="s">
        <v>473</v>
      </c>
      <c r="AH135" t="s">
        <v>461</v>
      </c>
      <c r="AI135" t="s">
        <v>461</v>
      </c>
      <c r="AJ135" t="s">
        <v>461</v>
      </c>
      <c r="AK135" t="s">
        <v>461</v>
      </c>
      <c r="AL135" t="s">
        <v>461</v>
      </c>
      <c r="AM135" t="s">
        <v>473</v>
      </c>
      <c r="AN135" t="s">
        <v>461</v>
      </c>
      <c r="AO135" t="s">
        <v>461</v>
      </c>
      <c r="AP135" t="s">
        <v>460</v>
      </c>
      <c r="AQ135" t="s">
        <v>461</v>
      </c>
      <c r="AR135" t="s">
        <v>461</v>
      </c>
      <c r="AS135" t="s">
        <v>461</v>
      </c>
      <c r="AT135" t="s">
        <v>461</v>
      </c>
      <c r="AU135" t="s">
        <v>461</v>
      </c>
      <c r="AV135" t="s">
        <v>461</v>
      </c>
      <c r="AW135" t="s">
        <v>461</v>
      </c>
      <c r="AX135" t="s">
        <v>461</v>
      </c>
      <c r="AY135" t="s">
        <v>461</v>
      </c>
      <c r="AZ135" t="s">
        <v>461</v>
      </c>
      <c r="BA135" t="s">
        <v>461</v>
      </c>
      <c r="BB135" t="s">
        <v>461</v>
      </c>
      <c r="BC135" t="s">
        <v>461</v>
      </c>
      <c r="BD135" t="s">
        <v>461</v>
      </c>
      <c r="BE135" t="s">
        <v>461</v>
      </c>
      <c r="BF135" t="s">
        <v>461</v>
      </c>
      <c r="BG135" t="s">
        <v>461</v>
      </c>
      <c r="BH135" t="s">
        <v>473</v>
      </c>
      <c r="BI135" t="s">
        <v>461</v>
      </c>
      <c r="BJ135" t="s">
        <v>461</v>
      </c>
      <c r="BK135" t="s">
        <v>461</v>
      </c>
      <c r="BL135" t="s">
        <v>461</v>
      </c>
      <c r="BM135" t="s">
        <v>461</v>
      </c>
      <c r="BN135" t="s">
        <v>461</v>
      </c>
      <c r="BO135" t="s">
        <v>461</v>
      </c>
      <c r="BP135" t="s">
        <v>461</v>
      </c>
      <c r="BQ135" t="s">
        <v>461</v>
      </c>
      <c r="BR135" t="s">
        <v>461</v>
      </c>
      <c r="BS135" t="s">
        <v>461</v>
      </c>
      <c r="BT135" t="s">
        <v>461</v>
      </c>
      <c r="BU135" t="s">
        <v>461</v>
      </c>
      <c r="BV135" t="s">
        <v>461</v>
      </c>
      <c r="BW135" t="s">
        <v>461</v>
      </c>
      <c r="BX135" t="s">
        <v>461</v>
      </c>
      <c r="BY135" t="s">
        <v>461</v>
      </c>
      <c r="BZ135" t="s">
        <v>461</v>
      </c>
      <c r="CA135" t="s">
        <v>461</v>
      </c>
      <c r="CB135" t="s">
        <v>461</v>
      </c>
      <c r="CC135" t="s">
        <v>461</v>
      </c>
      <c r="CD135" t="s">
        <v>461</v>
      </c>
      <c r="CE135" t="s">
        <v>461</v>
      </c>
      <c r="CF135" t="s">
        <v>461</v>
      </c>
      <c r="CG135" t="s">
        <v>461</v>
      </c>
      <c r="CH135" t="s">
        <v>461</v>
      </c>
      <c r="CI135" t="s">
        <v>461</v>
      </c>
      <c r="CJ135" t="s">
        <v>461</v>
      </c>
      <c r="CK135" t="s">
        <v>461</v>
      </c>
      <c r="CL135" t="s">
        <v>461</v>
      </c>
      <c r="CM135" t="s">
        <v>463</v>
      </c>
      <c r="CN135" t="s">
        <v>461</v>
      </c>
      <c r="CO135" t="s">
        <v>461</v>
      </c>
      <c r="CP135" t="s">
        <v>461</v>
      </c>
      <c r="CQ135" t="s">
        <v>461</v>
      </c>
      <c r="CR135" t="s">
        <v>461</v>
      </c>
      <c r="CS135" t="s">
        <v>461</v>
      </c>
      <c r="CT135" t="s">
        <v>461</v>
      </c>
      <c r="CU135" t="s">
        <v>480</v>
      </c>
      <c r="CV135" t="s">
        <v>461</v>
      </c>
      <c r="CW135" t="s">
        <v>461</v>
      </c>
      <c r="CX135" t="s">
        <v>461</v>
      </c>
      <c r="CY135" t="s">
        <v>461</v>
      </c>
      <c r="CZ135" t="s">
        <v>461</v>
      </c>
      <c r="DA135" t="s">
        <v>461</v>
      </c>
      <c r="DB135" t="s">
        <v>474</v>
      </c>
      <c r="DC135" t="s">
        <v>461</v>
      </c>
      <c r="DD135" t="s">
        <v>461</v>
      </c>
      <c r="DE135" t="s">
        <v>461</v>
      </c>
      <c r="DF135" t="s">
        <v>473</v>
      </c>
      <c r="DG135" t="s">
        <v>460</v>
      </c>
      <c r="DH135" t="s">
        <v>473</v>
      </c>
      <c r="DI135" t="s">
        <v>461</v>
      </c>
      <c r="DJ135" t="s">
        <v>461</v>
      </c>
      <c r="DK135" t="s">
        <v>461</v>
      </c>
      <c r="DL135" t="s">
        <v>461</v>
      </c>
      <c r="DM135" t="s">
        <v>461</v>
      </c>
      <c r="DN135" t="s">
        <v>461</v>
      </c>
      <c r="DO135" t="s">
        <v>461</v>
      </c>
      <c r="DP135" t="s">
        <v>461</v>
      </c>
      <c r="DQ135" t="s">
        <v>461</v>
      </c>
      <c r="DR135" t="s">
        <v>461</v>
      </c>
      <c r="DS135" t="s">
        <v>461</v>
      </c>
      <c r="DT135" t="s">
        <v>461</v>
      </c>
      <c r="DU135" t="s">
        <v>461</v>
      </c>
      <c r="DV135" t="s">
        <v>461</v>
      </c>
      <c r="DW135" t="s">
        <v>461</v>
      </c>
      <c r="DX135" t="s">
        <v>461</v>
      </c>
      <c r="DY135" t="s">
        <v>461</v>
      </c>
      <c r="DZ135" t="s">
        <v>461</v>
      </c>
      <c r="EA135" t="s">
        <v>461</v>
      </c>
      <c r="EB135" t="s">
        <v>461</v>
      </c>
      <c r="EC135" t="s">
        <v>473</v>
      </c>
      <c r="ED135" t="s">
        <v>461</v>
      </c>
      <c r="EE135" t="s">
        <v>461</v>
      </c>
      <c r="EF135" t="s">
        <v>461</v>
      </c>
      <c r="EG135" t="s">
        <v>461</v>
      </c>
      <c r="EH135" t="s">
        <v>461</v>
      </c>
      <c r="EI135" t="s">
        <v>461</v>
      </c>
      <c r="EJ135" t="s">
        <v>461</v>
      </c>
      <c r="EK135" t="s">
        <v>461</v>
      </c>
      <c r="EL135" t="s">
        <v>461</v>
      </c>
      <c r="EM135" t="s">
        <v>461</v>
      </c>
      <c r="EN135" t="s">
        <v>461</v>
      </c>
      <c r="EO135" t="s">
        <v>461</v>
      </c>
      <c r="EP135" t="s">
        <v>461</v>
      </c>
      <c r="EQ135" t="s">
        <v>461</v>
      </c>
      <c r="ER135" t="s">
        <v>461</v>
      </c>
      <c r="ES135" t="s">
        <v>461</v>
      </c>
      <c r="ET135" t="s">
        <v>461</v>
      </c>
      <c r="EU135" t="s">
        <v>463</v>
      </c>
      <c r="EV135" t="s">
        <v>461</v>
      </c>
      <c r="EW135" t="s">
        <v>461</v>
      </c>
      <c r="EX135" t="s">
        <v>461</v>
      </c>
      <c r="EY135" t="s">
        <v>461</v>
      </c>
      <c r="EZ135" t="s">
        <v>461</v>
      </c>
      <c r="FA135" t="s">
        <v>461</v>
      </c>
      <c r="FB135" t="s">
        <v>461</v>
      </c>
      <c r="FC135" t="s">
        <v>461</v>
      </c>
      <c r="FD135" t="s">
        <v>461</v>
      </c>
      <c r="FE135" t="s">
        <v>461</v>
      </c>
      <c r="FF135" t="s">
        <v>461</v>
      </c>
      <c r="FG135" t="s">
        <v>461</v>
      </c>
      <c r="FH135" t="s">
        <v>461</v>
      </c>
      <c r="FI135" t="s">
        <v>461</v>
      </c>
      <c r="FJ135" t="s">
        <v>461</v>
      </c>
      <c r="FK135" t="s">
        <v>461</v>
      </c>
      <c r="FL135" t="s">
        <v>461</v>
      </c>
      <c r="FM135" t="s">
        <v>461</v>
      </c>
      <c r="FN135" t="s">
        <v>461</v>
      </c>
      <c r="FO135" t="s">
        <v>461</v>
      </c>
      <c r="FP135" t="s">
        <v>461</v>
      </c>
      <c r="FQ135" t="s">
        <v>461</v>
      </c>
      <c r="FR135" t="s">
        <v>461</v>
      </c>
      <c r="FS135" t="s">
        <v>461</v>
      </c>
      <c r="FT135" t="s">
        <v>461</v>
      </c>
      <c r="FU135" t="s">
        <v>461</v>
      </c>
      <c r="FV135" t="s">
        <v>461</v>
      </c>
      <c r="FW135" t="s">
        <v>461</v>
      </c>
      <c r="FX135" t="s">
        <v>461</v>
      </c>
      <c r="FY135" t="s">
        <v>461</v>
      </c>
      <c r="FZ135" t="s">
        <v>461</v>
      </c>
      <c r="GA135" t="s">
        <v>461</v>
      </c>
      <c r="GB135" t="s">
        <v>461</v>
      </c>
      <c r="GC135" t="s">
        <v>461</v>
      </c>
      <c r="GD135" t="s">
        <v>461</v>
      </c>
      <c r="GE135" t="s">
        <v>461</v>
      </c>
      <c r="GF135" t="s">
        <v>461</v>
      </c>
      <c r="GG135" t="s">
        <v>461</v>
      </c>
      <c r="GH135" t="s">
        <v>461</v>
      </c>
      <c r="GI135" t="s">
        <v>461</v>
      </c>
      <c r="GJ135" t="s">
        <v>461</v>
      </c>
      <c r="GK135" t="s">
        <v>461</v>
      </c>
      <c r="GL135" t="s">
        <v>461</v>
      </c>
      <c r="GM135" t="s">
        <v>461</v>
      </c>
      <c r="GN135" t="s">
        <v>461</v>
      </c>
      <c r="GO135" t="s">
        <v>461</v>
      </c>
      <c r="GP135" t="s">
        <v>461</v>
      </c>
      <c r="GQ135" t="s">
        <v>461</v>
      </c>
      <c r="GR135" t="s">
        <v>461</v>
      </c>
      <c r="GS135" t="s">
        <v>461</v>
      </c>
      <c r="GT135" t="s">
        <v>461</v>
      </c>
      <c r="GU135" t="s">
        <v>461</v>
      </c>
      <c r="GV135" t="s">
        <v>461</v>
      </c>
      <c r="GW135" t="s">
        <v>461</v>
      </c>
      <c r="GX135" t="s">
        <v>461</v>
      </c>
      <c r="GY135" t="s">
        <v>461</v>
      </c>
      <c r="GZ135" t="s">
        <v>461</v>
      </c>
      <c r="HA135" t="s">
        <v>461</v>
      </c>
      <c r="HB135" t="s">
        <v>461</v>
      </c>
      <c r="HC135" t="s">
        <v>461</v>
      </c>
      <c r="HD135" t="s">
        <v>461</v>
      </c>
      <c r="HE135" t="s">
        <v>475</v>
      </c>
      <c r="HF135">
        <v>2</v>
      </c>
      <c r="HG135">
        <v>187</v>
      </c>
      <c r="HH135">
        <v>1</v>
      </c>
      <c r="HI135">
        <v>3</v>
      </c>
      <c r="HJ135">
        <v>6</v>
      </c>
      <c r="HK135" t="s">
        <v>476</v>
      </c>
      <c r="HM135" s="3">
        <f t="shared" si="66"/>
        <v>0</v>
      </c>
      <c r="HN135" s="3">
        <f t="shared" si="67"/>
        <v>52</v>
      </c>
      <c r="HO135" s="3">
        <f t="shared" si="83"/>
        <v>0</v>
      </c>
      <c r="HP135" s="3">
        <f t="shared" si="42"/>
        <v>52</v>
      </c>
      <c r="HQ135" s="7" t="str" cm="1">
        <f t="array" ref="HQ135">_xlfn.SWITCH(HP135,HM135,"Oui",HN135,"Non",HO135,"Abstention")</f>
        <v>Non</v>
      </c>
      <c r="HR135" s="7" t="str" cm="1">
        <f t="array" ref="HR135">_xlfn.SWITCH(HQ135,"Oui","Non","Non","Oui","Abstention","Oui")</f>
        <v>Oui</v>
      </c>
      <c r="HS135" s="7" t="str" cm="1">
        <f t="array" ref="HS135">_xlfn.SWITCH(HQ135,"Oui","Abstention","Non","Abstention","Abstention","Non")</f>
        <v>Abstention</v>
      </c>
      <c r="HT135" s="3">
        <f t="shared" si="43"/>
        <v>52</v>
      </c>
      <c r="HU135" s="3">
        <f t="shared" si="44"/>
        <v>1</v>
      </c>
      <c r="HV135" t="str">
        <f t="shared" si="45"/>
        <v>consigne</v>
      </c>
      <c r="HW135" s="3">
        <f t="shared" si="68"/>
        <v>0</v>
      </c>
      <c r="HX135" s="3">
        <f t="shared" si="69"/>
        <v>38</v>
      </c>
      <c r="HY135" s="3">
        <f t="shared" si="70"/>
        <v>0</v>
      </c>
      <c r="HZ135" s="3">
        <f t="shared" si="46"/>
        <v>38</v>
      </c>
      <c r="IA135" s="7" t="str" cm="1">
        <f t="array" ref="IA135">_xlfn.SWITCH(HZ135,HW135,"Oui",HX135,"Non",HY135,"Abstention")</f>
        <v>Non</v>
      </c>
      <c r="IB135" s="7" t="str" cm="1">
        <f t="array" ref="IB135">_xlfn.SWITCH(IA135,"Oui","Non","Non","Oui","Abstention","Oui")</f>
        <v>Oui</v>
      </c>
      <c r="IC135" s="7" t="str" cm="1">
        <f t="array" ref="IC135">_xlfn.SWITCH(IA135,"Oui","Abstention","Non","Abstention","Abstention","Non")</f>
        <v>Abstention</v>
      </c>
      <c r="ID135" s="3">
        <f t="shared" si="47"/>
        <v>38</v>
      </c>
      <c r="IE135" s="3">
        <f t="shared" si="48"/>
        <v>1</v>
      </c>
      <c r="IF135" t="str">
        <f t="shared" si="49"/>
        <v>consigne</v>
      </c>
      <c r="IG135">
        <f t="shared" si="71"/>
        <v>2</v>
      </c>
      <c r="IH135">
        <f t="shared" si="72"/>
        <v>27</v>
      </c>
      <c r="II135">
        <f t="shared" si="73"/>
        <v>1</v>
      </c>
      <c r="IJ135" s="3">
        <f t="shared" si="50"/>
        <v>27</v>
      </c>
      <c r="IK135" s="7" t="str" cm="1">
        <f t="array" ref="IK135">_xlfn.SWITCH(IJ135,IG135,"Oui",IH135,"Non",II135,"Abstention")</f>
        <v>Non</v>
      </c>
      <c r="IL135" s="7" t="str" cm="1">
        <f t="array" ref="IL135">_xlfn.SWITCH(IK135,"Oui","Non","Non","Oui","Abstention","Oui")</f>
        <v>Oui</v>
      </c>
      <c r="IM135" s="7" t="str" cm="1">
        <f t="array" ref="IM135">_xlfn.SWITCH(IK135,"Oui","Abstention","Non","Abstention","Abstention","Non")</f>
        <v>Abstention</v>
      </c>
      <c r="IN135" s="3">
        <f t="shared" si="51"/>
        <v>30</v>
      </c>
      <c r="IO135" s="3">
        <f t="shared" si="52"/>
        <v>0.9</v>
      </c>
      <c r="IP135" t="str">
        <f t="shared" si="84"/>
        <v>consigne</v>
      </c>
      <c r="IQ135">
        <f t="shared" si="74"/>
        <v>0</v>
      </c>
      <c r="IR135">
        <f t="shared" si="75"/>
        <v>26</v>
      </c>
      <c r="IS135">
        <f t="shared" si="76"/>
        <v>0</v>
      </c>
      <c r="IT135" s="3">
        <f t="shared" si="54"/>
        <v>26</v>
      </c>
      <c r="IU135" s="7" t="str" cm="1">
        <f t="array" ref="IU135">_xlfn.SWITCH(IT135,IQ135,"Oui",IR135,"Non",IS135,"Abstention")</f>
        <v>Non</v>
      </c>
      <c r="IV135" s="7" t="str" cm="1">
        <f t="array" ref="IV135">_xlfn.SWITCH(IU135,"Oui","Non","Non","Oui","Abstention","Oui")</f>
        <v>Oui</v>
      </c>
      <c r="IW135" s="7" t="str" cm="1">
        <f t="array" ref="IW135">_xlfn.SWITCH(IU135,"Oui","Abstention","Non","Abstention","Abstention","Non")</f>
        <v>Abstention</v>
      </c>
      <c r="IX135" s="3">
        <f t="shared" si="55"/>
        <v>26</v>
      </c>
      <c r="IY135" s="3">
        <f t="shared" si="56"/>
        <v>1</v>
      </c>
      <c r="IZ135" t="str">
        <f t="shared" si="85"/>
        <v>consigne</v>
      </c>
      <c r="JA135">
        <f t="shared" si="77"/>
        <v>0</v>
      </c>
      <c r="JB135">
        <f t="shared" si="78"/>
        <v>28</v>
      </c>
      <c r="JC135">
        <f t="shared" si="79"/>
        <v>0</v>
      </c>
      <c r="JD135" s="3">
        <f t="shared" si="58"/>
        <v>28</v>
      </c>
      <c r="JE135" s="7" t="str" cm="1">
        <f t="array" ref="JE135">_xlfn.SWITCH(JD135,JA135,"Oui",JB135,"Non",JC135,"Abstention")</f>
        <v>Non</v>
      </c>
      <c r="JF135" s="7" t="str" cm="1">
        <f t="array" ref="JF135">_xlfn.SWITCH(JE135,"Oui","Non","Non","Oui","Abstention","Oui")</f>
        <v>Oui</v>
      </c>
      <c r="JG135" s="7" t="str" cm="1">
        <f t="array" ref="JG135">_xlfn.SWITCH(JE135,"Oui","Abstention","Non","Abstention","Abstention","Non")</f>
        <v>Abstention</v>
      </c>
      <c r="JH135" s="3">
        <f t="shared" si="59"/>
        <v>28</v>
      </c>
      <c r="JI135" s="3">
        <f t="shared" si="60"/>
        <v>1</v>
      </c>
      <c r="JJ135" t="str">
        <f t="shared" si="86"/>
        <v>consigne</v>
      </c>
      <c r="JK135">
        <f t="shared" si="80"/>
        <v>0</v>
      </c>
      <c r="JL135">
        <f t="shared" si="81"/>
        <v>16</v>
      </c>
      <c r="JM135">
        <f t="shared" si="82"/>
        <v>0</v>
      </c>
      <c r="JN135" s="3">
        <f t="shared" si="62"/>
        <v>16</v>
      </c>
      <c r="JO135" s="7" t="str" cm="1">
        <f t="array" ref="JO135">_xlfn.SWITCH(JN135,JK135,"Oui",JL135,"Non",JM135,"Abstention")</f>
        <v>Non</v>
      </c>
      <c r="JP135" s="7" t="str" cm="1">
        <f t="array" ref="JP135">_xlfn.SWITCH(JO135,"Oui","Non","Non","Oui","Abstention","Oui")</f>
        <v>Oui</v>
      </c>
      <c r="JQ135" s="7" t="str" cm="1">
        <f t="array" ref="JQ135">_xlfn.SWITCH(JO135,"Oui","Abstention","Non","Abstention","Abstention","Non")</f>
        <v>Abstention</v>
      </c>
      <c r="JR135" s="3">
        <f t="shared" si="63"/>
        <v>16</v>
      </c>
      <c r="JS135" s="3">
        <f t="shared" si="64"/>
        <v>1</v>
      </c>
      <c r="JT135" t="str">
        <f t="shared" si="87"/>
        <v>consigne</v>
      </c>
      <c r="JU135" s="3"/>
      <c r="JV135" t="str" cm="1">
        <f t="array" ref="JV135">_xlfn._xlws.FILTER($M$3:$HD$3,((($M135:$HD135=$HR135)+($M135:$HD135=$HS135))*($M$5:$HD$5="V")*($HV135="consigne")),"")</f>
        <v/>
      </c>
      <c r="KP135" t="str" cm="1">
        <f t="array" ref="KP135">_xlfn._xlws.FILTER($M$3:$HD$3,((($M135:$HD135=$IB135)+($M135:$HD135=$IC135))*($M$5:$HD$5="S")*($IF135="consigne")),"")</f>
        <v/>
      </c>
      <c r="LD135" t="str" cm="1">
        <f t="array" ref="LD135">_xlfn._xlws.FILTER($M$3:$HD$3,((($M135:$HD135=$IV135)+($M135:$HD135=$IW135))*($M$5:$HD$5="RL")*($IZ135="consigne")),"")</f>
        <v/>
      </c>
      <c r="LP135" t="str" cm="1">
        <f t="array" ref="LP135">_xlfn._xlws.FILTER($M$3:$HD$3,((($M135:$HD135=$JF135)+($M135:$HD135=$JG135))*($M$5:$HD$5="G")*($JJ135="consigne")),"")</f>
        <v/>
      </c>
      <c r="MA135" t="str" cm="1">
        <f t="array" ref="MA135">_xlfn._xlws.FILTER($M$3:$HD$3,((($M135:$HD135=$JP135)+($M135:$HD135=$JQ135))*($M$5:$HD$5="GL")*($JT135="consigne")),"")</f>
        <v/>
      </c>
      <c r="MG135" t="str" cm="1">
        <f t="array" ref="MG135:MI135">_xlfn._xlws.FILTER($M$3:$HD$3,((($M135:$HD135=$IL135)+($M135:$HD135=$IM135))*($M$5:$HD$5="M-E")*($IP135="consigne")),"")</f>
        <v>Candinas Martin</v>
      </c>
      <c r="MH135" t="str">
        <v>Hess Lorenz</v>
      </c>
      <c r="MI135" t="str">
        <v>Kutter Philipp</v>
      </c>
    </row>
    <row r="136" spans="1:353" x14ac:dyDescent="0.25">
      <c r="A136" s="1" t="s">
        <v>928</v>
      </c>
      <c r="B136" t="s">
        <v>204</v>
      </c>
      <c r="C136" t="s">
        <v>916</v>
      </c>
      <c r="D136" t="s">
        <v>706</v>
      </c>
      <c r="E136" s="1" t="s">
        <v>917</v>
      </c>
      <c r="F136" t="s">
        <v>918</v>
      </c>
      <c r="G136">
        <v>24602</v>
      </c>
      <c r="H136" t="s">
        <v>563</v>
      </c>
      <c r="I136" t="s">
        <v>929</v>
      </c>
      <c r="J136" t="s">
        <v>930</v>
      </c>
      <c r="K136" t="s">
        <v>921</v>
      </c>
      <c r="M136" t="s">
        <v>460</v>
      </c>
      <c r="N136" t="s">
        <v>460</v>
      </c>
      <c r="O136" t="s">
        <v>461</v>
      </c>
      <c r="P136" t="s">
        <v>460</v>
      </c>
      <c r="Q136" t="s">
        <v>460</v>
      </c>
      <c r="R136" t="s">
        <v>461</v>
      </c>
      <c r="S136" t="s">
        <v>461</v>
      </c>
      <c r="T136" t="s">
        <v>461</v>
      </c>
      <c r="U136" t="s">
        <v>461</v>
      </c>
      <c r="V136" t="s">
        <v>461</v>
      </c>
      <c r="W136" t="s">
        <v>463</v>
      </c>
      <c r="X136" t="s">
        <v>461</v>
      </c>
      <c r="Y136" t="s">
        <v>461</v>
      </c>
      <c r="Z136" t="s">
        <v>460</v>
      </c>
      <c r="AA136" t="s">
        <v>460</v>
      </c>
      <c r="AB136" t="s">
        <v>461</v>
      </c>
      <c r="AC136" t="s">
        <v>460</v>
      </c>
      <c r="AD136" t="s">
        <v>460</v>
      </c>
      <c r="AE136" t="s">
        <v>460</v>
      </c>
      <c r="AF136" t="s">
        <v>461</v>
      </c>
      <c r="AG136" t="s">
        <v>473</v>
      </c>
      <c r="AH136" t="s">
        <v>460</v>
      </c>
      <c r="AI136" t="s">
        <v>460</v>
      </c>
      <c r="AJ136" t="s">
        <v>461</v>
      </c>
      <c r="AK136" t="s">
        <v>460</v>
      </c>
      <c r="AL136" t="s">
        <v>460</v>
      </c>
      <c r="AM136" t="s">
        <v>473</v>
      </c>
      <c r="AN136" t="s">
        <v>460</v>
      </c>
      <c r="AO136" t="s">
        <v>460</v>
      </c>
      <c r="AP136" t="s">
        <v>460</v>
      </c>
      <c r="AQ136" t="s">
        <v>460</v>
      </c>
      <c r="AR136" t="s">
        <v>460</v>
      </c>
      <c r="AS136" t="s">
        <v>461</v>
      </c>
      <c r="AT136" t="s">
        <v>460</v>
      </c>
      <c r="AU136" t="s">
        <v>461</v>
      </c>
      <c r="AV136" t="s">
        <v>461</v>
      </c>
      <c r="AW136" t="s">
        <v>460</v>
      </c>
      <c r="AX136" t="s">
        <v>461</v>
      </c>
      <c r="AY136" t="s">
        <v>460</v>
      </c>
      <c r="AZ136" t="s">
        <v>460</v>
      </c>
      <c r="BA136" t="s">
        <v>460</v>
      </c>
      <c r="BB136" t="s">
        <v>460</v>
      </c>
      <c r="BC136" t="s">
        <v>461</v>
      </c>
      <c r="BD136" t="s">
        <v>460</v>
      </c>
      <c r="BE136" t="s">
        <v>460</v>
      </c>
      <c r="BF136" t="s">
        <v>460</v>
      </c>
      <c r="BG136" t="s">
        <v>461</v>
      </c>
      <c r="BH136" t="s">
        <v>473</v>
      </c>
      <c r="BI136" t="s">
        <v>461</v>
      </c>
      <c r="BJ136" t="s">
        <v>460</v>
      </c>
      <c r="BK136" t="s">
        <v>460</v>
      </c>
      <c r="BL136" t="s">
        <v>460</v>
      </c>
      <c r="BM136" t="s">
        <v>461</v>
      </c>
      <c r="BN136" t="s">
        <v>460</v>
      </c>
      <c r="BO136" t="s">
        <v>460</v>
      </c>
      <c r="BP136" t="s">
        <v>461</v>
      </c>
      <c r="BQ136" t="s">
        <v>461</v>
      </c>
      <c r="BR136" t="s">
        <v>460</v>
      </c>
      <c r="BS136" t="s">
        <v>461</v>
      </c>
      <c r="BT136" t="s">
        <v>460</v>
      </c>
      <c r="BU136" t="s">
        <v>460</v>
      </c>
      <c r="BV136" t="s">
        <v>460</v>
      </c>
      <c r="BW136" t="s">
        <v>460</v>
      </c>
      <c r="BX136" t="s">
        <v>461</v>
      </c>
      <c r="BY136" t="s">
        <v>460</v>
      </c>
      <c r="BZ136" t="s">
        <v>460</v>
      </c>
      <c r="CA136" t="s">
        <v>461</v>
      </c>
      <c r="CB136" t="s">
        <v>460</v>
      </c>
      <c r="CC136" t="s">
        <v>460</v>
      </c>
      <c r="CD136" t="s">
        <v>460</v>
      </c>
      <c r="CE136" t="s">
        <v>461</v>
      </c>
      <c r="CF136" t="s">
        <v>460</v>
      </c>
      <c r="CG136" t="s">
        <v>460</v>
      </c>
      <c r="CH136" t="s">
        <v>460</v>
      </c>
      <c r="CI136" t="s">
        <v>460</v>
      </c>
      <c r="CJ136" t="s">
        <v>460</v>
      </c>
      <c r="CK136" t="s">
        <v>460</v>
      </c>
      <c r="CL136" t="s">
        <v>460</v>
      </c>
      <c r="CM136" t="s">
        <v>463</v>
      </c>
      <c r="CN136" t="s">
        <v>461</v>
      </c>
      <c r="CO136" t="s">
        <v>461</v>
      </c>
      <c r="CP136" t="s">
        <v>460</v>
      </c>
      <c r="CQ136" t="s">
        <v>460</v>
      </c>
      <c r="CR136" t="s">
        <v>460</v>
      </c>
      <c r="CS136" t="s">
        <v>460</v>
      </c>
      <c r="CT136" t="s">
        <v>460</v>
      </c>
      <c r="CU136" t="s">
        <v>460</v>
      </c>
      <c r="CV136" t="s">
        <v>460</v>
      </c>
      <c r="CW136" t="s">
        <v>460</v>
      </c>
      <c r="CX136" t="s">
        <v>461</v>
      </c>
      <c r="CY136" t="s">
        <v>460</v>
      </c>
      <c r="CZ136" t="s">
        <v>460</v>
      </c>
      <c r="DA136" t="s">
        <v>460</v>
      </c>
      <c r="DB136" t="s">
        <v>474</v>
      </c>
      <c r="DC136" t="s">
        <v>460</v>
      </c>
      <c r="DD136" t="s">
        <v>460</v>
      </c>
      <c r="DE136" t="s">
        <v>461</v>
      </c>
      <c r="DF136" t="s">
        <v>473</v>
      </c>
      <c r="DG136" t="s">
        <v>460</v>
      </c>
      <c r="DH136" t="s">
        <v>473</v>
      </c>
      <c r="DI136" t="s">
        <v>461</v>
      </c>
      <c r="DJ136" t="s">
        <v>460</v>
      </c>
      <c r="DK136" t="s">
        <v>460</v>
      </c>
      <c r="DL136" t="s">
        <v>460</v>
      </c>
      <c r="DM136" t="s">
        <v>461</v>
      </c>
      <c r="DN136" t="s">
        <v>461</v>
      </c>
      <c r="DO136" t="s">
        <v>460</v>
      </c>
      <c r="DP136" t="s">
        <v>460</v>
      </c>
      <c r="DQ136" t="s">
        <v>460</v>
      </c>
      <c r="DR136" t="s">
        <v>461</v>
      </c>
      <c r="DS136" t="s">
        <v>461</v>
      </c>
      <c r="DT136" t="s">
        <v>461</v>
      </c>
      <c r="DU136" t="s">
        <v>460</v>
      </c>
      <c r="DV136" t="s">
        <v>461</v>
      </c>
      <c r="DW136" t="s">
        <v>460</v>
      </c>
      <c r="DX136" t="s">
        <v>460</v>
      </c>
      <c r="DY136" t="s">
        <v>460</v>
      </c>
      <c r="DZ136" t="s">
        <v>461</v>
      </c>
      <c r="EA136" t="s">
        <v>461</v>
      </c>
      <c r="EB136" t="s">
        <v>461</v>
      </c>
      <c r="EC136" t="s">
        <v>473</v>
      </c>
      <c r="ED136" t="s">
        <v>460</v>
      </c>
      <c r="EE136" t="s">
        <v>460</v>
      </c>
      <c r="EF136" t="s">
        <v>460</v>
      </c>
      <c r="EG136" t="s">
        <v>461</v>
      </c>
      <c r="EH136" t="s">
        <v>460</v>
      </c>
      <c r="EI136" t="s">
        <v>460</v>
      </c>
      <c r="EJ136" t="s">
        <v>460</v>
      </c>
      <c r="EK136" t="s">
        <v>461</v>
      </c>
      <c r="EL136" t="s">
        <v>461</v>
      </c>
      <c r="EM136" t="s">
        <v>460</v>
      </c>
      <c r="EN136" t="s">
        <v>460</v>
      </c>
      <c r="EO136" t="s">
        <v>461</v>
      </c>
      <c r="EP136" t="s">
        <v>460</v>
      </c>
      <c r="EQ136" t="s">
        <v>461</v>
      </c>
      <c r="ER136" t="s">
        <v>460</v>
      </c>
      <c r="ES136" t="s">
        <v>461</v>
      </c>
      <c r="ET136" t="s">
        <v>460</v>
      </c>
      <c r="EU136" t="s">
        <v>463</v>
      </c>
      <c r="EV136" t="s">
        <v>461</v>
      </c>
      <c r="EW136" t="s">
        <v>461</v>
      </c>
      <c r="EX136" t="s">
        <v>461</v>
      </c>
      <c r="EY136" t="s">
        <v>460</v>
      </c>
      <c r="EZ136" t="s">
        <v>460</v>
      </c>
      <c r="FA136" t="s">
        <v>460</v>
      </c>
      <c r="FB136" t="s">
        <v>460</v>
      </c>
      <c r="FC136" t="s">
        <v>460</v>
      </c>
      <c r="FD136" t="s">
        <v>460</v>
      </c>
      <c r="FE136" t="s">
        <v>460</v>
      </c>
      <c r="FF136" t="s">
        <v>460</v>
      </c>
      <c r="FG136" t="s">
        <v>460</v>
      </c>
      <c r="FH136" t="s">
        <v>461</v>
      </c>
      <c r="FI136" t="s">
        <v>460</v>
      </c>
      <c r="FJ136" t="s">
        <v>460</v>
      </c>
      <c r="FK136" t="s">
        <v>460</v>
      </c>
      <c r="FL136" t="s">
        <v>461</v>
      </c>
      <c r="FM136" t="s">
        <v>461</v>
      </c>
      <c r="FN136" t="s">
        <v>460</v>
      </c>
      <c r="FO136" t="s">
        <v>460</v>
      </c>
      <c r="FP136" t="s">
        <v>460</v>
      </c>
      <c r="FQ136" t="s">
        <v>460</v>
      </c>
      <c r="FR136" t="s">
        <v>461</v>
      </c>
      <c r="FS136" t="s">
        <v>460</v>
      </c>
      <c r="FT136" t="s">
        <v>461</v>
      </c>
      <c r="FU136" t="s">
        <v>461</v>
      </c>
      <c r="FV136" t="s">
        <v>460</v>
      </c>
      <c r="FW136" t="s">
        <v>460</v>
      </c>
      <c r="FX136" t="s">
        <v>461</v>
      </c>
      <c r="FY136" t="s">
        <v>460</v>
      </c>
      <c r="FZ136" t="s">
        <v>460</v>
      </c>
      <c r="GA136" t="s">
        <v>460</v>
      </c>
      <c r="GB136" t="s">
        <v>460</v>
      </c>
      <c r="GC136" t="s">
        <v>460</v>
      </c>
      <c r="GD136" t="s">
        <v>461</v>
      </c>
      <c r="GE136" t="s">
        <v>460</v>
      </c>
      <c r="GF136" t="s">
        <v>460</v>
      </c>
      <c r="GG136" t="s">
        <v>460</v>
      </c>
      <c r="GH136" t="s">
        <v>461</v>
      </c>
      <c r="GI136" t="s">
        <v>461</v>
      </c>
      <c r="GJ136" t="s">
        <v>461</v>
      </c>
      <c r="GK136" t="s">
        <v>460</v>
      </c>
      <c r="GL136" t="s">
        <v>460</v>
      </c>
      <c r="GM136" t="s">
        <v>460</v>
      </c>
      <c r="GN136" t="s">
        <v>460</v>
      </c>
      <c r="GO136" t="s">
        <v>460</v>
      </c>
      <c r="GP136" t="s">
        <v>461</v>
      </c>
      <c r="GQ136" t="s">
        <v>460</v>
      </c>
      <c r="GR136" t="s">
        <v>460</v>
      </c>
      <c r="GS136" t="s">
        <v>460</v>
      </c>
      <c r="GT136" t="s">
        <v>461</v>
      </c>
      <c r="GU136" t="s">
        <v>460</v>
      </c>
      <c r="GV136" t="s">
        <v>460</v>
      </c>
      <c r="GW136" t="s">
        <v>461</v>
      </c>
      <c r="GX136" t="s">
        <v>461</v>
      </c>
      <c r="GY136" t="s">
        <v>461</v>
      </c>
      <c r="GZ136" t="s">
        <v>461</v>
      </c>
      <c r="HA136" t="s">
        <v>460</v>
      </c>
      <c r="HB136" t="s">
        <v>460</v>
      </c>
      <c r="HC136" t="s">
        <v>461</v>
      </c>
      <c r="HD136" t="s">
        <v>460</v>
      </c>
      <c r="HE136" t="s">
        <v>481</v>
      </c>
      <c r="HF136">
        <v>124</v>
      </c>
      <c r="HG136">
        <v>66</v>
      </c>
      <c r="HH136">
        <v>0</v>
      </c>
      <c r="HI136">
        <v>3</v>
      </c>
      <c r="HJ136">
        <v>6</v>
      </c>
      <c r="HK136" t="s">
        <v>476</v>
      </c>
      <c r="HM136" s="3">
        <f t="shared" si="66"/>
        <v>52</v>
      </c>
      <c r="HN136" s="3">
        <f t="shared" si="67"/>
        <v>0</v>
      </c>
      <c r="HO136" s="3">
        <f t="shared" si="83"/>
        <v>0</v>
      </c>
      <c r="HP136" s="3">
        <f t="shared" si="42"/>
        <v>52</v>
      </c>
      <c r="HQ136" s="7" t="str" cm="1">
        <f t="array" ref="HQ136">_xlfn.SWITCH(HP136,HM136,"Oui",HN136,"Non",HO136,"Abstention")</f>
        <v>Oui</v>
      </c>
      <c r="HR136" s="7" t="str" cm="1">
        <f t="array" ref="HR136">_xlfn.SWITCH(HQ136,"Oui","Non","Non","Oui","Abstention","Oui")</f>
        <v>Non</v>
      </c>
      <c r="HS136" s="7" t="str" cm="1">
        <f t="array" ref="HS136">_xlfn.SWITCH(HQ136,"Oui","Abstention","Non","Abstention","Abstention","Non")</f>
        <v>Abstention</v>
      </c>
      <c r="HT136" s="3">
        <f t="shared" si="43"/>
        <v>52</v>
      </c>
      <c r="HU136" s="3">
        <f t="shared" si="44"/>
        <v>1</v>
      </c>
      <c r="HV136" t="str">
        <f t="shared" si="45"/>
        <v>consigne</v>
      </c>
      <c r="HW136" s="3">
        <f t="shared" si="68"/>
        <v>0</v>
      </c>
      <c r="HX136" s="3">
        <f t="shared" si="69"/>
        <v>38</v>
      </c>
      <c r="HY136" s="3">
        <f t="shared" si="70"/>
        <v>0</v>
      </c>
      <c r="HZ136" s="3">
        <f t="shared" si="46"/>
        <v>38</v>
      </c>
      <c r="IA136" s="7" t="str" cm="1">
        <f t="array" ref="IA136">_xlfn.SWITCH(HZ136,HW136,"Oui",HX136,"Non",HY136,"Abstention")</f>
        <v>Non</v>
      </c>
      <c r="IB136" s="7" t="str" cm="1">
        <f t="array" ref="IB136">_xlfn.SWITCH(IA136,"Oui","Non","Non","Oui","Abstention","Oui")</f>
        <v>Oui</v>
      </c>
      <c r="IC136" s="7" t="str" cm="1">
        <f t="array" ref="IC136">_xlfn.SWITCH(IA136,"Oui","Abstention","Non","Abstention","Abstention","Non")</f>
        <v>Abstention</v>
      </c>
      <c r="ID136" s="3">
        <f t="shared" si="47"/>
        <v>38</v>
      </c>
      <c r="IE136" s="3">
        <f t="shared" si="48"/>
        <v>1</v>
      </c>
      <c r="IF136" t="str">
        <f t="shared" si="49"/>
        <v>consigne</v>
      </c>
      <c r="IG136">
        <f t="shared" si="71"/>
        <v>30</v>
      </c>
      <c r="IH136">
        <f t="shared" si="72"/>
        <v>0</v>
      </c>
      <c r="II136">
        <f t="shared" si="73"/>
        <v>0</v>
      </c>
      <c r="IJ136" s="3">
        <f t="shared" si="50"/>
        <v>30</v>
      </c>
      <c r="IK136" s="7" t="str" cm="1">
        <f t="array" ref="IK136">_xlfn.SWITCH(IJ136,IG136,"Oui",IH136,"Non",II136,"Abstention")</f>
        <v>Oui</v>
      </c>
      <c r="IL136" s="7" t="str" cm="1">
        <f t="array" ref="IL136">_xlfn.SWITCH(IK136,"Oui","Non","Non","Oui","Abstention","Oui")</f>
        <v>Non</v>
      </c>
      <c r="IM136" s="7" t="str" cm="1">
        <f t="array" ref="IM136">_xlfn.SWITCH(IK136,"Oui","Abstention","Non","Abstention","Abstention","Non")</f>
        <v>Abstention</v>
      </c>
      <c r="IN136" s="3">
        <f t="shared" si="51"/>
        <v>30</v>
      </c>
      <c r="IO136" s="3">
        <f t="shared" si="52"/>
        <v>1</v>
      </c>
      <c r="IP136" t="str">
        <f t="shared" si="84"/>
        <v>consigne</v>
      </c>
      <c r="IQ136">
        <f t="shared" si="74"/>
        <v>26</v>
      </c>
      <c r="IR136">
        <f t="shared" si="75"/>
        <v>0</v>
      </c>
      <c r="IS136">
        <f t="shared" si="76"/>
        <v>0</v>
      </c>
      <c r="IT136" s="3">
        <f t="shared" si="54"/>
        <v>26</v>
      </c>
      <c r="IU136" s="7" t="str" cm="1">
        <f t="array" ref="IU136">_xlfn.SWITCH(IT136,IQ136,"Oui",IR136,"Non",IS136,"Abstention")</f>
        <v>Oui</v>
      </c>
      <c r="IV136" s="7" t="str" cm="1">
        <f t="array" ref="IV136">_xlfn.SWITCH(IU136,"Oui","Non","Non","Oui","Abstention","Oui")</f>
        <v>Non</v>
      </c>
      <c r="IW136" s="7" t="str" cm="1">
        <f t="array" ref="IW136">_xlfn.SWITCH(IU136,"Oui","Abstention","Non","Abstention","Abstention","Non")</f>
        <v>Abstention</v>
      </c>
      <c r="IX136" s="3">
        <f t="shared" si="55"/>
        <v>26</v>
      </c>
      <c r="IY136" s="3">
        <f t="shared" si="56"/>
        <v>1</v>
      </c>
      <c r="IZ136" t="str">
        <f t="shared" si="85"/>
        <v>consigne</v>
      </c>
      <c r="JA136">
        <f t="shared" si="77"/>
        <v>0</v>
      </c>
      <c r="JB136">
        <f t="shared" si="78"/>
        <v>28</v>
      </c>
      <c r="JC136">
        <f t="shared" si="79"/>
        <v>0</v>
      </c>
      <c r="JD136" s="3">
        <f t="shared" si="58"/>
        <v>28</v>
      </c>
      <c r="JE136" s="7" t="str" cm="1">
        <f t="array" ref="JE136">_xlfn.SWITCH(JD136,JA136,"Oui",JB136,"Non",JC136,"Abstention")</f>
        <v>Non</v>
      </c>
      <c r="JF136" s="7" t="str" cm="1">
        <f t="array" ref="JF136">_xlfn.SWITCH(JE136,"Oui","Non","Non","Oui","Abstention","Oui")</f>
        <v>Oui</v>
      </c>
      <c r="JG136" s="7" t="str" cm="1">
        <f t="array" ref="JG136">_xlfn.SWITCH(JE136,"Oui","Abstention","Non","Abstention","Abstention","Non")</f>
        <v>Abstention</v>
      </c>
      <c r="JH136" s="3">
        <f t="shared" si="59"/>
        <v>28</v>
      </c>
      <c r="JI136" s="3">
        <f t="shared" si="60"/>
        <v>1</v>
      </c>
      <c r="JJ136" t="str">
        <f t="shared" si="86"/>
        <v>consigne</v>
      </c>
      <c r="JK136">
        <f t="shared" si="80"/>
        <v>16</v>
      </c>
      <c r="JL136">
        <f t="shared" si="81"/>
        <v>0</v>
      </c>
      <c r="JM136">
        <f t="shared" si="82"/>
        <v>0</v>
      </c>
      <c r="JN136" s="3">
        <f t="shared" si="62"/>
        <v>16</v>
      </c>
      <c r="JO136" s="7" t="str" cm="1">
        <f t="array" ref="JO136">_xlfn.SWITCH(JN136,JK136,"Oui",JL136,"Non",JM136,"Abstention")</f>
        <v>Oui</v>
      </c>
      <c r="JP136" s="7" t="str" cm="1">
        <f t="array" ref="JP136">_xlfn.SWITCH(JO136,"Oui","Non","Non","Oui","Abstention","Oui")</f>
        <v>Non</v>
      </c>
      <c r="JQ136" s="7" t="str" cm="1">
        <f t="array" ref="JQ136">_xlfn.SWITCH(JO136,"Oui","Abstention","Non","Abstention","Abstention","Non")</f>
        <v>Abstention</v>
      </c>
      <c r="JR136" s="3">
        <f t="shared" si="63"/>
        <v>16</v>
      </c>
      <c r="JS136" s="3">
        <f t="shared" si="64"/>
        <v>1</v>
      </c>
      <c r="JT136" t="str">
        <f t="shared" si="87"/>
        <v>consigne</v>
      </c>
      <c r="JU136" s="3"/>
      <c r="JV136" t="str" cm="1">
        <f t="array" ref="JV136">_xlfn._xlws.FILTER($M$3:$HD$3,((($M136:$HD136=$HR136)+($M136:$HD136=$HS136))*($M$5:$HD$5="V")*($HV136="consigne")),"")</f>
        <v/>
      </c>
      <c r="KP136" t="str" cm="1">
        <f t="array" ref="KP136">_xlfn._xlws.FILTER($M$3:$HD$3,((($M136:$HD136=$IB136)+($M136:$HD136=$IC136))*($M$5:$HD$5="S")*($IF136="consigne")),"")</f>
        <v/>
      </c>
      <c r="LD136" t="str" cm="1">
        <f t="array" ref="LD136">_xlfn._xlws.FILTER($M$3:$HD$3,((($M136:$HD136=$IV136)+($M136:$HD136=$IW136))*($M$5:$HD$5="RL")*($IZ136="consigne")),"")</f>
        <v/>
      </c>
      <c r="LP136" t="str" cm="1">
        <f t="array" ref="LP136">_xlfn._xlws.FILTER($M$3:$HD$3,((($M136:$HD136=$JF136)+($M136:$HD136=$JG136))*($M$5:$HD$5="G")*($JJ136="consigne")),"")</f>
        <v/>
      </c>
      <c r="MA136" t="str" cm="1">
        <f t="array" ref="MA136">_xlfn._xlws.FILTER($M$3:$HD$3,((($M136:$HD136=$JP136)+($M136:$HD136=$JQ136))*($M$5:$HD$5="GL")*($JT136="consigne")),"")</f>
        <v/>
      </c>
      <c r="MG136" t="str" cm="1">
        <f t="array" ref="MG136">_xlfn._xlws.FILTER($M$3:$HD$3,((($M136:$HD136=$IL136)+($M136:$HD136=$IM136))*($M$5:$HD$5="M-E")*($IP136="consigne")),"")</f>
        <v/>
      </c>
    </row>
    <row r="137" spans="1:353" x14ac:dyDescent="0.25">
      <c r="A137" s="1" t="s">
        <v>931</v>
      </c>
      <c r="B137" t="s">
        <v>204</v>
      </c>
      <c r="C137" t="s">
        <v>916</v>
      </c>
      <c r="D137" t="s">
        <v>706</v>
      </c>
      <c r="E137" s="1" t="s">
        <v>917</v>
      </c>
      <c r="F137" t="s">
        <v>918</v>
      </c>
      <c r="G137">
        <v>24603</v>
      </c>
      <c r="H137" t="s">
        <v>932</v>
      </c>
      <c r="I137" t="s">
        <v>933</v>
      </c>
      <c r="J137" t="s">
        <v>934</v>
      </c>
      <c r="K137" t="s">
        <v>921</v>
      </c>
      <c r="M137" t="s">
        <v>460</v>
      </c>
      <c r="N137" t="s">
        <v>460</v>
      </c>
      <c r="O137" t="s">
        <v>461</v>
      </c>
      <c r="P137" t="s">
        <v>460</v>
      </c>
      <c r="Q137" t="s">
        <v>460</v>
      </c>
      <c r="R137" t="s">
        <v>461</v>
      </c>
      <c r="S137" t="s">
        <v>461</v>
      </c>
      <c r="T137" t="s">
        <v>461</v>
      </c>
      <c r="U137" t="s">
        <v>461</v>
      </c>
      <c r="V137" t="s">
        <v>461</v>
      </c>
      <c r="W137" t="s">
        <v>463</v>
      </c>
      <c r="X137" t="s">
        <v>461</v>
      </c>
      <c r="Y137" t="s">
        <v>461</v>
      </c>
      <c r="Z137" t="s">
        <v>473</v>
      </c>
      <c r="AA137" t="s">
        <v>460</v>
      </c>
      <c r="AB137" t="s">
        <v>461</v>
      </c>
      <c r="AC137" t="s">
        <v>460</v>
      </c>
      <c r="AD137" t="s">
        <v>460</v>
      </c>
      <c r="AE137" t="s">
        <v>460</v>
      </c>
      <c r="AF137" t="s">
        <v>461</v>
      </c>
      <c r="AG137" t="s">
        <v>473</v>
      </c>
      <c r="AH137" t="s">
        <v>480</v>
      </c>
      <c r="AI137" t="s">
        <v>460</v>
      </c>
      <c r="AJ137" t="s">
        <v>461</v>
      </c>
      <c r="AK137" t="s">
        <v>460</v>
      </c>
      <c r="AL137" t="s">
        <v>460</v>
      </c>
      <c r="AM137" t="s">
        <v>473</v>
      </c>
      <c r="AN137" t="s">
        <v>460</v>
      </c>
      <c r="AO137" t="s">
        <v>460</v>
      </c>
      <c r="AP137" t="s">
        <v>474</v>
      </c>
      <c r="AQ137" t="s">
        <v>460</v>
      </c>
      <c r="AR137" t="s">
        <v>460</v>
      </c>
      <c r="AS137" t="s">
        <v>461</v>
      </c>
      <c r="AT137" t="s">
        <v>460</v>
      </c>
      <c r="AU137" t="s">
        <v>461</v>
      </c>
      <c r="AV137" t="s">
        <v>461</v>
      </c>
      <c r="AW137" t="s">
        <v>460</v>
      </c>
      <c r="AX137" t="s">
        <v>461</v>
      </c>
      <c r="AY137" t="s">
        <v>460</v>
      </c>
      <c r="AZ137" t="s">
        <v>460</v>
      </c>
      <c r="BA137" t="s">
        <v>460</v>
      </c>
      <c r="BB137" t="s">
        <v>460</v>
      </c>
      <c r="BC137" t="s">
        <v>461</v>
      </c>
      <c r="BD137" t="s">
        <v>460</v>
      </c>
      <c r="BE137" t="s">
        <v>460</v>
      </c>
      <c r="BF137" t="s">
        <v>460</v>
      </c>
      <c r="BG137" t="s">
        <v>461</v>
      </c>
      <c r="BH137" t="s">
        <v>473</v>
      </c>
      <c r="BI137" t="s">
        <v>461</v>
      </c>
      <c r="BJ137" t="s">
        <v>460</v>
      </c>
      <c r="BK137" t="s">
        <v>460</v>
      </c>
      <c r="BL137" t="s">
        <v>460</v>
      </c>
      <c r="BM137" t="s">
        <v>461</v>
      </c>
      <c r="BN137" t="s">
        <v>460</v>
      </c>
      <c r="BO137" t="s">
        <v>460</v>
      </c>
      <c r="BP137" t="s">
        <v>461</v>
      </c>
      <c r="BQ137" t="s">
        <v>461</v>
      </c>
      <c r="BR137" t="s">
        <v>460</v>
      </c>
      <c r="BS137" t="s">
        <v>461</v>
      </c>
      <c r="BT137" t="s">
        <v>460</v>
      </c>
      <c r="BU137" t="s">
        <v>460</v>
      </c>
      <c r="BV137" t="s">
        <v>460</v>
      </c>
      <c r="BW137" t="s">
        <v>460</v>
      </c>
      <c r="BX137" t="s">
        <v>461</v>
      </c>
      <c r="BY137" t="s">
        <v>460</v>
      </c>
      <c r="BZ137" t="s">
        <v>460</v>
      </c>
      <c r="CA137" t="s">
        <v>461</v>
      </c>
      <c r="CB137" t="s">
        <v>460</v>
      </c>
      <c r="CC137" t="s">
        <v>460</v>
      </c>
      <c r="CD137" t="s">
        <v>460</v>
      </c>
      <c r="CE137" t="s">
        <v>461</v>
      </c>
      <c r="CF137" t="s">
        <v>460</v>
      </c>
      <c r="CG137" t="s">
        <v>460</v>
      </c>
      <c r="CH137" t="s">
        <v>460</v>
      </c>
      <c r="CI137" t="s">
        <v>460</v>
      </c>
      <c r="CJ137" t="s">
        <v>460</v>
      </c>
      <c r="CK137" t="s">
        <v>460</v>
      </c>
      <c r="CL137" t="s">
        <v>460</v>
      </c>
      <c r="CM137" t="s">
        <v>463</v>
      </c>
      <c r="CN137" t="s">
        <v>461</v>
      </c>
      <c r="CO137" t="s">
        <v>461</v>
      </c>
      <c r="CP137" t="s">
        <v>460</v>
      </c>
      <c r="CQ137" t="s">
        <v>460</v>
      </c>
      <c r="CR137" t="s">
        <v>460</v>
      </c>
      <c r="CS137" t="s">
        <v>460</v>
      </c>
      <c r="CT137" t="s">
        <v>460</v>
      </c>
      <c r="CU137" t="s">
        <v>460</v>
      </c>
      <c r="CV137" t="s">
        <v>460</v>
      </c>
      <c r="CW137" t="s">
        <v>473</v>
      </c>
      <c r="CX137" t="s">
        <v>461</v>
      </c>
      <c r="CY137" t="s">
        <v>460</v>
      </c>
      <c r="CZ137" t="s">
        <v>460</v>
      </c>
      <c r="DA137" t="s">
        <v>460</v>
      </c>
      <c r="DB137" t="s">
        <v>463</v>
      </c>
      <c r="DC137" t="s">
        <v>460</v>
      </c>
      <c r="DD137" t="s">
        <v>460</v>
      </c>
      <c r="DE137" t="s">
        <v>461</v>
      </c>
      <c r="DF137" t="s">
        <v>460</v>
      </c>
      <c r="DG137" t="s">
        <v>460</v>
      </c>
      <c r="DH137" t="s">
        <v>460</v>
      </c>
      <c r="DI137" t="s">
        <v>461</v>
      </c>
      <c r="DJ137" t="s">
        <v>460</v>
      </c>
      <c r="DK137" t="s">
        <v>460</v>
      </c>
      <c r="DL137" t="s">
        <v>460</v>
      </c>
      <c r="DM137" t="s">
        <v>461</v>
      </c>
      <c r="DN137" t="s">
        <v>461</v>
      </c>
      <c r="DO137" t="s">
        <v>460</v>
      </c>
      <c r="DP137" t="s">
        <v>460</v>
      </c>
      <c r="DQ137" t="s">
        <v>460</v>
      </c>
      <c r="DR137" t="s">
        <v>473</v>
      </c>
      <c r="DS137" t="s">
        <v>461</v>
      </c>
      <c r="DT137" t="s">
        <v>461</v>
      </c>
      <c r="DU137" t="s">
        <v>460</v>
      </c>
      <c r="DV137" t="s">
        <v>461</v>
      </c>
      <c r="DW137" t="s">
        <v>460</v>
      </c>
      <c r="DX137" t="s">
        <v>460</v>
      </c>
      <c r="DY137" t="s">
        <v>460</v>
      </c>
      <c r="DZ137" t="s">
        <v>461</v>
      </c>
      <c r="EA137" t="s">
        <v>461</v>
      </c>
      <c r="EB137" t="s">
        <v>461</v>
      </c>
      <c r="EC137" t="s">
        <v>473</v>
      </c>
      <c r="ED137" t="s">
        <v>460</v>
      </c>
      <c r="EE137" t="s">
        <v>460</v>
      </c>
      <c r="EF137" t="s">
        <v>460</v>
      </c>
      <c r="EG137" t="s">
        <v>461</v>
      </c>
      <c r="EH137" t="s">
        <v>460</v>
      </c>
      <c r="EI137" t="s">
        <v>460</v>
      </c>
      <c r="EJ137" t="s">
        <v>460</v>
      </c>
      <c r="EK137" t="s">
        <v>461</v>
      </c>
      <c r="EL137" t="s">
        <v>461</v>
      </c>
      <c r="EM137" t="s">
        <v>460</v>
      </c>
      <c r="EN137" t="s">
        <v>460</v>
      </c>
      <c r="EO137" t="s">
        <v>461</v>
      </c>
      <c r="EP137" t="s">
        <v>460</v>
      </c>
      <c r="EQ137" t="s">
        <v>460</v>
      </c>
      <c r="ER137" t="s">
        <v>460</v>
      </c>
      <c r="ES137" t="s">
        <v>461</v>
      </c>
      <c r="ET137" t="s">
        <v>460</v>
      </c>
      <c r="EU137" t="s">
        <v>463</v>
      </c>
      <c r="EV137" t="s">
        <v>461</v>
      </c>
      <c r="EW137" t="s">
        <v>461</v>
      </c>
      <c r="EX137" t="s">
        <v>461</v>
      </c>
      <c r="EY137" t="s">
        <v>460</v>
      </c>
      <c r="EZ137" t="s">
        <v>460</v>
      </c>
      <c r="FA137" t="s">
        <v>460</v>
      </c>
      <c r="FB137" t="s">
        <v>460</v>
      </c>
      <c r="FC137" t="s">
        <v>460</v>
      </c>
      <c r="FD137" t="s">
        <v>460</v>
      </c>
      <c r="FE137" t="s">
        <v>460</v>
      </c>
      <c r="FF137" t="s">
        <v>460</v>
      </c>
      <c r="FG137" t="s">
        <v>460</v>
      </c>
      <c r="FH137" t="s">
        <v>461</v>
      </c>
      <c r="FI137" t="s">
        <v>460</v>
      </c>
      <c r="FJ137" t="s">
        <v>460</v>
      </c>
      <c r="FK137" t="s">
        <v>460</v>
      </c>
      <c r="FL137" t="s">
        <v>461</v>
      </c>
      <c r="FM137" t="s">
        <v>461</v>
      </c>
      <c r="FN137" t="s">
        <v>460</v>
      </c>
      <c r="FO137" t="s">
        <v>460</v>
      </c>
      <c r="FP137" t="s">
        <v>473</v>
      </c>
      <c r="FQ137" t="s">
        <v>460</v>
      </c>
      <c r="FR137" t="s">
        <v>461</v>
      </c>
      <c r="FS137" t="s">
        <v>480</v>
      </c>
      <c r="FT137" t="s">
        <v>461</v>
      </c>
      <c r="FU137" t="s">
        <v>461</v>
      </c>
      <c r="FV137" t="s">
        <v>460</v>
      </c>
      <c r="FW137" t="s">
        <v>460</v>
      </c>
      <c r="FX137" t="s">
        <v>461</v>
      </c>
      <c r="FY137" t="s">
        <v>460</v>
      </c>
      <c r="FZ137" t="s">
        <v>460</v>
      </c>
      <c r="GA137" t="s">
        <v>460</v>
      </c>
      <c r="GB137" t="s">
        <v>460</v>
      </c>
      <c r="GC137" t="s">
        <v>460</v>
      </c>
      <c r="GD137" t="s">
        <v>461</v>
      </c>
      <c r="GE137" t="s">
        <v>460</v>
      </c>
      <c r="GF137" t="s">
        <v>460</v>
      </c>
      <c r="GG137" t="s">
        <v>460</v>
      </c>
      <c r="GH137" t="s">
        <v>461</v>
      </c>
      <c r="GI137" t="s">
        <v>461</v>
      </c>
      <c r="GJ137" t="s">
        <v>461</v>
      </c>
      <c r="GK137" t="s">
        <v>460</v>
      </c>
      <c r="GL137" t="s">
        <v>460</v>
      </c>
      <c r="GM137" t="s">
        <v>460</v>
      </c>
      <c r="GN137" t="s">
        <v>460</v>
      </c>
      <c r="GO137" t="s">
        <v>460</v>
      </c>
      <c r="GP137" t="s">
        <v>461</v>
      </c>
      <c r="GQ137" t="s">
        <v>460</v>
      </c>
      <c r="GR137" t="s">
        <v>480</v>
      </c>
      <c r="GS137" t="s">
        <v>460</v>
      </c>
      <c r="GT137" t="s">
        <v>461</v>
      </c>
      <c r="GU137" t="s">
        <v>460</v>
      </c>
      <c r="GV137" t="s">
        <v>460</v>
      </c>
      <c r="GW137" t="s">
        <v>461</v>
      </c>
      <c r="GX137" t="s">
        <v>461</v>
      </c>
      <c r="GY137" t="s">
        <v>461</v>
      </c>
      <c r="GZ137" t="s">
        <v>461</v>
      </c>
      <c r="HA137" t="s">
        <v>460</v>
      </c>
      <c r="HB137" t="s">
        <v>460</v>
      </c>
      <c r="HC137" t="s">
        <v>461</v>
      </c>
      <c r="HD137" t="s">
        <v>460</v>
      </c>
      <c r="HE137" t="s">
        <v>481</v>
      </c>
      <c r="HF137">
        <v>120</v>
      </c>
      <c r="HG137">
        <v>64</v>
      </c>
      <c r="HH137">
        <v>3</v>
      </c>
      <c r="HI137">
        <v>4</v>
      </c>
      <c r="HJ137">
        <v>8</v>
      </c>
      <c r="HK137" t="s">
        <v>476</v>
      </c>
      <c r="HM137" s="3">
        <f t="shared" si="66"/>
        <v>53</v>
      </c>
      <c r="HN137" s="3">
        <f t="shared" si="67"/>
        <v>0</v>
      </c>
      <c r="HO137" s="3">
        <f t="shared" si="83"/>
        <v>0</v>
      </c>
      <c r="HP137" s="3">
        <f t="shared" si="42"/>
        <v>53</v>
      </c>
      <c r="HQ137" s="7" t="str" cm="1">
        <f t="array" ref="HQ137">_xlfn.SWITCH(HP137,HM137,"Oui",HN137,"Non",HO137,"Abstention")</f>
        <v>Oui</v>
      </c>
      <c r="HR137" s="7" t="str" cm="1">
        <f t="array" ref="HR137">_xlfn.SWITCH(HQ137,"Oui","Non","Non","Oui","Abstention","Oui")</f>
        <v>Non</v>
      </c>
      <c r="HS137" s="7" t="str" cm="1">
        <f t="array" ref="HS137">_xlfn.SWITCH(HQ137,"Oui","Abstention","Non","Abstention","Abstention","Non")</f>
        <v>Abstention</v>
      </c>
      <c r="HT137" s="3">
        <f t="shared" si="43"/>
        <v>53</v>
      </c>
      <c r="HU137" s="3">
        <f t="shared" si="44"/>
        <v>1</v>
      </c>
      <c r="HV137" t="str">
        <f t="shared" si="45"/>
        <v>consigne</v>
      </c>
      <c r="HW137" s="3">
        <f t="shared" si="68"/>
        <v>1</v>
      </c>
      <c r="HX137" s="3">
        <f t="shared" si="69"/>
        <v>36</v>
      </c>
      <c r="HY137" s="3">
        <f t="shared" si="70"/>
        <v>0</v>
      </c>
      <c r="HZ137" s="3">
        <f t="shared" si="46"/>
        <v>36</v>
      </c>
      <c r="IA137" s="7" t="str" cm="1">
        <f t="array" ref="IA137">_xlfn.SWITCH(HZ137,HW137,"Oui",HX137,"Non",HY137,"Abstention")</f>
        <v>Non</v>
      </c>
      <c r="IB137" s="7" t="str" cm="1">
        <f t="array" ref="IB137">_xlfn.SWITCH(IA137,"Oui","Non","Non","Oui","Abstention","Oui")</f>
        <v>Oui</v>
      </c>
      <c r="IC137" s="7" t="str" cm="1">
        <f t="array" ref="IC137">_xlfn.SWITCH(IA137,"Oui","Abstention","Non","Abstention","Abstention","Non")</f>
        <v>Abstention</v>
      </c>
      <c r="ID137" s="3">
        <f t="shared" si="47"/>
        <v>37</v>
      </c>
      <c r="IE137" s="3">
        <f t="shared" si="48"/>
        <v>0.97297297297297303</v>
      </c>
      <c r="IF137" t="str">
        <f t="shared" si="49"/>
        <v>consigne</v>
      </c>
      <c r="IG137">
        <f t="shared" si="71"/>
        <v>29</v>
      </c>
      <c r="IH137">
        <f t="shared" si="72"/>
        <v>0</v>
      </c>
      <c r="II137">
        <f t="shared" si="73"/>
        <v>0</v>
      </c>
      <c r="IJ137" s="3">
        <f t="shared" si="50"/>
        <v>29</v>
      </c>
      <c r="IK137" s="7" t="str" cm="1">
        <f t="array" ref="IK137">_xlfn.SWITCH(IJ137,IG137,"Oui",IH137,"Non",II137,"Abstention")</f>
        <v>Oui</v>
      </c>
      <c r="IL137" s="7" t="str" cm="1">
        <f t="array" ref="IL137">_xlfn.SWITCH(IK137,"Oui","Non","Non","Oui","Abstention","Oui")</f>
        <v>Non</v>
      </c>
      <c r="IM137" s="7" t="str" cm="1">
        <f t="array" ref="IM137">_xlfn.SWITCH(IK137,"Oui","Abstention","Non","Abstention","Abstention","Non")</f>
        <v>Abstention</v>
      </c>
      <c r="IN137" s="3">
        <f t="shared" si="51"/>
        <v>29</v>
      </c>
      <c r="IO137" s="3">
        <f t="shared" si="52"/>
        <v>1</v>
      </c>
      <c r="IP137" t="str">
        <f t="shared" si="84"/>
        <v>consigne</v>
      </c>
      <c r="IQ137">
        <f t="shared" si="74"/>
        <v>22</v>
      </c>
      <c r="IR137">
        <f t="shared" si="75"/>
        <v>0</v>
      </c>
      <c r="IS137">
        <f t="shared" si="76"/>
        <v>3</v>
      </c>
      <c r="IT137" s="3">
        <f t="shared" si="54"/>
        <v>22</v>
      </c>
      <c r="IU137" s="7" t="str" cm="1">
        <f t="array" ref="IU137">_xlfn.SWITCH(IT137,IQ137,"Oui",IR137,"Non",IS137,"Abstention")</f>
        <v>Oui</v>
      </c>
      <c r="IV137" s="7" t="str" cm="1">
        <f t="array" ref="IV137">_xlfn.SWITCH(IU137,"Oui","Non","Non","Oui","Abstention","Oui")</f>
        <v>Non</v>
      </c>
      <c r="IW137" s="7" t="str" cm="1">
        <f t="array" ref="IW137">_xlfn.SWITCH(IU137,"Oui","Abstention","Non","Abstention","Abstention","Non")</f>
        <v>Abstention</v>
      </c>
      <c r="IX137" s="3">
        <f t="shared" si="55"/>
        <v>25</v>
      </c>
      <c r="IY137" s="3">
        <f t="shared" si="56"/>
        <v>0.88</v>
      </c>
      <c r="IZ137" t="str">
        <f t="shared" si="85"/>
        <v>consigne</v>
      </c>
      <c r="JA137">
        <f t="shared" si="77"/>
        <v>0</v>
      </c>
      <c r="JB137">
        <f t="shared" si="78"/>
        <v>28</v>
      </c>
      <c r="JC137">
        <f t="shared" si="79"/>
        <v>0</v>
      </c>
      <c r="JD137" s="3">
        <f t="shared" si="58"/>
        <v>28</v>
      </c>
      <c r="JE137" s="7" t="str" cm="1">
        <f t="array" ref="JE137">_xlfn.SWITCH(JD137,JA137,"Oui",JB137,"Non",JC137,"Abstention")</f>
        <v>Non</v>
      </c>
      <c r="JF137" s="7" t="str" cm="1">
        <f t="array" ref="JF137">_xlfn.SWITCH(JE137,"Oui","Non","Non","Oui","Abstention","Oui")</f>
        <v>Oui</v>
      </c>
      <c r="JG137" s="7" t="str" cm="1">
        <f t="array" ref="JG137">_xlfn.SWITCH(JE137,"Oui","Abstention","Non","Abstention","Abstention","Non")</f>
        <v>Abstention</v>
      </c>
      <c r="JH137" s="3">
        <f t="shared" si="59"/>
        <v>28</v>
      </c>
      <c r="JI137" s="3">
        <f t="shared" si="60"/>
        <v>1</v>
      </c>
      <c r="JJ137" t="str">
        <f t="shared" si="86"/>
        <v>consigne</v>
      </c>
      <c r="JK137">
        <f t="shared" si="80"/>
        <v>15</v>
      </c>
      <c r="JL137">
        <f t="shared" si="81"/>
        <v>0</v>
      </c>
      <c r="JM137">
        <f t="shared" si="82"/>
        <v>0</v>
      </c>
      <c r="JN137" s="3">
        <f t="shared" si="62"/>
        <v>15</v>
      </c>
      <c r="JO137" s="7" t="str" cm="1">
        <f t="array" ref="JO137">_xlfn.SWITCH(JN137,JK137,"Oui",JL137,"Non",JM137,"Abstention")</f>
        <v>Oui</v>
      </c>
      <c r="JP137" s="7" t="str" cm="1">
        <f t="array" ref="JP137">_xlfn.SWITCH(JO137,"Oui","Non","Non","Oui","Abstention","Oui")</f>
        <v>Non</v>
      </c>
      <c r="JQ137" s="7" t="str" cm="1">
        <f t="array" ref="JQ137">_xlfn.SWITCH(JO137,"Oui","Abstention","Non","Abstention","Abstention","Non")</f>
        <v>Abstention</v>
      </c>
      <c r="JR137" s="3">
        <f t="shared" si="63"/>
        <v>15</v>
      </c>
      <c r="JS137" s="3">
        <f t="shared" si="64"/>
        <v>1</v>
      </c>
      <c r="JT137" t="str">
        <f t="shared" si="87"/>
        <v>consigne</v>
      </c>
      <c r="JU137" s="3"/>
      <c r="JV137" t="str" cm="1">
        <f t="array" ref="JV137">_xlfn._xlws.FILTER($M$3:$HD$3,((($M137:$HD137=$HR137)+($M137:$HD137=$HS137))*($M$5:$HD$5="V")*($HV137="consigne")),"")</f>
        <v/>
      </c>
      <c r="KP137" t="str" cm="1">
        <f t="array" ref="KP137">_xlfn._xlws.FILTER($M$3:$HD$3,((($M137:$HD137=$IB137)+($M137:$HD137=$IC137))*($M$5:$HD$5="S")*($IF137="consigne")),"")</f>
        <v>Piller Carrard Valérie</v>
      </c>
      <c r="LD137" t="str" cm="1">
        <f t="array" ref="LD137:LF137">_xlfn._xlws.FILTER($M$3:$HD$3,((($M137:$HD137=$IV137)+($M137:$HD137=$IW137))*($M$5:$HD$5="RL")*($IZ137="consigne")),"")</f>
        <v>Bourgeois Jacques</v>
      </c>
      <c r="LE137" t="str">
        <v>Schneeberger Daniela</v>
      </c>
      <c r="LF137" t="str">
        <v>Walti Beat</v>
      </c>
      <c r="LP137" t="str" cm="1">
        <f t="array" ref="LP137">_xlfn._xlws.FILTER($M$3:$HD$3,((($M137:$HD137=$JF137)+($M137:$HD137=$JG137))*($M$5:$HD$5="G")*($JJ137="consigne")),"")</f>
        <v/>
      </c>
      <c r="MA137" t="str" cm="1">
        <f t="array" ref="MA137">_xlfn._xlws.FILTER($M$3:$HD$3,((($M137:$HD137=$JP137)+($M137:$HD137=$JQ137))*($M$5:$HD$5="GL")*($JT137="consigne")),"")</f>
        <v/>
      </c>
      <c r="MG137" t="str" cm="1">
        <f t="array" ref="MG137">_xlfn._xlws.FILTER($M$3:$HD$3,((($M137:$HD137=$IL137)+($M137:$HD137=$IM137))*($M$5:$HD$5="M-E")*($IP137="consigne")),"")</f>
        <v/>
      </c>
    </row>
    <row r="138" spans="1:353" ht="18" customHeight="1" x14ac:dyDescent="0.25">
      <c r="A138" s="1" t="s">
        <v>935</v>
      </c>
      <c r="B138" t="s">
        <v>204</v>
      </c>
      <c r="C138" t="s">
        <v>916</v>
      </c>
      <c r="D138" t="s">
        <v>706</v>
      </c>
      <c r="E138" s="1" t="s">
        <v>917</v>
      </c>
      <c r="F138" t="s">
        <v>918</v>
      </c>
      <c r="G138">
        <v>24604</v>
      </c>
      <c r="H138" s="2" t="s">
        <v>936</v>
      </c>
      <c r="I138" t="s">
        <v>937</v>
      </c>
      <c r="J138" t="s">
        <v>934</v>
      </c>
      <c r="K138" t="s">
        <v>921</v>
      </c>
      <c r="M138" t="s">
        <v>461</v>
      </c>
      <c r="N138" t="s">
        <v>461</v>
      </c>
      <c r="O138" t="s">
        <v>460</v>
      </c>
      <c r="P138" t="s">
        <v>461</v>
      </c>
      <c r="Q138" t="s">
        <v>461</v>
      </c>
      <c r="R138" t="s">
        <v>460</v>
      </c>
      <c r="S138" t="s">
        <v>460</v>
      </c>
      <c r="T138" t="s">
        <v>460</v>
      </c>
      <c r="U138" t="s">
        <v>460</v>
      </c>
      <c r="V138" t="s">
        <v>460</v>
      </c>
      <c r="W138" t="s">
        <v>463</v>
      </c>
      <c r="X138" t="s">
        <v>460</v>
      </c>
      <c r="Y138" t="s">
        <v>460</v>
      </c>
      <c r="Z138" t="s">
        <v>461</v>
      </c>
      <c r="AA138" t="s">
        <v>461</v>
      </c>
      <c r="AB138" t="s">
        <v>460</v>
      </c>
      <c r="AC138" t="s">
        <v>461</v>
      </c>
      <c r="AD138" t="s">
        <v>461</v>
      </c>
      <c r="AE138" t="s">
        <v>461</v>
      </c>
      <c r="AF138" t="s">
        <v>460</v>
      </c>
      <c r="AG138" t="s">
        <v>473</v>
      </c>
      <c r="AH138" t="s">
        <v>461</v>
      </c>
      <c r="AI138" t="s">
        <v>461</v>
      </c>
      <c r="AJ138" t="s">
        <v>460</v>
      </c>
      <c r="AK138" t="s">
        <v>461</v>
      </c>
      <c r="AL138" t="s">
        <v>461</v>
      </c>
      <c r="AM138" t="s">
        <v>473</v>
      </c>
      <c r="AN138" t="s">
        <v>460</v>
      </c>
      <c r="AO138" t="s">
        <v>461</v>
      </c>
      <c r="AP138" t="s">
        <v>474</v>
      </c>
      <c r="AQ138" t="s">
        <v>461</v>
      </c>
      <c r="AR138" t="s">
        <v>461</v>
      </c>
      <c r="AS138" t="s">
        <v>460</v>
      </c>
      <c r="AT138" t="s">
        <v>461</v>
      </c>
      <c r="AU138" t="s">
        <v>460</v>
      </c>
      <c r="AV138" t="s">
        <v>460</v>
      </c>
      <c r="AW138" t="s">
        <v>461</v>
      </c>
      <c r="AX138" t="s">
        <v>460</v>
      </c>
      <c r="AY138" t="s">
        <v>461</v>
      </c>
      <c r="AZ138" t="s">
        <v>461</v>
      </c>
      <c r="BA138" t="s">
        <v>461</v>
      </c>
      <c r="BB138" t="s">
        <v>461</v>
      </c>
      <c r="BC138" t="s">
        <v>460</v>
      </c>
      <c r="BD138" t="s">
        <v>461</v>
      </c>
      <c r="BE138" t="s">
        <v>461</v>
      </c>
      <c r="BF138" t="s">
        <v>461</v>
      </c>
      <c r="BG138" t="s">
        <v>460</v>
      </c>
      <c r="BH138" t="s">
        <v>473</v>
      </c>
      <c r="BI138" t="s">
        <v>460</v>
      </c>
      <c r="BJ138" t="s">
        <v>461</v>
      </c>
      <c r="BK138" t="s">
        <v>461</v>
      </c>
      <c r="BL138" t="s">
        <v>461</v>
      </c>
      <c r="BM138" t="s">
        <v>460</v>
      </c>
      <c r="BN138" t="s">
        <v>461</v>
      </c>
      <c r="BO138" t="s">
        <v>461</v>
      </c>
      <c r="BP138" t="s">
        <v>460</v>
      </c>
      <c r="BQ138" t="s">
        <v>460</v>
      </c>
      <c r="BR138" t="s">
        <v>461</v>
      </c>
      <c r="BS138" t="s">
        <v>460</v>
      </c>
      <c r="BT138" t="s">
        <v>461</v>
      </c>
      <c r="BU138" t="s">
        <v>461</v>
      </c>
      <c r="BV138" t="s">
        <v>461</v>
      </c>
      <c r="BW138" t="s">
        <v>461</v>
      </c>
      <c r="BX138" t="s">
        <v>460</v>
      </c>
      <c r="BY138" t="s">
        <v>460</v>
      </c>
      <c r="BZ138" t="s">
        <v>461</v>
      </c>
      <c r="CA138" t="s">
        <v>460</v>
      </c>
      <c r="CB138" t="s">
        <v>461</v>
      </c>
      <c r="CC138" t="s">
        <v>461</v>
      </c>
      <c r="CD138" t="s">
        <v>461</v>
      </c>
      <c r="CE138" t="s">
        <v>460</v>
      </c>
      <c r="CF138" t="s">
        <v>461</v>
      </c>
      <c r="CG138" t="s">
        <v>461</v>
      </c>
      <c r="CH138" t="s">
        <v>461</v>
      </c>
      <c r="CI138" t="s">
        <v>461</v>
      </c>
      <c r="CJ138" t="s">
        <v>461</v>
      </c>
      <c r="CK138" t="s">
        <v>460</v>
      </c>
      <c r="CL138" t="s">
        <v>461</v>
      </c>
      <c r="CM138" t="s">
        <v>463</v>
      </c>
      <c r="CN138" t="s">
        <v>460</v>
      </c>
      <c r="CO138" t="s">
        <v>460</v>
      </c>
      <c r="CP138" t="s">
        <v>461</v>
      </c>
      <c r="CQ138" t="s">
        <v>461</v>
      </c>
      <c r="CR138" t="s">
        <v>461</v>
      </c>
      <c r="CS138" t="s">
        <v>461</v>
      </c>
      <c r="CT138" t="s">
        <v>461</v>
      </c>
      <c r="CU138" t="s">
        <v>461</v>
      </c>
      <c r="CV138" t="s">
        <v>461</v>
      </c>
      <c r="CW138" t="s">
        <v>473</v>
      </c>
      <c r="CX138" t="s">
        <v>460</v>
      </c>
      <c r="CY138" t="s">
        <v>461</v>
      </c>
      <c r="CZ138" t="s">
        <v>461</v>
      </c>
      <c r="DA138" t="s">
        <v>461</v>
      </c>
      <c r="DB138" t="s">
        <v>463</v>
      </c>
      <c r="DC138" t="s">
        <v>461</v>
      </c>
      <c r="DD138" t="s">
        <v>461</v>
      </c>
      <c r="DE138" t="s">
        <v>460</v>
      </c>
      <c r="DF138" t="s">
        <v>461</v>
      </c>
      <c r="DG138" t="s">
        <v>461</v>
      </c>
      <c r="DH138" t="s">
        <v>461</v>
      </c>
      <c r="DI138" t="s">
        <v>460</v>
      </c>
      <c r="DJ138" t="s">
        <v>460</v>
      </c>
      <c r="DK138" t="s">
        <v>461</v>
      </c>
      <c r="DL138" t="s">
        <v>461</v>
      </c>
      <c r="DM138" t="s">
        <v>460</v>
      </c>
      <c r="DN138" t="s">
        <v>460</v>
      </c>
      <c r="DO138" t="s">
        <v>461</v>
      </c>
      <c r="DP138" t="s">
        <v>461</v>
      </c>
      <c r="DQ138" t="s">
        <v>461</v>
      </c>
      <c r="DR138" t="s">
        <v>473</v>
      </c>
      <c r="DS138" t="s">
        <v>460</v>
      </c>
      <c r="DT138" t="s">
        <v>460</v>
      </c>
      <c r="DU138" t="s">
        <v>461</v>
      </c>
      <c r="DV138" t="s">
        <v>460</v>
      </c>
      <c r="DW138" t="s">
        <v>461</v>
      </c>
      <c r="DX138" t="s">
        <v>461</v>
      </c>
      <c r="DY138" t="s">
        <v>461</v>
      </c>
      <c r="DZ138" t="s">
        <v>460</v>
      </c>
      <c r="EA138" t="s">
        <v>460</v>
      </c>
      <c r="EB138" t="s">
        <v>460</v>
      </c>
      <c r="EC138" t="s">
        <v>473</v>
      </c>
      <c r="ED138" t="s">
        <v>461</v>
      </c>
      <c r="EE138" t="s">
        <v>460</v>
      </c>
      <c r="EF138" t="s">
        <v>461</v>
      </c>
      <c r="EG138" t="s">
        <v>460</v>
      </c>
      <c r="EH138" t="s">
        <v>461</v>
      </c>
      <c r="EI138" t="s">
        <v>461</v>
      </c>
      <c r="EJ138" t="s">
        <v>461</v>
      </c>
      <c r="EK138" t="s">
        <v>460</v>
      </c>
      <c r="EL138" t="s">
        <v>460</v>
      </c>
      <c r="EM138" t="s">
        <v>461</v>
      </c>
      <c r="EN138" t="s">
        <v>461</v>
      </c>
      <c r="EO138" t="s">
        <v>460</v>
      </c>
      <c r="EP138" t="s">
        <v>460</v>
      </c>
      <c r="EQ138" t="s">
        <v>460</v>
      </c>
      <c r="ER138" t="s">
        <v>461</v>
      </c>
      <c r="ES138" t="s">
        <v>460</v>
      </c>
      <c r="ET138" t="s">
        <v>461</v>
      </c>
      <c r="EU138" t="s">
        <v>463</v>
      </c>
      <c r="EV138" t="s">
        <v>460</v>
      </c>
      <c r="EW138" t="s">
        <v>460</v>
      </c>
      <c r="EX138" t="s">
        <v>460</v>
      </c>
      <c r="EY138" t="s">
        <v>461</v>
      </c>
      <c r="EZ138" t="s">
        <v>460</v>
      </c>
      <c r="FA138" t="s">
        <v>480</v>
      </c>
      <c r="FB138" t="s">
        <v>461</v>
      </c>
      <c r="FC138" t="s">
        <v>461</v>
      </c>
      <c r="FD138" t="s">
        <v>461</v>
      </c>
      <c r="FE138" t="s">
        <v>461</v>
      </c>
      <c r="FF138" t="s">
        <v>461</v>
      </c>
      <c r="FG138" t="s">
        <v>461</v>
      </c>
      <c r="FH138" t="s">
        <v>460</v>
      </c>
      <c r="FI138" t="s">
        <v>460</v>
      </c>
      <c r="FJ138" t="s">
        <v>461</v>
      </c>
      <c r="FK138" t="s">
        <v>461</v>
      </c>
      <c r="FL138" t="s">
        <v>460</v>
      </c>
      <c r="FM138" t="s">
        <v>460</v>
      </c>
      <c r="FN138" t="s">
        <v>461</v>
      </c>
      <c r="FO138" t="s">
        <v>461</v>
      </c>
      <c r="FP138" t="s">
        <v>473</v>
      </c>
      <c r="FQ138" t="s">
        <v>461</v>
      </c>
      <c r="FR138" t="s">
        <v>460</v>
      </c>
      <c r="FS138" t="s">
        <v>461</v>
      </c>
      <c r="FT138" t="s">
        <v>460</v>
      </c>
      <c r="FU138" t="s">
        <v>460</v>
      </c>
      <c r="FV138" t="s">
        <v>461</v>
      </c>
      <c r="FW138" t="s">
        <v>461</v>
      </c>
      <c r="FX138" t="s">
        <v>460</v>
      </c>
      <c r="FY138" t="s">
        <v>461</v>
      </c>
      <c r="FZ138" t="s">
        <v>461</v>
      </c>
      <c r="GA138" t="s">
        <v>461</v>
      </c>
      <c r="GB138" t="s">
        <v>461</v>
      </c>
      <c r="GC138" t="s">
        <v>461</v>
      </c>
      <c r="GD138" t="s">
        <v>460</v>
      </c>
      <c r="GE138" t="s">
        <v>460</v>
      </c>
      <c r="GF138" t="s">
        <v>461</v>
      </c>
      <c r="GG138" t="s">
        <v>461</v>
      </c>
      <c r="GH138" t="s">
        <v>460</v>
      </c>
      <c r="GI138" t="s">
        <v>460</v>
      </c>
      <c r="GJ138" t="s">
        <v>460</v>
      </c>
      <c r="GK138" t="s">
        <v>461</v>
      </c>
      <c r="GL138" t="s">
        <v>461</v>
      </c>
      <c r="GM138" t="s">
        <v>461</v>
      </c>
      <c r="GN138" t="s">
        <v>461</v>
      </c>
      <c r="GO138" t="s">
        <v>461</v>
      </c>
      <c r="GP138" t="s">
        <v>460</v>
      </c>
      <c r="GQ138" t="s">
        <v>461</v>
      </c>
      <c r="GR138" t="s">
        <v>461</v>
      </c>
      <c r="GS138" t="s">
        <v>461</v>
      </c>
      <c r="GT138" t="s">
        <v>460</v>
      </c>
      <c r="GU138" t="s">
        <v>461</v>
      </c>
      <c r="GV138" t="s">
        <v>461</v>
      </c>
      <c r="GW138" t="s">
        <v>460</v>
      </c>
      <c r="GX138" t="s">
        <v>460</v>
      </c>
      <c r="GY138" t="s">
        <v>460</v>
      </c>
      <c r="GZ138" t="s">
        <v>460</v>
      </c>
      <c r="HA138" t="s">
        <v>461</v>
      </c>
      <c r="HB138" t="s">
        <v>461</v>
      </c>
      <c r="HC138" t="s">
        <v>460</v>
      </c>
      <c r="HD138" t="s">
        <v>461</v>
      </c>
      <c r="HE138" t="s">
        <v>475</v>
      </c>
      <c r="HF138">
        <v>74</v>
      </c>
      <c r="HG138">
        <v>113</v>
      </c>
      <c r="HH138">
        <v>1</v>
      </c>
      <c r="HI138">
        <v>4</v>
      </c>
      <c r="HJ138">
        <v>7</v>
      </c>
      <c r="HK138" t="s">
        <v>476</v>
      </c>
      <c r="HM138" s="3">
        <f t="shared" si="66"/>
        <v>0</v>
      </c>
      <c r="HN138" s="3">
        <f t="shared" si="67"/>
        <v>53</v>
      </c>
      <c r="HO138" s="3">
        <f t="shared" si="83"/>
        <v>0</v>
      </c>
      <c r="HP138" s="3">
        <f t="shared" ref="HP138:HP201" si="88">MAX(HM138:HO138)</f>
        <v>53</v>
      </c>
      <c r="HQ138" s="7" t="str" cm="1">
        <f t="array" ref="HQ138">_xlfn.SWITCH(HP138,HM138,"Oui",HN138,"Non",HO138,"Abstention")</f>
        <v>Non</v>
      </c>
      <c r="HR138" s="7" t="str" cm="1">
        <f t="array" ref="HR138">_xlfn.SWITCH(HQ138,"Oui","Non","Non","Oui","Abstention","Oui")</f>
        <v>Oui</v>
      </c>
      <c r="HS138" s="7" t="str" cm="1">
        <f t="array" ref="HS138">_xlfn.SWITCH(HQ138,"Oui","Abstention","Non","Abstention","Abstention","Non")</f>
        <v>Abstention</v>
      </c>
      <c r="HT138" s="3">
        <f t="shared" ref="HT138:HT201" si="89">SUM(HM138:HO138)</f>
        <v>53</v>
      </c>
      <c r="HU138" s="3">
        <f t="shared" ref="HU138:HU201" si="90">HP138/HT138</f>
        <v>1</v>
      </c>
      <c r="HV138" t="str">
        <f t="shared" ref="HV138:HV201" si="91">IF(HU138&gt;0.66,"consigne","pas de consigne")</f>
        <v>consigne</v>
      </c>
      <c r="HW138" s="3">
        <f t="shared" si="68"/>
        <v>37</v>
      </c>
      <c r="HX138" s="3">
        <f t="shared" si="69"/>
        <v>0</v>
      </c>
      <c r="HY138" s="3">
        <f t="shared" si="70"/>
        <v>0</v>
      </c>
      <c r="HZ138" s="3">
        <f t="shared" ref="HZ138:HZ201" si="92">MAX(HW138:HY138)</f>
        <v>37</v>
      </c>
      <c r="IA138" s="7" t="str" cm="1">
        <f t="array" ref="IA138">_xlfn.SWITCH(HZ138,HW138,"Oui",HX138,"Non",HY138,"Abstention")</f>
        <v>Oui</v>
      </c>
      <c r="IB138" s="7" t="str" cm="1">
        <f t="array" ref="IB138">_xlfn.SWITCH(IA138,"Oui","Non","Non","Oui","Abstention","Oui")</f>
        <v>Non</v>
      </c>
      <c r="IC138" s="7" t="str" cm="1">
        <f t="array" ref="IC138">_xlfn.SWITCH(IA138,"Oui","Abstention","Non","Abstention","Abstention","Non")</f>
        <v>Abstention</v>
      </c>
      <c r="ID138" s="3">
        <f t="shared" ref="ID138:ID201" si="93">SUM(HW138:HY138)</f>
        <v>37</v>
      </c>
      <c r="IE138" s="3">
        <f t="shared" ref="IE138:IE201" si="94">HZ138/ID138</f>
        <v>1</v>
      </c>
      <c r="IF138" t="str">
        <f t="shared" ref="IF138:IF201" si="95">IF(IE138&gt;0.66,"consigne","pas de consigne")</f>
        <v>consigne</v>
      </c>
      <c r="IG138">
        <f t="shared" si="71"/>
        <v>9</v>
      </c>
      <c r="IH138">
        <f t="shared" si="72"/>
        <v>19</v>
      </c>
      <c r="II138">
        <f t="shared" si="73"/>
        <v>1</v>
      </c>
      <c r="IJ138" s="3">
        <f t="shared" ref="IJ138:IJ201" si="96">MAX(IG138:II138)</f>
        <v>19</v>
      </c>
      <c r="IK138" s="7" t="str" cm="1">
        <f t="array" ref="IK138">_xlfn.SWITCH(IJ138,IG138,"Oui",IH138,"Non",II138,"Abstention")</f>
        <v>Non</v>
      </c>
      <c r="IL138" s="7" t="str" cm="1">
        <f t="array" ref="IL138">_xlfn.SWITCH(IK138,"Oui","Non","Non","Oui","Abstention","Oui")</f>
        <v>Oui</v>
      </c>
      <c r="IM138" s="7" t="str" cm="1">
        <f t="array" ref="IM138">_xlfn.SWITCH(IK138,"Oui","Abstention","Non","Abstention","Abstention","Non")</f>
        <v>Abstention</v>
      </c>
      <c r="IN138" s="3">
        <f t="shared" ref="IN138:IN201" si="97">SUM(IG138:II138)</f>
        <v>29</v>
      </c>
      <c r="IO138" s="3">
        <f t="shared" ref="IO138:IO201" si="98">IJ138/IN138</f>
        <v>0.65517241379310343</v>
      </c>
      <c r="IP138" t="str">
        <f t="shared" si="84"/>
        <v>pas de consigne</v>
      </c>
      <c r="IQ138">
        <f t="shared" si="74"/>
        <v>0</v>
      </c>
      <c r="IR138">
        <f t="shared" si="75"/>
        <v>25</v>
      </c>
      <c r="IS138">
        <f t="shared" si="76"/>
        <v>0</v>
      </c>
      <c r="IT138" s="3">
        <f t="shared" ref="IT138:IT201" si="99">MAX(IQ138:IS138)</f>
        <v>25</v>
      </c>
      <c r="IU138" s="7" t="str" cm="1">
        <f t="array" ref="IU138">_xlfn.SWITCH(IT138,IQ138,"Oui",IR138,"Non",IS138,"Abstention")</f>
        <v>Non</v>
      </c>
      <c r="IV138" s="7" t="str" cm="1">
        <f t="array" ref="IV138">_xlfn.SWITCH(IU138,"Oui","Non","Non","Oui","Abstention","Oui")</f>
        <v>Oui</v>
      </c>
      <c r="IW138" s="7" t="str" cm="1">
        <f t="array" ref="IW138">_xlfn.SWITCH(IU138,"Oui","Abstention","Non","Abstention","Abstention","Non")</f>
        <v>Abstention</v>
      </c>
      <c r="IX138" s="3">
        <f t="shared" ref="IX138:IX201" si="100">SUM(IQ138:IS138)</f>
        <v>25</v>
      </c>
      <c r="IY138" s="3">
        <f t="shared" ref="IY138:IY201" si="101">IT138/IX138</f>
        <v>1</v>
      </c>
      <c r="IZ138" t="str">
        <f t="shared" si="85"/>
        <v>consigne</v>
      </c>
      <c r="JA138">
        <f t="shared" si="77"/>
        <v>28</v>
      </c>
      <c r="JB138">
        <f t="shared" si="78"/>
        <v>0</v>
      </c>
      <c r="JC138">
        <f t="shared" si="79"/>
        <v>0</v>
      </c>
      <c r="JD138" s="3">
        <f t="shared" ref="JD138:JD201" si="102">MAX(JA138:JC138)</f>
        <v>28</v>
      </c>
      <c r="JE138" s="7" t="str" cm="1">
        <f t="array" ref="JE138">_xlfn.SWITCH(JD138,JA138,"Oui",JB138,"Non",JC138,"Abstention")</f>
        <v>Oui</v>
      </c>
      <c r="JF138" s="7" t="str" cm="1">
        <f t="array" ref="JF138">_xlfn.SWITCH(JE138,"Oui","Non","Non","Oui","Abstention","Oui")</f>
        <v>Non</v>
      </c>
      <c r="JG138" s="7" t="str" cm="1">
        <f t="array" ref="JG138">_xlfn.SWITCH(JE138,"Oui","Abstention","Non","Abstention","Abstention","Non")</f>
        <v>Abstention</v>
      </c>
      <c r="JH138" s="3">
        <f t="shared" ref="JH138:JH201" si="103">SUM(JA138:JC138)</f>
        <v>28</v>
      </c>
      <c r="JI138" s="3">
        <f t="shared" ref="JI138:JI201" si="104">JD138/JH138</f>
        <v>1</v>
      </c>
      <c r="JJ138" t="str">
        <f t="shared" si="86"/>
        <v>consigne</v>
      </c>
      <c r="JK138">
        <f t="shared" si="80"/>
        <v>0</v>
      </c>
      <c r="JL138">
        <f t="shared" si="81"/>
        <v>16</v>
      </c>
      <c r="JM138">
        <f t="shared" si="82"/>
        <v>0</v>
      </c>
      <c r="JN138" s="3">
        <f t="shared" ref="JN138:JN201" si="105">MAX(JK138:JM138)</f>
        <v>16</v>
      </c>
      <c r="JO138" s="7" t="str" cm="1">
        <f t="array" ref="JO138">_xlfn.SWITCH(JN138,JK138,"Oui",JL138,"Non",JM138,"Abstention")</f>
        <v>Non</v>
      </c>
      <c r="JP138" s="7" t="str" cm="1">
        <f t="array" ref="JP138">_xlfn.SWITCH(JO138,"Oui","Non","Non","Oui","Abstention","Oui")</f>
        <v>Oui</v>
      </c>
      <c r="JQ138" s="7" t="str" cm="1">
        <f t="array" ref="JQ138">_xlfn.SWITCH(JO138,"Oui","Abstention","Non","Abstention","Abstention","Non")</f>
        <v>Abstention</v>
      </c>
      <c r="JR138" s="3">
        <f t="shared" ref="JR138:JR201" si="106">SUM(JK138:JM138)</f>
        <v>16</v>
      </c>
      <c r="JS138" s="3">
        <f t="shared" ref="JS138:JS201" si="107">JN138/JR138</f>
        <v>1</v>
      </c>
      <c r="JT138" t="str">
        <f t="shared" si="87"/>
        <v>consigne</v>
      </c>
      <c r="JU138" s="3"/>
      <c r="JV138" t="str" cm="1">
        <f t="array" ref="JV138">_xlfn._xlws.FILTER($M$3:$HD$3,((($M138:$HD138=$HR138)+($M138:$HD138=$HS138))*($M$5:$HD$5="V")*($HV138="consigne")),"")</f>
        <v/>
      </c>
      <c r="KP138" t="str" cm="1">
        <f t="array" ref="KP138">_xlfn._xlws.FILTER($M$3:$HD$3,((($M138:$HD138=$IB138)+($M138:$HD138=$IC138))*($M$5:$HD$5="S")*($IF138="consigne")),"")</f>
        <v/>
      </c>
      <c r="LD138" t="str" cm="1">
        <f t="array" ref="LD138">_xlfn._xlws.FILTER($M$3:$HD$3,((($M138:$HD138=$IV138)+($M138:$HD138=$IW138))*($M$5:$HD$5="RL")*($IZ138="consigne")),"")</f>
        <v/>
      </c>
      <c r="LP138" t="str" cm="1">
        <f t="array" ref="LP138">_xlfn._xlws.FILTER($M$3:$HD$3,((($M138:$HD138=$JF138)+($M138:$HD138=$JG138))*($M$5:$HD$5="G")*($JJ138="consigne")),"")</f>
        <v/>
      </c>
      <c r="MA138" t="str" cm="1">
        <f t="array" ref="MA138">_xlfn._xlws.FILTER($M$3:$HD$3,((($M138:$HD138=$JP138)+($M138:$HD138=$JQ138))*($M$5:$HD$5="GL")*($JT138="consigne")),"")</f>
        <v/>
      </c>
      <c r="MG138" t="str" cm="1">
        <f t="array" ref="MG138">_xlfn._xlws.FILTER($M$3:$HD$3,((($M138:$HD138=$IL138)+($M138:$HD138=$IM138))*($M$5:$HD$5="M-E")*($IP138="consigne")),"")</f>
        <v/>
      </c>
    </row>
    <row r="139" spans="1:353" ht="16.2" customHeight="1" x14ac:dyDescent="0.25">
      <c r="A139" s="1" t="s">
        <v>938</v>
      </c>
      <c r="B139" t="s">
        <v>204</v>
      </c>
      <c r="C139" t="s">
        <v>916</v>
      </c>
      <c r="D139" t="s">
        <v>706</v>
      </c>
      <c r="E139" s="1" t="s">
        <v>917</v>
      </c>
      <c r="F139" t="s">
        <v>918</v>
      </c>
      <c r="G139">
        <v>24605</v>
      </c>
      <c r="H139" t="s">
        <v>506</v>
      </c>
      <c r="I139" s="2" t="s">
        <v>939</v>
      </c>
      <c r="J139" t="s">
        <v>934</v>
      </c>
      <c r="K139" t="s">
        <v>921</v>
      </c>
      <c r="M139" t="s">
        <v>460</v>
      </c>
      <c r="N139" t="s">
        <v>460</v>
      </c>
      <c r="O139" t="s">
        <v>461</v>
      </c>
      <c r="P139" t="s">
        <v>460</v>
      </c>
      <c r="Q139" t="s">
        <v>460</v>
      </c>
      <c r="R139" t="s">
        <v>461</v>
      </c>
      <c r="S139" t="s">
        <v>461</v>
      </c>
      <c r="T139" t="s">
        <v>461</v>
      </c>
      <c r="U139" t="s">
        <v>461</v>
      </c>
      <c r="V139" t="s">
        <v>461</v>
      </c>
      <c r="W139" t="s">
        <v>463</v>
      </c>
      <c r="X139" t="s">
        <v>461</v>
      </c>
      <c r="Y139" t="s">
        <v>461</v>
      </c>
      <c r="Z139" t="s">
        <v>461</v>
      </c>
      <c r="AA139" t="s">
        <v>461</v>
      </c>
      <c r="AB139" t="s">
        <v>461</v>
      </c>
      <c r="AC139" t="s">
        <v>461</v>
      </c>
      <c r="AD139" t="s">
        <v>460</v>
      </c>
      <c r="AE139" t="s">
        <v>460</v>
      </c>
      <c r="AF139" t="s">
        <v>461</v>
      </c>
      <c r="AG139" t="s">
        <v>473</v>
      </c>
      <c r="AH139" t="s">
        <v>460</v>
      </c>
      <c r="AI139" t="s">
        <v>460</v>
      </c>
      <c r="AJ139" t="s">
        <v>461</v>
      </c>
      <c r="AK139" t="s">
        <v>461</v>
      </c>
      <c r="AL139" t="s">
        <v>460</v>
      </c>
      <c r="AM139" t="s">
        <v>473</v>
      </c>
      <c r="AN139" t="s">
        <v>460</v>
      </c>
      <c r="AO139" t="s">
        <v>460</v>
      </c>
      <c r="AP139" t="s">
        <v>474</v>
      </c>
      <c r="AQ139" t="s">
        <v>460</v>
      </c>
      <c r="AR139" t="s">
        <v>461</v>
      </c>
      <c r="AS139" t="s">
        <v>461</v>
      </c>
      <c r="AT139" t="s">
        <v>460</v>
      </c>
      <c r="AU139" t="s">
        <v>461</v>
      </c>
      <c r="AV139" t="s">
        <v>461</v>
      </c>
      <c r="AW139" t="s">
        <v>460</v>
      </c>
      <c r="AX139" t="s">
        <v>461</v>
      </c>
      <c r="AY139" t="s">
        <v>460</v>
      </c>
      <c r="AZ139" t="s">
        <v>461</v>
      </c>
      <c r="BA139" t="s">
        <v>460</v>
      </c>
      <c r="BB139" t="s">
        <v>460</v>
      </c>
      <c r="BC139" t="s">
        <v>461</v>
      </c>
      <c r="BD139" t="s">
        <v>460</v>
      </c>
      <c r="BE139" t="s">
        <v>460</v>
      </c>
      <c r="BF139" t="s">
        <v>460</v>
      </c>
      <c r="BG139" t="s">
        <v>461</v>
      </c>
      <c r="BH139" t="s">
        <v>473</v>
      </c>
      <c r="BI139" t="s">
        <v>461</v>
      </c>
      <c r="BJ139" t="s">
        <v>460</v>
      </c>
      <c r="BK139" t="s">
        <v>460</v>
      </c>
      <c r="BL139" t="s">
        <v>461</v>
      </c>
      <c r="BM139" t="s">
        <v>461</v>
      </c>
      <c r="BN139" t="s">
        <v>461</v>
      </c>
      <c r="BO139" t="s">
        <v>460</v>
      </c>
      <c r="BP139" t="s">
        <v>461</v>
      </c>
      <c r="BQ139" t="s">
        <v>461</v>
      </c>
      <c r="BR139" t="s">
        <v>460</v>
      </c>
      <c r="BS139" t="s">
        <v>461</v>
      </c>
      <c r="BT139" t="s">
        <v>460</v>
      </c>
      <c r="BU139" t="s">
        <v>460</v>
      </c>
      <c r="BV139" t="s">
        <v>461</v>
      </c>
      <c r="BW139" t="s">
        <v>460</v>
      </c>
      <c r="BX139" t="s">
        <v>461</v>
      </c>
      <c r="BY139" t="s">
        <v>460</v>
      </c>
      <c r="BZ139" t="s">
        <v>460</v>
      </c>
      <c r="CA139" t="s">
        <v>461</v>
      </c>
      <c r="CB139" t="s">
        <v>460</v>
      </c>
      <c r="CC139" t="s">
        <v>460</v>
      </c>
      <c r="CD139" t="s">
        <v>460</v>
      </c>
      <c r="CE139" t="s">
        <v>461</v>
      </c>
      <c r="CF139" t="s">
        <v>461</v>
      </c>
      <c r="CG139" t="s">
        <v>460</v>
      </c>
      <c r="CH139" t="s">
        <v>461</v>
      </c>
      <c r="CI139" t="s">
        <v>460</v>
      </c>
      <c r="CJ139" t="s">
        <v>460</v>
      </c>
      <c r="CK139" t="s">
        <v>461</v>
      </c>
      <c r="CL139" t="s">
        <v>460</v>
      </c>
      <c r="CM139" t="s">
        <v>463</v>
      </c>
      <c r="CN139" t="s">
        <v>461</v>
      </c>
      <c r="CO139" t="s">
        <v>461</v>
      </c>
      <c r="CP139" t="s">
        <v>460</v>
      </c>
      <c r="CQ139" t="s">
        <v>460</v>
      </c>
      <c r="CR139" t="s">
        <v>460</v>
      </c>
      <c r="CS139" t="s">
        <v>460</v>
      </c>
      <c r="CT139" t="s">
        <v>460</v>
      </c>
      <c r="CU139" t="s">
        <v>461</v>
      </c>
      <c r="CV139" t="s">
        <v>460</v>
      </c>
      <c r="CW139" t="s">
        <v>473</v>
      </c>
      <c r="CX139" t="s">
        <v>461</v>
      </c>
      <c r="CY139" t="s">
        <v>460</v>
      </c>
      <c r="CZ139" t="s">
        <v>460</v>
      </c>
      <c r="DA139" t="s">
        <v>461</v>
      </c>
      <c r="DB139" t="s">
        <v>463</v>
      </c>
      <c r="DC139" t="s">
        <v>460</v>
      </c>
      <c r="DD139" t="s">
        <v>460</v>
      </c>
      <c r="DE139" t="s">
        <v>461</v>
      </c>
      <c r="DF139" t="s">
        <v>460</v>
      </c>
      <c r="DG139" t="s">
        <v>460</v>
      </c>
      <c r="DH139" t="s">
        <v>461</v>
      </c>
      <c r="DI139" t="s">
        <v>461</v>
      </c>
      <c r="DJ139" t="s">
        <v>460</v>
      </c>
      <c r="DK139" t="s">
        <v>460</v>
      </c>
      <c r="DL139" t="s">
        <v>461</v>
      </c>
      <c r="DM139" t="s">
        <v>461</v>
      </c>
      <c r="DN139" t="s">
        <v>461</v>
      </c>
      <c r="DO139" t="s">
        <v>460</v>
      </c>
      <c r="DP139" t="s">
        <v>460</v>
      </c>
      <c r="DQ139" t="s">
        <v>480</v>
      </c>
      <c r="DR139" t="s">
        <v>473</v>
      </c>
      <c r="DS139" t="s">
        <v>461</v>
      </c>
      <c r="DT139" t="s">
        <v>461</v>
      </c>
      <c r="DU139" t="s">
        <v>460</v>
      </c>
      <c r="DV139" t="s">
        <v>461</v>
      </c>
      <c r="DW139" t="s">
        <v>461</v>
      </c>
      <c r="DX139" t="s">
        <v>460</v>
      </c>
      <c r="DY139" t="s">
        <v>461</v>
      </c>
      <c r="DZ139" t="s">
        <v>461</v>
      </c>
      <c r="EA139" t="s">
        <v>461</v>
      </c>
      <c r="EB139" t="s">
        <v>461</v>
      </c>
      <c r="EC139" t="s">
        <v>473</v>
      </c>
      <c r="ED139" t="s">
        <v>461</v>
      </c>
      <c r="EE139" t="s">
        <v>460</v>
      </c>
      <c r="EF139" t="s">
        <v>461</v>
      </c>
      <c r="EG139" t="s">
        <v>461</v>
      </c>
      <c r="EH139" t="s">
        <v>480</v>
      </c>
      <c r="EI139" t="s">
        <v>460</v>
      </c>
      <c r="EJ139" t="s">
        <v>460</v>
      </c>
      <c r="EK139" t="s">
        <v>461</v>
      </c>
      <c r="EL139" t="s">
        <v>461</v>
      </c>
      <c r="EM139" t="s">
        <v>460</v>
      </c>
      <c r="EN139" t="s">
        <v>460</v>
      </c>
      <c r="EO139" t="s">
        <v>461</v>
      </c>
      <c r="EP139" t="s">
        <v>460</v>
      </c>
      <c r="EQ139" t="s">
        <v>461</v>
      </c>
      <c r="ER139" t="s">
        <v>461</v>
      </c>
      <c r="ES139" t="s">
        <v>461</v>
      </c>
      <c r="ET139" t="s">
        <v>460</v>
      </c>
      <c r="EU139" t="s">
        <v>463</v>
      </c>
      <c r="EV139" t="s">
        <v>461</v>
      </c>
      <c r="EW139" t="s">
        <v>461</v>
      </c>
      <c r="EX139" t="s">
        <v>461</v>
      </c>
      <c r="EY139" t="s">
        <v>460</v>
      </c>
      <c r="EZ139" t="s">
        <v>460</v>
      </c>
      <c r="FA139" t="s">
        <v>460</v>
      </c>
      <c r="FB139" t="s">
        <v>460</v>
      </c>
      <c r="FC139" t="s">
        <v>460</v>
      </c>
      <c r="FD139" t="s">
        <v>460</v>
      </c>
      <c r="FE139" t="s">
        <v>460</v>
      </c>
      <c r="FF139" t="s">
        <v>460</v>
      </c>
      <c r="FG139" t="s">
        <v>460</v>
      </c>
      <c r="FH139" t="s">
        <v>461</v>
      </c>
      <c r="FI139" t="s">
        <v>460</v>
      </c>
      <c r="FJ139" t="s">
        <v>460</v>
      </c>
      <c r="FK139" t="s">
        <v>460</v>
      </c>
      <c r="FL139" t="s">
        <v>461</v>
      </c>
      <c r="FM139" t="s">
        <v>461</v>
      </c>
      <c r="FN139" t="s">
        <v>461</v>
      </c>
      <c r="FO139" t="s">
        <v>461</v>
      </c>
      <c r="FP139" t="s">
        <v>473</v>
      </c>
      <c r="FQ139" t="s">
        <v>460</v>
      </c>
      <c r="FR139" t="s">
        <v>461</v>
      </c>
      <c r="FS139" t="s">
        <v>460</v>
      </c>
      <c r="FT139" t="s">
        <v>461</v>
      </c>
      <c r="FU139" t="s">
        <v>461</v>
      </c>
      <c r="FV139" t="s">
        <v>460</v>
      </c>
      <c r="FW139" t="s">
        <v>460</v>
      </c>
      <c r="FX139" t="s">
        <v>461</v>
      </c>
      <c r="FY139" t="s">
        <v>461</v>
      </c>
      <c r="FZ139" t="s">
        <v>460</v>
      </c>
      <c r="GA139" t="s">
        <v>460</v>
      </c>
      <c r="GB139" t="s">
        <v>461</v>
      </c>
      <c r="GC139" t="s">
        <v>460</v>
      </c>
      <c r="GD139" t="s">
        <v>461</v>
      </c>
      <c r="GE139" t="s">
        <v>461</v>
      </c>
      <c r="GF139" t="s">
        <v>460</v>
      </c>
      <c r="GG139" t="s">
        <v>461</v>
      </c>
      <c r="GH139" t="s">
        <v>461</v>
      </c>
      <c r="GI139" t="s">
        <v>461</v>
      </c>
      <c r="GJ139" t="s">
        <v>461</v>
      </c>
      <c r="GK139" t="s">
        <v>460</v>
      </c>
      <c r="GL139" t="s">
        <v>460</v>
      </c>
      <c r="GM139" t="s">
        <v>460</v>
      </c>
      <c r="GN139" t="s">
        <v>460</v>
      </c>
      <c r="GO139" t="s">
        <v>460</v>
      </c>
      <c r="GP139" t="s">
        <v>461</v>
      </c>
      <c r="GQ139" t="s">
        <v>460</v>
      </c>
      <c r="GR139" t="s">
        <v>460</v>
      </c>
      <c r="GS139" t="s">
        <v>460</v>
      </c>
      <c r="GT139" t="s">
        <v>461</v>
      </c>
      <c r="GU139" t="s">
        <v>461</v>
      </c>
      <c r="GV139" t="s">
        <v>460</v>
      </c>
      <c r="GW139" t="s">
        <v>461</v>
      </c>
      <c r="GX139" t="s">
        <v>461</v>
      </c>
      <c r="GY139" t="s">
        <v>461</v>
      </c>
      <c r="GZ139" t="s">
        <v>461</v>
      </c>
      <c r="HA139" t="s">
        <v>461</v>
      </c>
      <c r="HB139" t="s">
        <v>460</v>
      </c>
      <c r="HC139" t="s">
        <v>461</v>
      </c>
      <c r="HD139" t="s">
        <v>460</v>
      </c>
      <c r="HE139" t="s">
        <v>475</v>
      </c>
      <c r="HF139">
        <v>92</v>
      </c>
      <c r="HG139">
        <v>94</v>
      </c>
      <c r="HH139">
        <v>2</v>
      </c>
      <c r="HI139">
        <v>4</v>
      </c>
      <c r="HJ139">
        <v>7</v>
      </c>
      <c r="HK139" t="s">
        <v>476</v>
      </c>
      <c r="HM139" s="3">
        <f t="shared" ref="HM139:HM202" si="108">COUNTIFS($M139:$HD139,"Oui",$M$5:$HD$5,"V")</f>
        <v>53</v>
      </c>
      <c r="HN139" s="3">
        <f t="shared" ref="HN139:HN202" si="109">COUNTIFS($M139:$HD139,"Non",$M$5:$HD$5,"V")</f>
        <v>0</v>
      </c>
      <c r="HO139" s="3">
        <f t="shared" si="83"/>
        <v>0</v>
      </c>
      <c r="HP139" s="3">
        <f t="shared" si="88"/>
        <v>53</v>
      </c>
      <c r="HQ139" s="7" t="str" cm="1">
        <f t="array" ref="HQ139">_xlfn.SWITCH(HP139,HM139,"Oui",HN139,"Non",HO139,"Abstention")</f>
        <v>Oui</v>
      </c>
      <c r="HR139" s="7" t="str" cm="1">
        <f t="array" ref="HR139">_xlfn.SWITCH(HQ139,"Oui","Non","Non","Oui","Abstention","Oui")</f>
        <v>Non</v>
      </c>
      <c r="HS139" s="7" t="str" cm="1">
        <f t="array" ref="HS139">_xlfn.SWITCH(HQ139,"Oui","Abstention","Non","Abstention","Abstention","Non")</f>
        <v>Abstention</v>
      </c>
      <c r="HT139" s="3">
        <f t="shared" si="89"/>
        <v>53</v>
      </c>
      <c r="HU139" s="3">
        <f t="shared" si="90"/>
        <v>1</v>
      </c>
      <c r="HV139" t="str">
        <f t="shared" si="91"/>
        <v>consigne</v>
      </c>
      <c r="HW139" s="3">
        <f t="shared" ref="HW139:HW202" si="110">COUNTIFS($M139:$HD139,"Oui",$M$5:$HD$5,"S")</f>
        <v>0</v>
      </c>
      <c r="HX139" s="3">
        <f t="shared" ref="HX139:HX202" si="111">COUNTIFS($M139:$HD139,"Non",$M$5:$HD$5,"S")</f>
        <v>37</v>
      </c>
      <c r="HY139" s="3">
        <f t="shared" ref="HY139:HY202" si="112">COUNTIFS($M139:$HD139,"Abstention",$M$5:$HD$5,"S")</f>
        <v>0</v>
      </c>
      <c r="HZ139" s="3">
        <f t="shared" si="92"/>
        <v>37</v>
      </c>
      <c r="IA139" s="7" t="str" cm="1">
        <f t="array" ref="IA139">_xlfn.SWITCH(HZ139,HW139,"Oui",HX139,"Non",HY139,"Abstention")</f>
        <v>Non</v>
      </c>
      <c r="IB139" s="7" t="str" cm="1">
        <f t="array" ref="IB139">_xlfn.SWITCH(IA139,"Oui","Non","Non","Oui","Abstention","Oui")</f>
        <v>Oui</v>
      </c>
      <c r="IC139" s="7" t="str" cm="1">
        <f t="array" ref="IC139">_xlfn.SWITCH(IA139,"Oui","Abstention","Non","Abstention","Abstention","Non")</f>
        <v>Abstention</v>
      </c>
      <c r="ID139" s="3">
        <f t="shared" si="93"/>
        <v>37</v>
      </c>
      <c r="IE139" s="3">
        <f t="shared" si="94"/>
        <v>1</v>
      </c>
      <c r="IF139" t="str">
        <f t="shared" si="95"/>
        <v>consigne</v>
      </c>
      <c r="IG139">
        <f t="shared" ref="IG139:IG202" si="113">COUNTIFS($M139:$HD139,"Oui",$M$5:$HD$5,"M-E")</f>
        <v>20</v>
      </c>
      <c r="IH139">
        <f t="shared" ref="IH139:IH202" si="114">COUNTIFS($M139:$HD139,"Non",$M$5:$HD$5,"M-E")</f>
        <v>9</v>
      </c>
      <c r="II139">
        <f t="shared" ref="II139:II202" si="115">COUNTIFS($M139:$HD139,"Abstention",$M$5:$HD$5,"M-E")</f>
        <v>0</v>
      </c>
      <c r="IJ139" s="3">
        <f t="shared" si="96"/>
        <v>20</v>
      </c>
      <c r="IK139" s="7" t="str" cm="1">
        <f t="array" ref="IK139">_xlfn.SWITCH(IJ139,IG139,"Oui",IH139,"Non",II139,"Abstention")</f>
        <v>Oui</v>
      </c>
      <c r="IL139" s="7" t="str" cm="1">
        <f t="array" ref="IL139">_xlfn.SWITCH(IK139,"Oui","Non","Non","Oui","Abstention","Oui")</f>
        <v>Non</v>
      </c>
      <c r="IM139" s="7" t="str" cm="1">
        <f t="array" ref="IM139">_xlfn.SWITCH(IK139,"Oui","Abstention","Non","Abstention","Abstention","Non")</f>
        <v>Abstention</v>
      </c>
      <c r="IN139" s="3">
        <f t="shared" si="97"/>
        <v>29</v>
      </c>
      <c r="IO139" s="3">
        <f t="shared" si="98"/>
        <v>0.68965517241379315</v>
      </c>
      <c r="IP139" t="str">
        <f t="shared" si="84"/>
        <v>consigne</v>
      </c>
      <c r="IQ139">
        <f t="shared" ref="IQ139:IQ202" si="116">COUNTIFS($M139:$HD139,"Oui",$M$5:$HD$5,"RL")</f>
        <v>19</v>
      </c>
      <c r="IR139">
        <f t="shared" ref="IR139:IR202" si="117">COUNTIFS($M139:$HD139,"Non",$M$5:$HD$5,"RL")</f>
        <v>4</v>
      </c>
      <c r="IS139">
        <f t="shared" ref="IS139:IS202" si="118">COUNTIFS($M139:$HD139,"Abstention",$M$5:$HD$5,"RL")</f>
        <v>2</v>
      </c>
      <c r="IT139" s="3">
        <f t="shared" si="99"/>
        <v>19</v>
      </c>
      <c r="IU139" s="7" t="str" cm="1">
        <f t="array" ref="IU139">_xlfn.SWITCH(IT139,IQ139,"Oui",IR139,"Non",IS139,"Abstention")</f>
        <v>Oui</v>
      </c>
      <c r="IV139" s="7" t="str" cm="1">
        <f t="array" ref="IV139">_xlfn.SWITCH(IU139,"Oui","Non","Non","Oui","Abstention","Oui")</f>
        <v>Non</v>
      </c>
      <c r="IW139" s="7" t="str" cm="1">
        <f t="array" ref="IW139">_xlfn.SWITCH(IU139,"Oui","Abstention","Non","Abstention","Abstention","Non")</f>
        <v>Abstention</v>
      </c>
      <c r="IX139" s="3">
        <f t="shared" si="100"/>
        <v>25</v>
      </c>
      <c r="IY139" s="3">
        <f t="shared" si="101"/>
        <v>0.76</v>
      </c>
      <c r="IZ139" t="str">
        <f t="shared" si="85"/>
        <v>consigne</v>
      </c>
      <c r="JA139">
        <f t="shared" ref="JA139:JA202" si="119">COUNTIFS($M139:$HD139,"Oui",$M$5:$HD$5,"G")</f>
        <v>0</v>
      </c>
      <c r="JB139">
        <f t="shared" ref="JB139:JB202" si="120">COUNTIFS($M139:$HD139,"Non",$M$5:$HD$5,"G")</f>
        <v>28</v>
      </c>
      <c r="JC139">
        <f t="shared" ref="JC139:JC202" si="121">COUNTIFS($M139:$HD139,"Abstention",$M$5:$HD$5,"G")</f>
        <v>0</v>
      </c>
      <c r="JD139" s="3">
        <f t="shared" si="102"/>
        <v>28</v>
      </c>
      <c r="JE139" s="7" t="str" cm="1">
        <f t="array" ref="JE139">_xlfn.SWITCH(JD139,JA139,"Oui",JB139,"Non",JC139,"Abstention")</f>
        <v>Non</v>
      </c>
      <c r="JF139" s="7" t="str" cm="1">
        <f t="array" ref="JF139">_xlfn.SWITCH(JE139,"Oui","Non","Non","Oui","Abstention","Oui")</f>
        <v>Oui</v>
      </c>
      <c r="JG139" s="7" t="str" cm="1">
        <f t="array" ref="JG139">_xlfn.SWITCH(JE139,"Oui","Abstention","Non","Abstention","Abstention","Non")</f>
        <v>Abstention</v>
      </c>
      <c r="JH139" s="3">
        <f t="shared" si="103"/>
        <v>28</v>
      </c>
      <c r="JI139" s="3">
        <f t="shared" si="104"/>
        <v>1</v>
      </c>
      <c r="JJ139" t="str">
        <f t="shared" si="86"/>
        <v>consigne</v>
      </c>
      <c r="JK139">
        <f t="shared" ref="JK139:JK202" si="122">COUNTIFS($M139:$HD139,"Oui",$M$5:$HD$5,"GL")</f>
        <v>0</v>
      </c>
      <c r="JL139">
        <f t="shared" ref="JL139:JL202" si="123">COUNTIFS($M139:$HD139,"Non",$M$5:$HD$5,"GL")</f>
        <v>16</v>
      </c>
      <c r="JM139">
        <f t="shared" ref="JM139:JM202" si="124">COUNTIFS($M139:$HD139,"Abstention",$M$5:$HD$5,"GL")</f>
        <v>0</v>
      </c>
      <c r="JN139" s="3">
        <f t="shared" si="105"/>
        <v>16</v>
      </c>
      <c r="JO139" s="7" t="str" cm="1">
        <f t="array" ref="JO139">_xlfn.SWITCH(JN139,JK139,"Oui",JL139,"Non",JM139,"Abstention")</f>
        <v>Non</v>
      </c>
      <c r="JP139" s="7" t="str" cm="1">
        <f t="array" ref="JP139">_xlfn.SWITCH(JO139,"Oui","Non","Non","Oui","Abstention","Oui")</f>
        <v>Oui</v>
      </c>
      <c r="JQ139" s="7" t="str" cm="1">
        <f t="array" ref="JQ139">_xlfn.SWITCH(JO139,"Oui","Abstention","Non","Abstention","Abstention","Non")</f>
        <v>Abstention</v>
      </c>
      <c r="JR139" s="3">
        <f t="shared" si="106"/>
        <v>16</v>
      </c>
      <c r="JS139" s="3">
        <f t="shared" si="107"/>
        <v>1</v>
      </c>
      <c r="JT139" t="str">
        <f t="shared" si="87"/>
        <v>consigne</v>
      </c>
      <c r="JU139" s="3"/>
      <c r="JV139" t="str" cm="1">
        <f t="array" ref="JV139">_xlfn._xlws.FILTER($M$3:$HD$3,((($M139:$HD139=$HR139)+($M139:$HD139=$HS139))*($M$5:$HD$5="V")*($HV139="consigne")),"")</f>
        <v/>
      </c>
      <c r="KP139" t="str" cm="1">
        <f t="array" ref="KP139">_xlfn._xlws.FILTER($M$3:$HD$3,((($M139:$HD139=$IB139)+($M139:$HD139=$IC139))*($M$5:$HD$5="S")*($IF139="consigne")),"")</f>
        <v/>
      </c>
      <c r="LD139" t="str" cm="1">
        <f t="array" ref="LD139:LI139">_xlfn._xlws.FILTER($M$3:$HD$3,((($M139:$HD139=$IV139)+($M139:$HD139=$IW139))*($M$5:$HD$5="RL")*($IZ139="consigne")),"")</f>
        <v>de Quattro Jacqueline</v>
      </c>
      <c r="LE139" t="str">
        <v>Giacometti Anna</v>
      </c>
      <c r="LF139" t="str">
        <v>Jauslin Matthias Samuel</v>
      </c>
      <c r="LG139" t="str">
        <v>Markwalder Christa</v>
      </c>
      <c r="LH139" t="str">
        <v>Nantermod Philippe</v>
      </c>
      <c r="LI139" t="str">
        <v>Sauter Regine</v>
      </c>
      <c r="LP139" t="str" cm="1">
        <f t="array" ref="LP139">_xlfn._xlws.FILTER($M$3:$HD$3,((($M139:$HD139=$JF139)+($M139:$HD139=$JG139))*($M$5:$HD$5="G")*($JJ139="consigne")),"")</f>
        <v/>
      </c>
      <c r="MA139" t="str" cm="1">
        <f t="array" ref="MA139">_xlfn._xlws.FILTER($M$3:$HD$3,((($M139:$HD139=$JP139)+($M139:$HD139=$JQ139))*($M$5:$HD$5="GL")*($JT139="consigne")),"")</f>
        <v/>
      </c>
      <c r="MG139" t="str" cm="1">
        <f t="array" ref="MG139:MO139">_xlfn._xlws.FILTER($M$3:$HD$3,((($M139:$HD139=$IL139)+($M139:$HD139=$IM139))*($M$5:$HD$5="M-E")*($IP139="consigne")),"")</f>
        <v>Gugger Niklaus-Samuel</v>
      </c>
      <c r="MH139" t="str">
        <v>Hess Lorenz</v>
      </c>
      <c r="MI139" t="str">
        <v>Landolt Martin</v>
      </c>
      <c r="MJ139" t="str">
        <v>Müller-Altermatt Stefan</v>
      </c>
      <c r="MK139" t="str">
        <v>Siegenthaler Heinz</v>
      </c>
      <c r="ML139" t="str">
        <v>Stadler Simon</v>
      </c>
      <c r="MM139" t="str">
        <v>Streiff-Feller Marianne</v>
      </c>
      <c r="MN139" t="str">
        <v>Studer Lilian</v>
      </c>
      <c r="MO139" t="str">
        <v>Wismer-Felder Priska</v>
      </c>
    </row>
    <row r="140" spans="1:353" x14ac:dyDescent="0.25">
      <c r="A140" s="1" t="s">
        <v>940</v>
      </c>
      <c r="B140" t="s">
        <v>204</v>
      </c>
      <c r="C140" t="s">
        <v>916</v>
      </c>
      <c r="D140" t="s">
        <v>706</v>
      </c>
      <c r="E140" s="1" t="s">
        <v>917</v>
      </c>
      <c r="F140" t="s">
        <v>918</v>
      </c>
      <c r="G140">
        <v>24606</v>
      </c>
      <c r="H140" t="s">
        <v>563</v>
      </c>
      <c r="I140" t="s">
        <v>941</v>
      </c>
      <c r="J140" t="s">
        <v>942</v>
      </c>
      <c r="K140" t="s">
        <v>921</v>
      </c>
      <c r="M140" t="s">
        <v>460</v>
      </c>
      <c r="N140" t="s">
        <v>460</v>
      </c>
      <c r="O140" t="s">
        <v>461</v>
      </c>
      <c r="P140" t="s">
        <v>460</v>
      </c>
      <c r="Q140" t="s">
        <v>460</v>
      </c>
      <c r="R140" t="s">
        <v>461</v>
      </c>
      <c r="S140" t="s">
        <v>461</v>
      </c>
      <c r="T140" t="s">
        <v>461</v>
      </c>
      <c r="U140" t="s">
        <v>461</v>
      </c>
      <c r="V140" t="s">
        <v>461</v>
      </c>
      <c r="W140" t="s">
        <v>463</v>
      </c>
      <c r="X140" t="s">
        <v>461</v>
      </c>
      <c r="Y140" t="s">
        <v>461</v>
      </c>
      <c r="Z140" t="s">
        <v>461</v>
      </c>
      <c r="AA140" t="s">
        <v>461</v>
      </c>
      <c r="AB140" t="s">
        <v>461</v>
      </c>
      <c r="AC140" t="s">
        <v>461</v>
      </c>
      <c r="AD140" t="s">
        <v>460</v>
      </c>
      <c r="AE140" t="s">
        <v>460</v>
      </c>
      <c r="AF140" t="s">
        <v>461</v>
      </c>
      <c r="AG140" t="s">
        <v>473</v>
      </c>
      <c r="AH140" t="s">
        <v>460</v>
      </c>
      <c r="AI140" t="s">
        <v>460</v>
      </c>
      <c r="AJ140" t="s">
        <v>461</v>
      </c>
      <c r="AK140" t="s">
        <v>461</v>
      </c>
      <c r="AL140" t="s">
        <v>460</v>
      </c>
      <c r="AM140" t="s">
        <v>473</v>
      </c>
      <c r="AN140" t="s">
        <v>460</v>
      </c>
      <c r="AO140" t="s">
        <v>460</v>
      </c>
      <c r="AP140" t="s">
        <v>474</v>
      </c>
      <c r="AQ140" t="s">
        <v>460</v>
      </c>
      <c r="AR140" t="s">
        <v>461</v>
      </c>
      <c r="AS140" t="s">
        <v>461</v>
      </c>
      <c r="AT140" t="s">
        <v>460</v>
      </c>
      <c r="AU140" t="s">
        <v>461</v>
      </c>
      <c r="AV140" t="s">
        <v>461</v>
      </c>
      <c r="AW140" t="s">
        <v>460</v>
      </c>
      <c r="AX140" t="s">
        <v>461</v>
      </c>
      <c r="AY140" t="s">
        <v>460</v>
      </c>
      <c r="AZ140" t="s">
        <v>460</v>
      </c>
      <c r="BA140" t="s">
        <v>460</v>
      </c>
      <c r="BB140" t="s">
        <v>460</v>
      </c>
      <c r="BC140" t="s">
        <v>461</v>
      </c>
      <c r="BD140" t="s">
        <v>460</v>
      </c>
      <c r="BE140" t="s">
        <v>460</v>
      </c>
      <c r="BF140" t="s">
        <v>460</v>
      </c>
      <c r="BG140" t="s">
        <v>461</v>
      </c>
      <c r="BH140" t="s">
        <v>473</v>
      </c>
      <c r="BI140" t="s">
        <v>461</v>
      </c>
      <c r="BJ140" t="s">
        <v>460</v>
      </c>
      <c r="BK140" t="s">
        <v>460</v>
      </c>
      <c r="BL140" t="s">
        <v>461</v>
      </c>
      <c r="BM140" t="s">
        <v>461</v>
      </c>
      <c r="BN140" t="s">
        <v>461</v>
      </c>
      <c r="BO140" t="s">
        <v>460</v>
      </c>
      <c r="BP140" t="s">
        <v>461</v>
      </c>
      <c r="BQ140" t="s">
        <v>461</v>
      </c>
      <c r="BR140" t="s">
        <v>460</v>
      </c>
      <c r="BS140" t="s">
        <v>461</v>
      </c>
      <c r="BT140" t="s">
        <v>460</v>
      </c>
      <c r="BU140" t="s">
        <v>460</v>
      </c>
      <c r="BV140" t="s">
        <v>473</v>
      </c>
      <c r="BW140" t="s">
        <v>460</v>
      </c>
      <c r="BX140" t="s">
        <v>461</v>
      </c>
      <c r="BY140" t="s">
        <v>460</v>
      </c>
      <c r="BZ140" t="s">
        <v>460</v>
      </c>
      <c r="CA140" t="s">
        <v>461</v>
      </c>
      <c r="CB140" t="s">
        <v>460</v>
      </c>
      <c r="CC140" t="s">
        <v>460</v>
      </c>
      <c r="CD140" t="s">
        <v>460</v>
      </c>
      <c r="CE140" t="s">
        <v>461</v>
      </c>
      <c r="CF140" t="s">
        <v>461</v>
      </c>
      <c r="CG140" t="s">
        <v>460</v>
      </c>
      <c r="CH140" t="s">
        <v>461</v>
      </c>
      <c r="CI140" t="s">
        <v>460</v>
      </c>
      <c r="CJ140" t="s">
        <v>460</v>
      </c>
      <c r="CK140" t="s">
        <v>461</v>
      </c>
      <c r="CL140" t="s">
        <v>460</v>
      </c>
      <c r="CM140" t="s">
        <v>463</v>
      </c>
      <c r="CN140" t="s">
        <v>461</v>
      </c>
      <c r="CO140" t="s">
        <v>461</v>
      </c>
      <c r="CP140" t="s">
        <v>460</v>
      </c>
      <c r="CQ140" t="s">
        <v>460</v>
      </c>
      <c r="CR140" t="s">
        <v>460</v>
      </c>
      <c r="CS140" t="s">
        <v>460</v>
      </c>
      <c r="CT140" t="s">
        <v>460</v>
      </c>
      <c r="CU140" t="s">
        <v>460</v>
      </c>
      <c r="CV140" t="s">
        <v>460</v>
      </c>
      <c r="CW140" t="s">
        <v>473</v>
      </c>
      <c r="CX140" t="s">
        <v>461</v>
      </c>
      <c r="CY140" t="s">
        <v>460</v>
      </c>
      <c r="CZ140" t="s">
        <v>460</v>
      </c>
      <c r="DA140" t="s">
        <v>460</v>
      </c>
      <c r="DB140" t="s">
        <v>463</v>
      </c>
      <c r="DC140" t="s">
        <v>460</v>
      </c>
      <c r="DD140" t="s">
        <v>460</v>
      </c>
      <c r="DE140" t="s">
        <v>461</v>
      </c>
      <c r="DF140" t="s">
        <v>460</v>
      </c>
      <c r="DG140" t="s">
        <v>460</v>
      </c>
      <c r="DH140" t="s">
        <v>460</v>
      </c>
      <c r="DI140" t="s">
        <v>461</v>
      </c>
      <c r="DJ140" t="s">
        <v>460</v>
      </c>
      <c r="DK140" t="s">
        <v>460</v>
      </c>
      <c r="DL140" t="s">
        <v>461</v>
      </c>
      <c r="DM140" t="s">
        <v>461</v>
      </c>
      <c r="DN140" t="s">
        <v>461</v>
      </c>
      <c r="DO140" t="s">
        <v>460</v>
      </c>
      <c r="DP140" t="s">
        <v>460</v>
      </c>
      <c r="DQ140" t="s">
        <v>460</v>
      </c>
      <c r="DR140" t="s">
        <v>473</v>
      </c>
      <c r="DS140" t="s">
        <v>461</v>
      </c>
      <c r="DT140" t="s">
        <v>461</v>
      </c>
      <c r="DU140" t="s">
        <v>460</v>
      </c>
      <c r="DV140" t="s">
        <v>461</v>
      </c>
      <c r="DW140" t="s">
        <v>461</v>
      </c>
      <c r="DX140" t="s">
        <v>460</v>
      </c>
      <c r="DY140" t="s">
        <v>461</v>
      </c>
      <c r="DZ140" t="s">
        <v>461</v>
      </c>
      <c r="EA140" t="s">
        <v>461</v>
      </c>
      <c r="EB140" t="s">
        <v>461</v>
      </c>
      <c r="EC140" t="s">
        <v>473</v>
      </c>
      <c r="ED140" t="s">
        <v>461</v>
      </c>
      <c r="EE140" t="s">
        <v>460</v>
      </c>
      <c r="EF140" t="s">
        <v>460</v>
      </c>
      <c r="EG140" t="s">
        <v>461</v>
      </c>
      <c r="EH140" t="s">
        <v>460</v>
      </c>
      <c r="EI140" t="s">
        <v>460</v>
      </c>
      <c r="EJ140" t="s">
        <v>460</v>
      </c>
      <c r="EK140" t="s">
        <v>461</v>
      </c>
      <c r="EL140" t="s">
        <v>461</v>
      </c>
      <c r="EM140" t="s">
        <v>460</v>
      </c>
      <c r="EN140" t="s">
        <v>460</v>
      </c>
      <c r="EO140" t="s">
        <v>461</v>
      </c>
      <c r="EP140" t="s">
        <v>460</v>
      </c>
      <c r="EQ140" t="s">
        <v>460</v>
      </c>
      <c r="ER140" t="s">
        <v>461</v>
      </c>
      <c r="ES140" t="s">
        <v>461</v>
      </c>
      <c r="ET140" t="s">
        <v>460</v>
      </c>
      <c r="EU140" t="s">
        <v>463</v>
      </c>
      <c r="EV140" t="s">
        <v>461</v>
      </c>
      <c r="EW140" t="s">
        <v>461</v>
      </c>
      <c r="EX140" t="s">
        <v>461</v>
      </c>
      <c r="EY140" t="s">
        <v>460</v>
      </c>
      <c r="EZ140" t="s">
        <v>460</v>
      </c>
      <c r="FA140" t="s">
        <v>460</v>
      </c>
      <c r="FB140" t="s">
        <v>460</v>
      </c>
      <c r="FC140" t="s">
        <v>460</v>
      </c>
      <c r="FD140" t="s">
        <v>460</v>
      </c>
      <c r="FE140" t="s">
        <v>460</v>
      </c>
      <c r="FF140" t="s">
        <v>460</v>
      </c>
      <c r="FG140" t="s">
        <v>460</v>
      </c>
      <c r="FH140" t="s">
        <v>461</v>
      </c>
      <c r="FI140" t="s">
        <v>460</v>
      </c>
      <c r="FJ140" t="s">
        <v>460</v>
      </c>
      <c r="FK140" t="s">
        <v>460</v>
      </c>
      <c r="FL140" t="s">
        <v>461</v>
      </c>
      <c r="FM140" t="s">
        <v>461</v>
      </c>
      <c r="FN140" t="s">
        <v>460</v>
      </c>
      <c r="FO140" t="s">
        <v>461</v>
      </c>
      <c r="FP140" t="s">
        <v>473</v>
      </c>
      <c r="FQ140" t="s">
        <v>460</v>
      </c>
      <c r="FR140" t="s">
        <v>461</v>
      </c>
      <c r="FS140" t="s">
        <v>460</v>
      </c>
      <c r="FT140" t="s">
        <v>461</v>
      </c>
      <c r="FU140" t="s">
        <v>461</v>
      </c>
      <c r="FV140" t="s">
        <v>460</v>
      </c>
      <c r="FW140" t="s">
        <v>460</v>
      </c>
      <c r="FX140" t="s">
        <v>461</v>
      </c>
      <c r="FY140" t="s">
        <v>460</v>
      </c>
      <c r="FZ140" t="s">
        <v>460</v>
      </c>
      <c r="GA140" t="s">
        <v>460</v>
      </c>
      <c r="GB140" t="s">
        <v>460</v>
      </c>
      <c r="GC140" t="s">
        <v>460</v>
      </c>
      <c r="GD140" t="s">
        <v>461</v>
      </c>
      <c r="GE140" t="s">
        <v>461</v>
      </c>
      <c r="GF140" t="s">
        <v>460</v>
      </c>
      <c r="GG140" t="s">
        <v>461</v>
      </c>
      <c r="GH140" t="s">
        <v>461</v>
      </c>
      <c r="GI140" t="s">
        <v>461</v>
      </c>
      <c r="GJ140" t="s">
        <v>461</v>
      </c>
      <c r="GK140" t="s">
        <v>460</v>
      </c>
      <c r="GL140" t="s">
        <v>460</v>
      </c>
      <c r="GM140" t="s">
        <v>460</v>
      </c>
      <c r="GN140" t="s">
        <v>460</v>
      </c>
      <c r="GO140" t="s">
        <v>460</v>
      </c>
      <c r="GP140" t="s">
        <v>461</v>
      </c>
      <c r="GQ140" t="s">
        <v>460</v>
      </c>
      <c r="GR140" t="s">
        <v>460</v>
      </c>
      <c r="GS140" t="s">
        <v>460</v>
      </c>
      <c r="GT140" t="s">
        <v>461</v>
      </c>
      <c r="GU140" t="s">
        <v>461</v>
      </c>
      <c r="GV140" t="s">
        <v>460</v>
      </c>
      <c r="GW140" t="s">
        <v>461</v>
      </c>
      <c r="GX140" t="s">
        <v>461</v>
      </c>
      <c r="GY140" t="s">
        <v>461</v>
      </c>
      <c r="GZ140" t="s">
        <v>461</v>
      </c>
      <c r="HA140" t="s">
        <v>460</v>
      </c>
      <c r="HB140" t="s">
        <v>460</v>
      </c>
      <c r="HC140" t="s">
        <v>461</v>
      </c>
      <c r="HD140" t="s">
        <v>460</v>
      </c>
      <c r="HE140" t="s">
        <v>481</v>
      </c>
      <c r="HF140">
        <v>104</v>
      </c>
      <c r="HG140">
        <v>83</v>
      </c>
      <c r="HH140">
        <v>0</v>
      </c>
      <c r="HI140">
        <v>4</v>
      </c>
      <c r="HJ140">
        <v>8</v>
      </c>
      <c r="HK140" t="s">
        <v>476</v>
      </c>
      <c r="HM140" s="3">
        <f t="shared" si="108"/>
        <v>53</v>
      </c>
      <c r="HN140" s="3">
        <f t="shared" si="109"/>
        <v>0</v>
      </c>
      <c r="HO140" s="3">
        <f t="shared" ref="HO140:HO203" si="125">COUNTIFS($M140:$HD140,"Abstention",$M$5:$HD$5,"V")</f>
        <v>0</v>
      </c>
      <c r="HP140" s="3">
        <f t="shared" si="88"/>
        <v>53</v>
      </c>
      <c r="HQ140" s="7" t="str" cm="1">
        <f t="array" ref="HQ140">_xlfn.SWITCH(HP140,HM140,"Oui",HN140,"Non",HO140,"Abstention")</f>
        <v>Oui</v>
      </c>
      <c r="HR140" s="7" t="str" cm="1">
        <f t="array" ref="HR140">_xlfn.SWITCH(HQ140,"Oui","Non","Non","Oui","Abstention","Oui")</f>
        <v>Non</v>
      </c>
      <c r="HS140" s="7" t="str" cm="1">
        <f t="array" ref="HS140">_xlfn.SWITCH(HQ140,"Oui","Abstention","Non","Abstention","Abstention","Non")</f>
        <v>Abstention</v>
      </c>
      <c r="HT140" s="3">
        <f t="shared" si="89"/>
        <v>53</v>
      </c>
      <c r="HU140" s="3">
        <f t="shared" si="90"/>
        <v>1</v>
      </c>
      <c r="HV140" t="str">
        <f t="shared" si="91"/>
        <v>consigne</v>
      </c>
      <c r="HW140" s="3">
        <f t="shared" si="110"/>
        <v>1</v>
      </c>
      <c r="HX140" s="3">
        <f t="shared" si="111"/>
        <v>36</v>
      </c>
      <c r="HY140" s="3">
        <f t="shared" si="112"/>
        <v>0</v>
      </c>
      <c r="HZ140" s="3">
        <f t="shared" si="92"/>
        <v>36</v>
      </c>
      <c r="IA140" s="7" t="str" cm="1">
        <f t="array" ref="IA140">_xlfn.SWITCH(HZ140,HW140,"Oui",HX140,"Non",HY140,"Abstention")</f>
        <v>Non</v>
      </c>
      <c r="IB140" s="7" t="str" cm="1">
        <f t="array" ref="IB140">_xlfn.SWITCH(IA140,"Oui","Non","Non","Oui","Abstention","Oui")</f>
        <v>Oui</v>
      </c>
      <c r="IC140" s="7" t="str" cm="1">
        <f t="array" ref="IC140">_xlfn.SWITCH(IA140,"Oui","Abstention","Non","Abstention","Abstention","Non")</f>
        <v>Abstention</v>
      </c>
      <c r="ID140" s="3">
        <f t="shared" si="93"/>
        <v>37</v>
      </c>
      <c r="IE140" s="3">
        <f t="shared" si="94"/>
        <v>0.97297297297297303</v>
      </c>
      <c r="IF140" t="str">
        <f t="shared" si="95"/>
        <v>consigne</v>
      </c>
      <c r="IG140">
        <f t="shared" si="113"/>
        <v>26</v>
      </c>
      <c r="IH140">
        <f t="shared" si="114"/>
        <v>3</v>
      </c>
      <c r="II140">
        <f t="shared" si="115"/>
        <v>0</v>
      </c>
      <c r="IJ140" s="3">
        <f t="shared" si="96"/>
        <v>26</v>
      </c>
      <c r="IK140" s="7" t="str" cm="1">
        <f t="array" ref="IK140">_xlfn.SWITCH(IJ140,IG140,"Oui",IH140,"Non",II140,"Abstention")</f>
        <v>Oui</v>
      </c>
      <c r="IL140" s="7" t="str" cm="1">
        <f t="array" ref="IL140">_xlfn.SWITCH(IK140,"Oui","Non","Non","Oui","Abstention","Oui")</f>
        <v>Non</v>
      </c>
      <c r="IM140" s="7" t="str" cm="1">
        <f t="array" ref="IM140">_xlfn.SWITCH(IK140,"Oui","Abstention","Non","Abstention","Abstention","Non")</f>
        <v>Abstention</v>
      </c>
      <c r="IN140" s="3">
        <f t="shared" si="97"/>
        <v>29</v>
      </c>
      <c r="IO140" s="3">
        <f t="shared" si="98"/>
        <v>0.89655172413793105</v>
      </c>
      <c r="IP140" t="str">
        <f t="shared" si="84"/>
        <v>consigne</v>
      </c>
      <c r="IQ140">
        <f t="shared" si="116"/>
        <v>24</v>
      </c>
      <c r="IR140">
        <f t="shared" si="117"/>
        <v>0</v>
      </c>
      <c r="IS140">
        <f t="shared" si="118"/>
        <v>0</v>
      </c>
      <c r="IT140" s="3">
        <f t="shared" si="99"/>
        <v>24</v>
      </c>
      <c r="IU140" s="7" t="str" cm="1">
        <f t="array" ref="IU140">_xlfn.SWITCH(IT140,IQ140,"Oui",IR140,"Non",IS140,"Abstention")</f>
        <v>Oui</v>
      </c>
      <c r="IV140" s="7" t="str" cm="1">
        <f t="array" ref="IV140">_xlfn.SWITCH(IU140,"Oui","Non","Non","Oui","Abstention","Oui")</f>
        <v>Non</v>
      </c>
      <c r="IW140" s="7" t="str" cm="1">
        <f t="array" ref="IW140">_xlfn.SWITCH(IU140,"Oui","Abstention","Non","Abstention","Abstention","Non")</f>
        <v>Abstention</v>
      </c>
      <c r="IX140" s="3">
        <f t="shared" si="100"/>
        <v>24</v>
      </c>
      <c r="IY140" s="3">
        <f t="shared" si="101"/>
        <v>1</v>
      </c>
      <c r="IZ140" t="str">
        <f t="shared" si="85"/>
        <v>consigne</v>
      </c>
      <c r="JA140">
        <f t="shared" si="119"/>
        <v>0</v>
      </c>
      <c r="JB140">
        <f t="shared" si="120"/>
        <v>28</v>
      </c>
      <c r="JC140">
        <f t="shared" si="121"/>
        <v>0</v>
      </c>
      <c r="JD140" s="3">
        <f t="shared" si="102"/>
        <v>28</v>
      </c>
      <c r="JE140" s="7" t="str" cm="1">
        <f t="array" ref="JE140">_xlfn.SWITCH(JD140,JA140,"Oui",JB140,"Non",JC140,"Abstention")</f>
        <v>Non</v>
      </c>
      <c r="JF140" s="7" t="str" cm="1">
        <f t="array" ref="JF140">_xlfn.SWITCH(JE140,"Oui","Non","Non","Oui","Abstention","Oui")</f>
        <v>Oui</v>
      </c>
      <c r="JG140" s="7" t="str" cm="1">
        <f t="array" ref="JG140">_xlfn.SWITCH(JE140,"Oui","Abstention","Non","Abstention","Abstention","Non")</f>
        <v>Abstention</v>
      </c>
      <c r="JH140" s="3">
        <f t="shared" si="103"/>
        <v>28</v>
      </c>
      <c r="JI140" s="3">
        <f t="shared" si="104"/>
        <v>1</v>
      </c>
      <c r="JJ140" t="str">
        <f t="shared" si="86"/>
        <v>consigne</v>
      </c>
      <c r="JK140">
        <f t="shared" si="122"/>
        <v>0</v>
      </c>
      <c r="JL140">
        <f t="shared" si="123"/>
        <v>16</v>
      </c>
      <c r="JM140">
        <f t="shared" si="124"/>
        <v>0</v>
      </c>
      <c r="JN140" s="3">
        <f t="shared" si="105"/>
        <v>16</v>
      </c>
      <c r="JO140" s="7" t="str" cm="1">
        <f t="array" ref="JO140">_xlfn.SWITCH(JN140,JK140,"Oui",JL140,"Non",JM140,"Abstention")</f>
        <v>Non</v>
      </c>
      <c r="JP140" s="7" t="str" cm="1">
        <f t="array" ref="JP140">_xlfn.SWITCH(JO140,"Oui","Non","Non","Oui","Abstention","Oui")</f>
        <v>Oui</v>
      </c>
      <c r="JQ140" s="7" t="str" cm="1">
        <f t="array" ref="JQ140">_xlfn.SWITCH(JO140,"Oui","Abstention","Non","Abstention","Abstention","Non")</f>
        <v>Abstention</v>
      </c>
      <c r="JR140" s="3">
        <f t="shared" si="106"/>
        <v>16</v>
      </c>
      <c r="JS140" s="3">
        <f t="shared" si="107"/>
        <v>1</v>
      </c>
      <c r="JT140" t="str">
        <f t="shared" si="87"/>
        <v>consigne</v>
      </c>
      <c r="JU140" s="3"/>
      <c r="JV140" t="str" cm="1">
        <f t="array" ref="JV140">_xlfn._xlws.FILTER($M$3:$HD$3,((($M140:$HD140=$HR140)+($M140:$HD140=$HS140))*($M$5:$HD$5="V")*($HV140="consigne")),"")</f>
        <v/>
      </c>
      <c r="KP140" t="str" cm="1">
        <f t="array" ref="KP140">_xlfn._xlws.FILTER($M$3:$HD$3,((($M140:$HD140=$IB140)+($M140:$HD140=$IC140))*($M$5:$HD$5="S")*($IF140="consigne")),"")</f>
        <v>Piller Carrard Valérie</v>
      </c>
      <c r="LD140" t="str" cm="1">
        <f t="array" ref="LD140">_xlfn._xlws.FILTER($M$3:$HD$3,((($M140:$HD140=$IV140)+($M140:$HD140=$IW140))*($M$5:$HD$5="RL")*($IZ140="consigne")),"")</f>
        <v/>
      </c>
      <c r="LP140" t="str" cm="1">
        <f t="array" ref="LP140">_xlfn._xlws.FILTER($M$3:$HD$3,((($M140:$HD140=$JF140)+($M140:$HD140=$JG140))*($M$5:$HD$5="G")*($JJ140="consigne")),"")</f>
        <v/>
      </c>
      <c r="MA140" t="str" cm="1">
        <f t="array" ref="MA140">_xlfn._xlws.FILTER($M$3:$HD$3,((($M140:$HD140=$JP140)+($M140:$HD140=$JQ140))*($M$5:$HD$5="GL")*($JT140="consigne")),"")</f>
        <v/>
      </c>
      <c r="MG140" t="str" cm="1">
        <f t="array" ref="MG140:MI140">_xlfn._xlws.FILTER($M$3:$HD$3,((($M140:$HD140=$IL140)+($M140:$HD140=$IM140))*($M$5:$HD$5="M-E")*($IP140="consigne")),"")</f>
        <v>Gugger Niklaus-Samuel</v>
      </c>
      <c r="MH140" t="str">
        <v>Streiff-Feller Marianne</v>
      </c>
      <c r="MI140" t="str">
        <v>Studer Lilian</v>
      </c>
    </row>
    <row r="141" spans="1:353" x14ac:dyDescent="0.25">
      <c r="A141" s="1" t="s">
        <v>943</v>
      </c>
      <c r="B141" t="s">
        <v>204</v>
      </c>
      <c r="C141" t="s">
        <v>916</v>
      </c>
      <c r="D141" t="s">
        <v>706</v>
      </c>
      <c r="E141" s="1" t="s">
        <v>917</v>
      </c>
      <c r="F141" t="s">
        <v>918</v>
      </c>
      <c r="G141">
        <v>24607</v>
      </c>
      <c r="H141" t="s">
        <v>563</v>
      </c>
      <c r="I141" t="s">
        <v>944</v>
      </c>
      <c r="J141" t="s">
        <v>945</v>
      </c>
      <c r="K141" t="s">
        <v>921</v>
      </c>
      <c r="M141" t="s">
        <v>460</v>
      </c>
      <c r="N141" t="s">
        <v>460</v>
      </c>
      <c r="O141" t="s">
        <v>460</v>
      </c>
      <c r="P141" t="s">
        <v>460</v>
      </c>
      <c r="Q141" t="s">
        <v>460</v>
      </c>
      <c r="R141" t="s">
        <v>460</v>
      </c>
      <c r="S141" t="s">
        <v>461</v>
      </c>
      <c r="T141" t="s">
        <v>461</v>
      </c>
      <c r="U141" t="s">
        <v>461</v>
      </c>
      <c r="V141" t="s">
        <v>461</v>
      </c>
      <c r="W141" t="s">
        <v>463</v>
      </c>
      <c r="X141" t="s">
        <v>461</v>
      </c>
      <c r="Y141" t="s">
        <v>461</v>
      </c>
      <c r="Z141" t="s">
        <v>460</v>
      </c>
      <c r="AA141" t="s">
        <v>460</v>
      </c>
      <c r="AB141" t="s">
        <v>461</v>
      </c>
      <c r="AC141" t="s">
        <v>460</v>
      </c>
      <c r="AD141" t="s">
        <v>460</v>
      </c>
      <c r="AE141" t="s">
        <v>460</v>
      </c>
      <c r="AF141" t="s">
        <v>460</v>
      </c>
      <c r="AG141" t="s">
        <v>473</v>
      </c>
      <c r="AH141" t="s">
        <v>460</v>
      </c>
      <c r="AI141" t="s">
        <v>460</v>
      </c>
      <c r="AJ141" t="s">
        <v>461</v>
      </c>
      <c r="AK141" t="s">
        <v>460</v>
      </c>
      <c r="AL141" t="s">
        <v>460</v>
      </c>
      <c r="AM141" t="s">
        <v>473</v>
      </c>
      <c r="AN141" t="s">
        <v>460</v>
      </c>
      <c r="AO141" t="s">
        <v>460</v>
      </c>
      <c r="AP141" t="s">
        <v>474</v>
      </c>
      <c r="AQ141" t="s">
        <v>460</v>
      </c>
      <c r="AR141" t="s">
        <v>460</v>
      </c>
      <c r="AS141" t="s">
        <v>461</v>
      </c>
      <c r="AT141" t="s">
        <v>460</v>
      </c>
      <c r="AU141" t="s">
        <v>480</v>
      </c>
      <c r="AV141" t="s">
        <v>461</v>
      </c>
      <c r="AW141" t="s">
        <v>460</v>
      </c>
      <c r="AX141" t="s">
        <v>461</v>
      </c>
      <c r="AY141" t="s">
        <v>460</v>
      </c>
      <c r="AZ141" t="s">
        <v>460</v>
      </c>
      <c r="BA141" t="s">
        <v>460</v>
      </c>
      <c r="BB141" t="s">
        <v>460</v>
      </c>
      <c r="BC141" t="s">
        <v>461</v>
      </c>
      <c r="BD141" t="s">
        <v>460</v>
      </c>
      <c r="BE141" t="s">
        <v>460</v>
      </c>
      <c r="BF141" t="s">
        <v>460</v>
      </c>
      <c r="BG141" t="s">
        <v>461</v>
      </c>
      <c r="BH141" t="s">
        <v>473</v>
      </c>
      <c r="BI141" t="s">
        <v>460</v>
      </c>
      <c r="BJ141" t="s">
        <v>460</v>
      </c>
      <c r="BK141" t="s">
        <v>460</v>
      </c>
      <c r="BL141" t="s">
        <v>460</v>
      </c>
      <c r="BM141" t="s">
        <v>461</v>
      </c>
      <c r="BN141" t="s">
        <v>460</v>
      </c>
      <c r="BO141" t="s">
        <v>460</v>
      </c>
      <c r="BP141" t="s">
        <v>460</v>
      </c>
      <c r="BQ141" t="s">
        <v>460</v>
      </c>
      <c r="BR141" t="s">
        <v>460</v>
      </c>
      <c r="BS141" t="s">
        <v>460</v>
      </c>
      <c r="BT141" t="s">
        <v>460</v>
      </c>
      <c r="BU141" t="s">
        <v>460</v>
      </c>
      <c r="BV141" t="s">
        <v>460</v>
      </c>
      <c r="BW141" t="s">
        <v>460</v>
      </c>
      <c r="BX141" t="s">
        <v>461</v>
      </c>
      <c r="BY141" t="s">
        <v>460</v>
      </c>
      <c r="BZ141" t="s">
        <v>460</v>
      </c>
      <c r="CA141" t="s">
        <v>461</v>
      </c>
      <c r="CB141" t="s">
        <v>460</v>
      </c>
      <c r="CC141" t="s">
        <v>460</v>
      </c>
      <c r="CD141" t="s">
        <v>460</v>
      </c>
      <c r="CE141" t="s">
        <v>460</v>
      </c>
      <c r="CF141" t="s">
        <v>460</v>
      </c>
      <c r="CG141" t="s">
        <v>460</v>
      </c>
      <c r="CH141" t="s">
        <v>460</v>
      </c>
      <c r="CI141" t="s">
        <v>460</v>
      </c>
      <c r="CJ141" t="s">
        <v>460</v>
      </c>
      <c r="CK141" t="s">
        <v>460</v>
      </c>
      <c r="CL141" t="s">
        <v>460</v>
      </c>
      <c r="CM141" t="s">
        <v>463</v>
      </c>
      <c r="CN141" t="s">
        <v>461</v>
      </c>
      <c r="CO141" t="s">
        <v>461</v>
      </c>
      <c r="CP141" t="s">
        <v>460</v>
      </c>
      <c r="CQ141" t="s">
        <v>460</v>
      </c>
      <c r="CR141" t="s">
        <v>460</v>
      </c>
      <c r="CS141" t="s">
        <v>460</v>
      </c>
      <c r="CT141" t="s">
        <v>460</v>
      </c>
      <c r="CU141" t="s">
        <v>460</v>
      </c>
      <c r="CV141" t="s">
        <v>460</v>
      </c>
      <c r="CW141" t="s">
        <v>473</v>
      </c>
      <c r="CX141" t="s">
        <v>460</v>
      </c>
      <c r="CY141" t="s">
        <v>460</v>
      </c>
      <c r="CZ141" t="s">
        <v>460</v>
      </c>
      <c r="DA141" t="s">
        <v>460</v>
      </c>
      <c r="DB141" t="s">
        <v>463</v>
      </c>
      <c r="DC141" t="s">
        <v>460</v>
      </c>
      <c r="DD141" t="s">
        <v>460</v>
      </c>
      <c r="DE141" t="s">
        <v>461</v>
      </c>
      <c r="DF141" t="s">
        <v>460</v>
      </c>
      <c r="DG141" t="s">
        <v>460</v>
      </c>
      <c r="DH141" t="s">
        <v>460</v>
      </c>
      <c r="DI141" t="s">
        <v>460</v>
      </c>
      <c r="DJ141" t="s">
        <v>460</v>
      </c>
      <c r="DK141" t="s">
        <v>460</v>
      </c>
      <c r="DL141" t="s">
        <v>460</v>
      </c>
      <c r="DM141" t="s">
        <v>461</v>
      </c>
      <c r="DN141" t="s">
        <v>460</v>
      </c>
      <c r="DO141" t="s">
        <v>460</v>
      </c>
      <c r="DP141" t="s">
        <v>460</v>
      </c>
      <c r="DQ141" t="s">
        <v>460</v>
      </c>
      <c r="DR141" t="s">
        <v>473</v>
      </c>
      <c r="DS141" t="s">
        <v>460</v>
      </c>
      <c r="DT141" t="s">
        <v>460</v>
      </c>
      <c r="DU141" t="s">
        <v>460</v>
      </c>
      <c r="DV141" t="s">
        <v>480</v>
      </c>
      <c r="DW141" t="s">
        <v>460</v>
      </c>
      <c r="DX141" t="s">
        <v>460</v>
      </c>
      <c r="DY141" t="s">
        <v>460</v>
      </c>
      <c r="DZ141" t="s">
        <v>460</v>
      </c>
      <c r="EA141" t="s">
        <v>461</v>
      </c>
      <c r="EB141" t="s">
        <v>460</v>
      </c>
      <c r="EC141" t="s">
        <v>473</v>
      </c>
      <c r="ED141" t="s">
        <v>460</v>
      </c>
      <c r="EE141" t="s">
        <v>460</v>
      </c>
      <c r="EF141" t="s">
        <v>460</v>
      </c>
      <c r="EG141" t="s">
        <v>460</v>
      </c>
      <c r="EH141" t="s">
        <v>460</v>
      </c>
      <c r="EI141" t="s">
        <v>460</v>
      </c>
      <c r="EJ141" t="s">
        <v>460</v>
      </c>
      <c r="EK141" t="s">
        <v>460</v>
      </c>
      <c r="EL141" t="s">
        <v>460</v>
      </c>
      <c r="EM141" t="s">
        <v>460</v>
      </c>
      <c r="EN141" t="s">
        <v>460</v>
      </c>
      <c r="EO141" t="s">
        <v>461</v>
      </c>
      <c r="EP141" t="s">
        <v>460</v>
      </c>
      <c r="EQ141" t="s">
        <v>460</v>
      </c>
      <c r="ER141" t="s">
        <v>460</v>
      </c>
      <c r="ES141" t="s">
        <v>461</v>
      </c>
      <c r="ET141" t="s">
        <v>460</v>
      </c>
      <c r="EU141" t="s">
        <v>463</v>
      </c>
      <c r="EV141" t="s">
        <v>461</v>
      </c>
      <c r="EW141" t="s">
        <v>460</v>
      </c>
      <c r="EX141" t="s">
        <v>461</v>
      </c>
      <c r="EY141" t="s">
        <v>460</v>
      </c>
      <c r="EZ141" t="s">
        <v>460</v>
      </c>
      <c r="FA141" t="s">
        <v>460</v>
      </c>
      <c r="FB141" t="s">
        <v>460</v>
      </c>
      <c r="FC141" t="s">
        <v>460</v>
      </c>
      <c r="FD141" t="s">
        <v>460</v>
      </c>
      <c r="FE141" t="s">
        <v>460</v>
      </c>
      <c r="FF141" t="s">
        <v>460</v>
      </c>
      <c r="FG141" t="s">
        <v>460</v>
      </c>
      <c r="FH141" t="s">
        <v>461</v>
      </c>
      <c r="FI141" t="s">
        <v>460</v>
      </c>
      <c r="FJ141" t="s">
        <v>460</v>
      </c>
      <c r="FK141" t="s">
        <v>460</v>
      </c>
      <c r="FL141" t="s">
        <v>461</v>
      </c>
      <c r="FM141" t="s">
        <v>461</v>
      </c>
      <c r="FN141" t="s">
        <v>460</v>
      </c>
      <c r="FO141" t="s">
        <v>460</v>
      </c>
      <c r="FP141" t="s">
        <v>473</v>
      </c>
      <c r="FQ141" t="s">
        <v>460</v>
      </c>
      <c r="FR141" t="s">
        <v>461</v>
      </c>
      <c r="FS141" t="s">
        <v>460</v>
      </c>
      <c r="FT141" t="s">
        <v>461</v>
      </c>
      <c r="FU141" t="s">
        <v>461</v>
      </c>
      <c r="FV141" t="s">
        <v>460</v>
      </c>
      <c r="FW141" t="s">
        <v>460</v>
      </c>
      <c r="FX141" t="s">
        <v>461</v>
      </c>
      <c r="FY141" t="s">
        <v>460</v>
      </c>
      <c r="FZ141" t="s">
        <v>460</v>
      </c>
      <c r="GA141" t="s">
        <v>460</v>
      </c>
      <c r="GB141" t="s">
        <v>460</v>
      </c>
      <c r="GC141" t="s">
        <v>460</v>
      </c>
      <c r="GD141" t="s">
        <v>461</v>
      </c>
      <c r="GE141" t="s">
        <v>460</v>
      </c>
      <c r="GF141" t="s">
        <v>460</v>
      </c>
      <c r="GG141" t="s">
        <v>460</v>
      </c>
      <c r="GH141" t="s">
        <v>460</v>
      </c>
      <c r="GI141" t="s">
        <v>461</v>
      </c>
      <c r="GJ141" t="s">
        <v>461</v>
      </c>
      <c r="GK141" t="s">
        <v>460</v>
      </c>
      <c r="GL141" t="s">
        <v>460</v>
      </c>
      <c r="GM141" t="s">
        <v>460</v>
      </c>
      <c r="GN141" t="s">
        <v>460</v>
      </c>
      <c r="GO141" t="s">
        <v>460</v>
      </c>
      <c r="GP141" t="s">
        <v>461</v>
      </c>
      <c r="GQ141" t="s">
        <v>460</v>
      </c>
      <c r="GR141" t="s">
        <v>460</v>
      </c>
      <c r="GS141" t="s">
        <v>460</v>
      </c>
      <c r="GT141" t="s">
        <v>460</v>
      </c>
      <c r="GU141" t="s">
        <v>460</v>
      </c>
      <c r="GV141" t="s">
        <v>460</v>
      </c>
      <c r="GW141" t="s">
        <v>461</v>
      </c>
      <c r="GX141" t="s">
        <v>460</v>
      </c>
      <c r="GY141" t="s">
        <v>461</v>
      </c>
      <c r="GZ141" t="s">
        <v>460</v>
      </c>
      <c r="HA141" t="s">
        <v>460</v>
      </c>
      <c r="HB141" t="s">
        <v>460</v>
      </c>
      <c r="HC141" t="s">
        <v>460</v>
      </c>
      <c r="HD141" t="s">
        <v>460</v>
      </c>
      <c r="HE141" t="s">
        <v>481</v>
      </c>
      <c r="HF141">
        <v>148</v>
      </c>
      <c r="HG141">
        <v>38</v>
      </c>
      <c r="HH141">
        <v>2</v>
      </c>
      <c r="HI141">
        <v>4</v>
      </c>
      <c r="HJ141">
        <v>7</v>
      </c>
      <c r="HK141" t="s">
        <v>476</v>
      </c>
      <c r="HM141" s="3">
        <f t="shared" si="108"/>
        <v>53</v>
      </c>
      <c r="HN141" s="3">
        <f t="shared" si="109"/>
        <v>0</v>
      </c>
      <c r="HO141" s="3">
        <f t="shared" si="125"/>
        <v>0</v>
      </c>
      <c r="HP141" s="3">
        <f t="shared" si="88"/>
        <v>53</v>
      </c>
      <c r="HQ141" s="7" t="str" cm="1">
        <f t="array" ref="HQ141">_xlfn.SWITCH(HP141,HM141,"Oui",HN141,"Non",HO141,"Abstention")</f>
        <v>Oui</v>
      </c>
      <c r="HR141" s="7" t="str" cm="1">
        <f t="array" ref="HR141">_xlfn.SWITCH(HQ141,"Oui","Non","Non","Oui","Abstention","Oui")</f>
        <v>Non</v>
      </c>
      <c r="HS141" s="7" t="str" cm="1">
        <f t="array" ref="HS141">_xlfn.SWITCH(HQ141,"Oui","Abstention","Non","Abstention","Abstention","Non")</f>
        <v>Abstention</v>
      </c>
      <c r="HT141" s="3">
        <f t="shared" si="89"/>
        <v>53</v>
      </c>
      <c r="HU141" s="3">
        <f t="shared" si="90"/>
        <v>1</v>
      </c>
      <c r="HV141" t="str">
        <f t="shared" si="91"/>
        <v>consigne</v>
      </c>
      <c r="HW141" s="3">
        <f t="shared" si="110"/>
        <v>25</v>
      </c>
      <c r="HX141" s="3">
        <f t="shared" si="111"/>
        <v>10</v>
      </c>
      <c r="HY141" s="3">
        <f t="shared" si="112"/>
        <v>2</v>
      </c>
      <c r="HZ141" s="3">
        <f t="shared" si="92"/>
        <v>25</v>
      </c>
      <c r="IA141" s="7" t="str" cm="1">
        <f t="array" ref="IA141">_xlfn.SWITCH(HZ141,HW141,"Oui",HX141,"Non",HY141,"Abstention")</f>
        <v>Oui</v>
      </c>
      <c r="IB141" s="7" t="str" cm="1">
        <f t="array" ref="IB141">_xlfn.SWITCH(IA141,"Oui","Non","Non","Oui","Abstention","Oui")</f>
        <v>Non</v>
      </c>
      <c r="IC141" s="7" t="str" cm="1">
        <f t="array" ref="IC141">_xlfn.SWITCH(IA141,"Oui","Abstention","Non","Abstention","Abstention","Non")</f>
        <v>Abstention</v>
      </c>
      <c r="ID141" s="3">
        <f t="shared" si="93"/>
        <v>37</v>
      </c>
      <c r="IE141" s="3">
        <f t="shared" si="94"/>
        <v>0.67567567567567566</v>
      </c>
      <c r="IF141" t="str">
        <f t="shared" si="95"/>
        <v>consigne</v>
      </c>
      <c r="IG141">
        <f t="shared" si="113"/>
        <v>29</v>
      </c>
      <c r="IH141">
        <f t="shared" si="114"/>
        <v>0</v>
      </c>
      <c r="II141">
        <f t="shared" si="115"/>
        <v>0</v>
      </c>
      <c r="IJ141" s="3">
        <f t="shared" si="96"/>
        <v>29</v>
      </c>
      <c r="IK141" s="7" t="str" cm="1">
        <f t="array" ref="IK141">_xlfn.SWITCH(IJ141,IG141,"Oui",IH141,"Non",II141,"Abstention")</f>
        <v>Oui</v>
      </c>
      <c r="IL141" s="7" t="str" cm="1">
        <f t="array" ref="IL141">_xlfn.SWITCH(IK141,"Oui","Non","Non","Oui","Abstention","Oui")</f>
        <v>Non</v>
      </c>
      <c r="IM141" s="7" t="str" cm="1">
        <f t="array" ref="IM141">_xlfn.SWITCH(IK141,"Oui","Abstention","Non","Abstention","Abstention","Non")</f>
        <v>Abstention</v>
      </c>
      <c r="IN141" s="3">
        <f t="shared" si="97"/>
        <v>29</v>
      </c>
      <c r="IO141" s="3">
        <f t="shared" si="98"/>
        <v>1</v>
      </c>
      <c r="IP141" t="str">
        <f t="shared" si="84"/>
        <v>consigne</v>
      </c>
      <c r="IQ141">
        <f t="shared" si="116"/>
        <v>25</v>
      </c>
      <c r="IR141">
        <f t="shared" si="117"/>
        <v>0</v>
      </c>
      <c r="IS141">
        <f t="shared" si="118"/>
        <v>0</v>
      </c>
      <c r="IT141" s="3">
        <f t="shared" si="99"/>
        <v>25</v>
      </c>
      <c r="IU141" s="7" t="str" cm="1">
        <f t="array" ref="IU141">_xlfn.SWITCH(IT141,IQ141,"Oui",IR141,"Non",IS141,"Abstention")</f>
        <v>Oui</v>
      </c>
      <c r="IV141" s="7" t="str" cm="1">
        <f t="array" ref="IV141">_xlfn.SWITCH(IU141,"Oui","Non","Non","Oui","Abstention","Oui")</f>
        <v>Non</v>
      </c>
      <c r="IW141" s="7" t="str" cm="1">
        <f t="array" ref="IW141">_xlfn.SWITCH(IU141,"Oui","Abstention","Non","Abstention","Abstention","Non")</f>
        <v>Abstention</v>
      </c>
      <c r="IX141" s="3">
        <f t="shared" si="100"/>
        <v>25</v>
      </c>
      <c r="IY141" s="3">
        <f t="shared" si="101"/>
        <v>1</v>
      </c>
      <c r="IZ141" t="str">
        <f t="shared" si="85"/>
        <v>consigne</v>
      </c>
      <c r="JA141">
        <f t="shared" si="119"/>
        <v>0</v>
      </c>
      <c r="JB141">
        <f t="shared" si="120"/>
        <v>28</v>
      </c>
      <c r="JC141">
        <f t="shared" si="121"/>
        <v>0</v>
      </c>
      <c r="JD141" s="3">
        <f t="shared" si="102"/>
        <v>28</v>
      </c>
      <c r="JE141" s="7" t="str" cm="1">
        <f t="array" ref="JE141">_xlfn.SWITCH(JD141,JA141,"Oui",JB141,"Non",JC141,"Abstention")</f>
        <v>Non</v>
      </c>
      <c r="JF141" s="7" t="str" cm="1">
        <f t="array" ref="JF141">_xlfn.SWITCH(JE141,"Oui","Non","Non","Oui","Abstention","Oui")</f>
        <v>Oui</v>
      </c>
      <c r="JG141" s="7" t="str" cm="1">
        <f t="array" ref="JG141">_xlfn.SWITCH(JE141,"Oui","Abstention","Non","Abstention","Abstention","Non")</f>
        <v>Abstention</v>
      </c>
      <c r="JH141" s="3">
        <f t="shared" si="103"/>
        <v>28</v>
      </c>
      <c r="JI141" s="3">
        <f t="shared" si="104"/>
        <v>1</v>
      </c>
      <c r="JJ141" t="str">
        <f t="shared" si="86"/>
        <v>consigne</v>
      </c>
      <c r="JK141">
        <f t="shared" si="122"/>
        <v>16</v>
      </c>
      <c r="JL141">
        <f t="shared" si="123"/>
        <v>0</v>
      </c>
      <c r="JM141">
        <f t="shared" si="124"/>
        <v>0</v>
      </c>
      <c r="JN141" s="3">
        <f t="shared" si="105"/>
        <v>16</v>
      </c>
      <c r="JO141" s="7" t="str" cm="1">
        <f t="array" ref="JO141">_xlfn.SWITCH(JN141,JK141,"Oui",JL141,"Non",JM141,"Abstention")</f>
        <v>Oui</v>
      </c>
      <c r="JP141" s="7" t="str" cm="1">
        <f t="array" ref="JP141">_xlfn.SWITCH(JO141,"Oui","Non","Non","Oui","Abstention","Oui")</f>
        <v>Non</v>
      </c>
      <c r="JQ141" s="7" t="str" cm="1">
        <f t="array" ref="JQ141">_xlfn.SWITCH(JO141,"Oui","Abstention","Non","Abstention","Abstention","Non")</f>
        <v>Abstention</v>
      </c>
      <c r="JR141" s="3">
        <f t="shared" si="106"/>
        <v>16</v>
      </c>
      <c r="JS141" s="3">
        <f t="shared" si="107"/>
        <v>1</v>
      </c>
      <c r="JT141" t="str">
        <f t="shared" si="87"/>
        <v>consigne</v>
      </c>
      <c r="JU141" s="3"/>
      <c r="JV141" t="str" cm="1">
        <f t="array" ref="JV141">_xlfn._xlws.FILTER($M$3:$HD$3,((($M141:$HD141=$HR141)+($M141:$HD141=$HS141))*($M$5:$HD$5="V")*($HV141="consigne")),"")</f>
        <v/>
      </c>
      <c r="KP141" t="str" cm="1">
        <f t="array" ref="KP141:LA141">_xlfn._xlws.FILTER($M$3:$HD$3,((($M141:$HD141=$IB141)+($M141:$HD141=$IC141))*($M$5:$HD$5="S")*($IF141="consigne")),"")</f>
        <v>Atici Mustafa</v>
      </c>
      <c r="KQ141" t="str">
        <v>Barrile Angelo</v>
      </c>
      <c r="KR141" t="str">
        <v>Bendahan Samuel</v>
      </c>
      <c r="KS141" t="str">
        <v>Crottaz Brigitte</v>
      </c>
      <c r="KT141" t="str">
        <v>Dandrès Christian</v>
      </c>
      <c r="KU141" t="str">
        <v>Fehlmann Rielle Laurence</v>
      </c>
      <c r="KV141" t="str">
        <v>Gysi Barbara</v>
      </c>
      <c r="KW141" t="str">
        <v>Masshardt Nadine</v>
      </c>
      <c r="KX141" t="str">
        <v>Roth Franziska</v>
      </c>
      <c r="KY141" t="str">
        <v>Schneider Schüttel Ursula</v>
      </c>
      <c r="KZ141" t="str">
        <v>Seiler Graf Priska</v>
      </c>
      <c r="LA141" t="str">
        <v>Storni Bruno</v>
      </c>
      <c r="LD141" t="str" cm="1">
        <f t="array" ref="LD141">_xlfn._xlws.FILTER($M$3:$HD$3,((($M141:$HD141=$IV141)+($M141:$HD141=$IW141))*($M$5:$HD$5="RL")*($IZ141="consigne")),"")</f>
        <v/>
      </c>
      <c r="LP141" t="str" cm="1">
        <f t="array" ref="LP141">_xlfn._xlws.FILTER($M$3:$HD$3,((($M141:$HD141=$JF141)+($M141:$HD141=$JG141))*($M$5:$HD$5="G")*($JJ141="consigne")),"")</f>
        <v/>
      </c>
      <c r="MA141" t="str" cm="1">
        <f t="array" ref="MA141">_xlfn._xlws.FILTER($M$3:$HD$3,((($M141:$HD141=$JP141)+($M141:$HD141=$JQ141))*($M$5:$HD$5="GL")*($JT141="consigne")),"")</f>
        <v/>
      </c>
      <c r="MG141" t="str" cm="1">
        <f t="array" ref="MG141">_xlfn._xlws.FILTER($M$3:$HD$3,((($M141:$HD141=$IL141)+($M141:$HD141=$IM141))*($M$5:$HD$5="M-E")*($IP141="consigne")),"")</f>
        <v/>
      </c>
    </row>
    <row r="142" spans="1:353" x14ac:dyDescent="0.25">
      <c r="A142" s="1" t="s">
        <v>946</v>
      </c>
      <c r="B142" t="s">
        <v>204</v>
      </c>
      <c r="C142" t="s">
        <v>916</v>
      </c>
      <c r="D142" t="s">
        <v>706</v>
      </c>
      <c r="E142" s="1" t="s">
        <v>917</v>
      </c>
      <c r="F142" t="s">
        <v>918</v>
      </c>
      <c r="G142">
        <v>24608</v>
      </c>
      <c r="H142" t="s">
        <v>506</v>
      </c>
      <c r="I142" t="s">
        <v>947</v>
      </c>
      <c r="J142" t="s">
        <v>948</v>
      </c>
      <c r="K142" t="s">
        <v>921</v>
      </c>
      <c r="M142" t="s">
        <v>460</v>
      </c>
      <c r="N142" t="s">
        <v>460</v>
      </c>
      <c r="O142" t="s">
        <v>461</v>
      </c>
      <c r="P142" t="s">
        <v>460</v>
      </c>
      <c r="Q142" t="s">
        <v>460</v>
      </c>
      <c r="R142" t="s">
        <v>460</v>
      </c>
      <c r="S142" t="s">
        <v>461</v>
      </c>
      <c r="T142" t="s">
        <v>461</v>
      </c>
      <c r="U142" t="s">
        <v>461</v>
      </c>
      <c r="V142" t="s">
        <v>461</v>
      </c>
      <c r="W142" t="s">
        <v>463</v>
      </c>
      <c r="X142" t="s">
        <v>461</v>
      </c>
      <c r="Y142" t="s">
        <v>461</v>
      </c>
      <c r="Z142" t="s">
        <v>461</v>
      </c>
      <c r="AA142" t="s">
        <v>461</v>
      </c>
      <c r="AB142" t="s">
        <v>461</v>
      </c>
      <c r="AC142" t="s">
        <v>461</v>
      </c>
      <c r="AD142" t="s">
        <v>460</v>
      </c>
      <c r="AE142" t="s">
        <v>460</v>
      </c>
      <c r="AF142" t="s">
        <v>461</v>
      </c>
      <c r="AG142" t="s">
        <v>473</v>
      </c>
      <c r="AH142" t="s">
        <v>460</v>
      </c>
      <c r="AI142" t="s">
        <v>460</v>
      </c>
      <c r="AJ142" t="s">
        <v>461</v>
      </c>
      <c r="AK142" t="s">
        <v>461</v>
      </c>
      <c r="AL142" t="s">
        <v>460</v>
      </c>
      <c r="AM142" t="s">
        <v>473</v>
      </c>
      <c r="AN142" t="s">
        <v>460</v>
      </c>
      <c r="AO142" t="s">
        <v>460</v>
      </c>
      <c r="AP142" t="s">
        <v>474</v>
      </c>
      <c r="AQ142" t="s">
        <v>460</v>
      </c>
      <c r="AR142" t="s">
        <v>461</v>
      </c>
      <c r="AS142" t="s">
        <v>461</v>
      </c>
      <c r="AT142" t="s">
        <v>460</v>
      </c>
      <c r="AU142" t="s">
        <v>480</v>
      </c>
      <c r="AV142" t="s">
        <v>461</v>
      </c>
      <c r="AW142" t="s">
        <v>460</v>
      </c>
      <c r="AX142" t="s">
        <v>461</v>
      </c>
      <c r="AY142" t="s">
        <v>460</v>
      </c>
      <c r="AZ142" t="s">
        <v>460</v>
      </c>
      <c r="BA142" t="s">
        <v>460</v>
      </c>
      <c r="BB142" t="s">
        <v>460</v>
      </c>
      <c r="BC142" t="s">
        <v>461</v>
      </c>
      <c r="BD142" t="s">
        <v>460</v>
      </c>
      <c r="BE142" t="s">
        <v>460</v>
      </c>
      <c r="BF142" t="s">
        <v>460</v>
      </c>
      <c r="BG142" t="s">
        <v>461</v>
      </c>
      <c r="BH142" t="s">
        <v>473</v>
      </c>
      <c r="BI142" t="s">
        <v>461</v>
      </c>
      <c r="BJ142" t="s">
        <v>460</v>
      </c>
      <c r="BK142" t="s">
        <v>460</v>
      </c>
      <c r="BL142" t="s">
        <v>461</v>
      </c>
      <c r="BM142" t="s">
        <v>461</v>
      </c>
      <c r="BN142" t="s">
        <v>461</v>
      </c>
      <c r="BO142" t="s">
        <v>460</v>
      </c>
      <c r="BP142" t="s">
        <v>461</v>
      </c>
      <c r="BQ142" t="s">
        <v>461</v>
      </c>
      <c r="BR142" t="s">
        <v>460</v>
      </c>
      <c r="BS142" t="s">
        <v>461</v>
      </c>
      <c r="BT142" t="s">
        <v>460</v>
      </c>
      <c r="BU142" t="s">
        <v>460</v>
      </c>
      <c r="BV142" t="s">
        <v>460</v>
      </c>
      <c r="BW142" t="s">
        <v>460</v>
      </c>
      <c r="BX142" t="s">
        <v>461</v>
      </c>
      <c r="BY142" t="s">
        <v>460</v>
      </c>
      <c r="BZ142" t="s">
        <v>460</v>
      </c>
      <c r="CA142" t="s">
        <v>461</v>
      </c>
      <c r="CB142" t="s">
        <v>460</v>
      </c>
      <c r="CC142" t="s">
        <v>460</v>
      </c>
      <c r="CD142" t="s">
        <v>460</v>
      </c>
      <c r="CE142" t="s">
        <v>461</v>
      </c>
      <c r="CF142" t="s">
        <v>461</v>
      </c>
      <c r="CG142" t="s">
        <v>460</v>
      </c>
      <c r="CH142" t="s">
        <v>461</v>
      </c>
      <c r="CI142" t="s">
        <v>460</v>
      </c>
      <c r="CJ142" t="s">
        <v>460</v>
      </c>
      <c r="CK142" t="s">
        <v>460</v>
      </c>
      <c r="CL142" t="s">
        <v>460</v>
      </c>
      <c r="CM142" t="s">
        <v>463</v>
      </c>
      <c r="CN142" t="s">
        <v>461</v>
      </c>
      <c r="CO142" t="s">
        <v>461</v>
      </c>
      <c r="CP142" t="s">
        <v>460</v>
      </c>
      <c r="CQ142" t="s">
        <v>460</v>
      </c>
      <c r="CR142" t="s">
        <v>460</v>
      </c>
      <c r="CS142" t="s">
        <v>460</v>
      </c>
      <c r="CT142" t="s">
        <v>460</v>
      </c>
      <c r="CU142" t="s">
        <v>460</v>
      </c>
      <c r="CV142" t="s">
        <v>460</v>
      </c>
      <c r="CW142" t="s">
        <v>473</v>
      </c>
      <c r="CX142" t="s">
        <v>461</v>
      </c>
      <c r="CY142" t="s">
        <v>460</v>
      </c>
      <c r="CZ142" t="s">
        <v>460</v>
      </c>
      <c r="DA142" t="s">
        <v>460</v>
      </c>
      <c r="DB142" t="s">
        <v>463</v>
      </c>
      <c r="DC142" t="s">
        <v>460</v>
      </c>
      <c r="DD142" t="s">
        <v>460</v>
      </c>
      <c r="DE142" t="s">
        <v>461</v>
      </c>
      <c r="DF142" t="s">
        <v>460</v>
      </c>
      <c r="DG142" t="s">
        <v>460</v>
      </c>
      <c r="DH142" t="s">
        <v>460</v>
      </c>
      <c r="DI142" t="s">
        <v>461</v>
      </c>
      <c r="DJ142" t="s">
        <v>460</v>
      </c>
      <c r="DK142" t="s">
        <v>460</v>
      </c>
      <c r="DL142" t="s">
        <v>461</v>
      </c>
      <c r="DM142" t="s">
        <v>461</v>
      </c>
      <c r="DN142" t="s">
        <v>461</v>
      </c>
      <c r="DO142" t="s">
        <v>460</v>
      </c>
      <c r="DP142" t="s">
        <v>460</v>
      </c>
      <c r="DQ142" t="s">
        <v>460</v>
      </c>
      <c r="DR142" t="s">
        <v>473</v>
      </c>
      <c r="DS142" t="s">
        <v>461</v>
      </c>
      <c r="DT142" t="s">
        <v>461</v>
      </c>
      <c r="DU142" t="s">
        <v>460</v>
      </c>
      <c r="DV142" t="s">
        <v>480</v>
      </c>
      <c r="DW142" t="s">
        <v>460</v>
      </c>
      <c r="DX142" t="s">
        <v>460</v>
      </c>
      <c r="DY142" t="s">
        <v>461</v>
      </c>
      <c r="DZ142" t="s">
        <v>461</v>
      </c>
      <c r="EA142" t="s">
        <v>461</v>
      </c>
      <c r="EB142" t="s">
        <v>461</v>
      </c>
      <c r="EC142" t="s">
        <v>473</v>
      </c>
      <c r="ED142" t="s">
        <v>461</v>
      </c>
      <c r="EE142" t="s">
        <v>460</v>
      </c>
      <c r="EF142" t="s">
        <v>460</v>
      </c>
      <c r="EG142" t="s">
        <v>461</v>
      </c>
      <c r="EH142" t="s">
        <v>460</v>
      </c>
      <c r="EI142" t="s">
        <v>460</v>
      </c>
      <c r="EJ142" t="s">
        <v>460</v>
      </c>
      <c r="EK142" t="s">
        <v>460</v>
      </c>
      <c r="EL142" t="s">
        <v>461</v>
      </c>
      <c r="EM142" t="s">
        <v>460</v>
      </c>
      <c r="EN142" t="s">
        <v>460</v>
      </c>
      <c r="EO142" t="s">
        <v>461</v>
      </c>
      <c r="EP142" t="s">
        <v>460</v>
      </c>
      <c r="EQ142" t="s">
        <v>461</v>
      </c>
      <c r="ER142" t="s">
        <v>461</v>
      </c>
      <c r="ES142" t="s">
        <v>461</v>
      </c>
      <c r="ET142" t="s">
        <v>460</v>
      </c>
      <c r="EU142" t="s">
        <v>463</v>
      </c>
      <c r="EV142" t="s">
        <v>461</v>
      </c>
      <c r="EW142" t="s">
        <v>461</v>
      </c>
      <c r="EX142" t="s">
        <v>461</v>
      </c>
      <c r="EY142" t="s">
        <v>460</v>
      </c>
      <c r="EZ142" t="s">
        <v>460</v>
      </c>
      <c r="FA142" t="s">
        <v>460</v>
      </c>
      <c r="FB142" t="s">
        <v>460</v>
      </c>
      <c r="FC142" t="s">
        <v>460</v>
      </c>
      <c r="FD142" t="s">
        <v>460</v>
      </c>
      <c r="FE142" t="s">
        <v>460</v>
      </c>
      <c r="FF142" t="s">
        <v>460</v>
      </c>
      <c r="FG142" t="s">
        <v>460</v>
      </c>
      <c r="FH142" t="s">
        <v>461</v>
      </c>
      <c r="FI142" t="s">
        <v>460</v>
      </c>
      <c r="FJ142" t="s">
        <v>460</v>
      </c>
      <c r="FK142" t="s">
        <v>460</v>
      </c>
      <c r="FL142" t="s">
        <v>461</v>
      </c>
      <c r="FM142" t="s">
        <v>461</v>
      </c>
      <c r="FN142" t="s">
        <v>460</v>
      </c>
      <c r="FO142" t="s">
        <v>461</v>
      </c>
      <c r="FP142" t="s">
        <v>473</v>
      </c>
      <c r="FQ142" t="s">
        <v>460</v>
      </c>
      <c r="FR142" t="s">
        <v>461</v>
      </c>
      <c r="FS142" t="s">
        <v>460</v>
      </c>
      <c r="FT142" t="s">
        <v>461</v>
      </c>
      <c r="FU142" t="s">
        <v>461</v>
      </c>
      <c r="FV142" t="s">
        <v>460</v>
      </c>
      <c r="FW142" t="s">
        <v>460</v>
      </c>
      <c r="FX142" t="s">
        <v>460</v>
      </c>
      <c r="FY142" t="s">
        <v>460</v>
      </c>
      <c r="FZ142" t="s">
        <v>460</v>
      </c>
      <c r="GA142" t="s">
        <v>460</v>
      </c>
      <c r="GB142" t="s">
        <v>460</v>
      </c>
      <c r="GC142" t="s">
        <v>460</v>
      </c>
      <c r="GD142" t="s">
        <v>461</v>
      </c>
      <c r="GE142" t="s">
        <v>460</v>
      </c>
      <c r="GF142" t="s">
        <v>460</v>
      </c>
      <c r="GG142" t="s">
        <v>460</v>
      </c>
      <c r="GH142" t="s">
        <v>461</v>
      </c>
      <c r="GI142" t="s">
        <v>461</v>
      </c>
      <c r="GJ142" t="s">
        <v>461</v>
      </c>
      <c r="GK142" t="s">
        <v>460</v>
      </c>
      <c r="GL142" t="s">
        <v>460</v>
      </c>
      <c r="GM142" t="s">
        <v>460</v>
      </c>
      <c r="GN142" t="s">
        <v>460</v>
      </c>
      <c r="GO142" t="s">
        <v>460</v>
      </c>
      <c r="GP142" t="s">
        <v>461</v>
      </c>
      <c r="GQ142" t="s">
        <v>460</v>
      </c>
      <c r="GR142" t="s">
        <v>460</v>
      </c>
      <c r="GS142" t="s">
        <v>460</v>
      </c>
      <c r="GT142" t="s">
        <v>461</v>
      </c>
      <c r="GU142" t="s">
        <v>480</v>
      </c>
      <c r="GV142" t="s">
        <v>460</v>
      </c>
      <c r="GW142" t="s">
        <v>461</v>
      </c>
      <c r="GX142" t="s">
        <v>461</v>
      </c>
      <c r="GY142" t="s">
        <v>461</v>
      </c>
      <c r="GZ142" t="s">
        <v>461</v>
      </c>
      <c r="HA142" t="s">
        <v>460</v>
      </c>
      <c r="HB142" t="s">
        <v>460</v>
      </c>
      <c r="HC142" t="s">
        <v>460</v>
      </c>
      <c r="HD142" t="s">
        <v>460</v>
      </c>
      <c r="HE142" t="s">
        <v>481</v>
      </c>
      <c r="HF142">
        <v>112</v>
      </c>
      <c r="HG142">
        <v>73</v>
      </c>
      <c r="HH142">
        <v>3</v>
      </c>
      <c r="HI142">
        <v>4</v>
      </c>
      <c r="HJ142">
        <v>7</v>
      </c>
      <c r="HK142" t="s">
        <v>476</v>
      </c>
      <c r="HM142" s="3">
        <f t="shared" si="108"/>
        <v>53</v>
      </c>
      <c r="HN142" s="3">
        <f t="shared" si="109"/>
        <v>0</v>
      </c>
      <c r="HO142" s="3">
        <f t="shared" si="125"/>
        <v>0</v>
      </c>
      <c r="HP142" s="3">
        <f t="shared" si="88"/>
        <v>53</v>
      </c>
      <c r="HQ142" s="7" t="str" cm="1">
        <f t="array" ref="HQ142">_xlfn.SWITCH(HP142,HM142,"Oui",HN142,"Non",HO142,"Abstention")</f>
        <v>Oui</v>
      </c>
      <c r="HR142" s="7" t="str" cm="1">
        <f t="array" ref="HR142">_xlfn.SWITCH(HQ142,"Oui","Non","Non","Oui","Abstention","Oui")</f>
        <v>Non</v>
      </c>
      <c r="HS142" s="7" t="str" cm="1">
        <f t="array" ref="HS142">_xlfn.SWITCH(HQ142,"Oui","Abstention","Non","Abstention","Abstention","Non")</f>
        <v>Abstention</v>
      </c>
      <c r="HT142" s="3">
        <f t="shared" si="89"/>
        <v>53</v>
      </c>
      <c r="HU142" s="3">
        <f t="shared" si="90"/>
        <v>1</v>
      </c>
      <c r="HV142" t="str">
        <f t="shared" si="91"/>
        <v>consigne</v>
      </c>
      <c r="HW142" s="3">
        <f t="shared" si="110"/>
        <v>4</v>
      </c>
      <c r="HX142" s="3">
        <f t="shared" si="111"/>
        <v>31</v>
      </c>
      <c r="HY142" s="3">
        <f t="shared" si="112"/>
        <v>2</v>
      </c>
      <c r="HZ142" s="3">
        <f t="shared" si="92"/>
        <v>31</v>
      </c>
      <c r="IA142" s="7" t="str" cm="1">
        <f t="array" ref="IA142">_xlfn.SWITCH(HZ142,HW142,"Oui",HX142,"Non",HY142,"Abstention")</f>
        <v>Non</v>
      </c>
      <c r="IB142" s="7" t="str" cm="1">
        <f t="array" ref="IB142">_xlfn.SWITCH(IA142,"Oui","Non","Non","Oui","Abstention","Oui")</f>
        <v>Oui</v>
      </c>
      <c r="IC142" s="7" t="str" cm="1">
        <f t="array" ref="IC142">_xlfn.SWITCH(IA142,"Oui","Abstention","Non","Abstention","Abstention","Non")</f>
        <v>Abstention</v>
      </c>
      <c r="ID142" s="3">
        <f t="shared" si="93"/>
        <v>37</v>
      </c>
      <c r="IE142" s="3">
        <f t="shared" si="94"/>
        <v>0.83783783783783783</v>
      </c>
      <c r="IF142" t="str">
        <f t="shared" si="95"/>
        <v>consigne</v>
      </c>
      <c r="IG142">
        <f t="shared" si="113"/>
        <v>29</v>
      </c>
      <c r="IH142">
        <f t="shared" si="114"/>
        <v>0</v>
      </c>
      <c r="II142">
        <f t="shared" si="115"/>
        <v>0</v>
      </c>
      <c r="IJ142" s="3">
        <f t="shared" si="96"/>
        <v>29</v>
      </c>
      <c r="IK142" s="7" t="str" cm="1">
        <f t="array" ref="IK142">_xlfn.SWITCH(IJ142,IG142,"Oui",IH142,"Non",II142,"Abstention")</f>
        <v>Oui</v>
      </c>
      <c r="IL142" s="7" t="str" cm="1">
        <f t="array" ref="IL142">_xlfn.SWITCH(IK142,"Oui","Non","Non","Oui","Abstention","Oui")</f>
        <v>Non</v>
      </c>
      <c r="IM142" s="7" t="str" cm="1">
        <f t="array" ref="IM142">_xlfn.SWITCH(IK142,"Oui","Abstention","Non","Abstention","Abstention","Non")</f>
        <v>Abstention</v>
      </c>
      <c r="IN142" s="3">
        <f t="shared" si="97"/>
        <v>29</v>
      </c>
      <c r="IO142" s="3">
        <f t="shared" si="98"/>
        <v>1</v>
      </c>
      <c r="IP142" t="str">
        <f t="shared" si="84"/>
        <v>consigne</v>
      </c>
      <c r="IQ142">
        <f t="shared" si="116"/>
        <v>25</v>
      </c>
      <c r="IR142">
        <f t="shared" si="117"/>
        <v>0</v>
      </c>
      <c r="IS142">
        <f t="shared" si="118"/>
        <v>0</v>
      </c>
      <c r="IT142" s="3">
        <f t="shared" si="99"/>
        <v>25</v>
      </c>
      <c r="IU142" s="7" t="str" cm="1">
        <f t="array" ref="IU142">_xlfn.SWITCH(IT142,IQ142,"Oui",IR142,"Non",IS142,"Abstention")</f>
        <v>Oui</v>
      </c>
      <c r="IV142" s="7" t="str" cm="1">
        <f t="array" ref="IV142">_xlfn.SWITCH(IU142,"Oui","Non","Non","Oui","Abstention","Oui")</f>
        <v>Non</v>
      </c>
      <c r="IW142" s="7" t="str" cm="1">
        <f t="array" ref="IW142">_xlfn.SWITCH(IU142,"Oui","Abstention","Non","Abstention","Abstention","Non")</f>
        <v>Abstention</v>
      </c>
      <c r="IX142" s="3">
        <f t="shared" si="100"/>
        <v>25</v>
      </c>
      <c r="IY142" s="3">
        <f t="shared" si="101"/>
        <v>1</v>
      </c>
      <c r="IZ142" t="str">
        <f t="shared" si="85"/>
        <v>consigne</v>
      </c>
      <c r="JA142">
        <f t="shared" si="119"/>
        <v>0</v>
      </c>
      <c r="JB142">
        <f t="shared" si="120"/>
        <v>28</v>
      </c>
      <c r="JC142">
        <f t="shared" si="121"/>
        <v>0</v>
      </c>
      <c r="JD142" s="3">
        <f t="shared" si="102"/>
        <v>28</v>
      </c>
      <c r="JE142" s="7" t="str" cm="1">
        <f t="array" ref="JE142">_xlfn.SWITCH(JD142,JA142,"Oui",JB142,"Non",JC142,"Abstention")</f>
        <v>Non</v>
      </c>
      <c r="JF142" s="7" t="str" cm="1">
        <f t="array" ref="JF142">_xlfn.SWITCH(JE142,"Oui","Non","Non","Oui","Abstention","Oui")</f>
        <v>Oui</v>
      </c>
      <c r="JG142" s="7" t="str" cm="1">
        <f t="array" ref="JG142">_xlfn.SWITCH(JE142,"Oui","Abstention","Non","Abstention","Abstention","Non")</f>
        <v>Abstention</v>
      </c>
      <c r="JH142" s="3">
        <f t="shared" si="103"/>
        <v>28</v>
      </c>
      <c r="JI142" s="3">
        <f t="shared" si="104"/>
        <v>1</v>
      </c>
      <c r="JJ142" t="str">
        <f t="shared" si="86"/>
        <v>consigne</v>
      </c>
      <c r="JK142">
        <f t="shared" si="122"/>
        <v>1</v>
      </c>
      <c r="JL142">
        <f t="shared" si="123"/>
        <v>14</v>
      </c>
      <c r="JM142">
        <f t="shared" si="124"/>
        <v>1</v>
      </c>
      <c r="JN142" s="3">
        <f t="shared" si="105"/>
        <v>14</v>
      </c>
      <c r="JO142" s="7" t="str" cm="1">
        <f t="array" ref="JO142">_xlfn.SWITCH(JN142,JK142,"Oui",JL142,"Non",JM142,"Abstention")</f>
        <v>Non</v>
      </c>
      <c r="JP142" s="7" t="str" cm="1">
        <f t="array" ref="JP142">_xlfn.SWITCH(JO142,"Oui","Non","Non","Oui","Abstention","Oui")</f>
        <v>Oui</v>
      </c>
      <c r="JQ142" s="7" t="str" cm="1">
        <f t="array" ref="JQ142">_xlfn.SWITCH(JO142,"Oui","Abstention","Non","Abstention","Abstention","Non")</f>
        <v>Abstention</v>
      </c>
      <c r="JR142" s="3">
        <f t="shared" si="106"/>
        <v>16</v>
      </c>
      <c r="JS142" s="3">
        <f t="shared" si="107"/>
        <v>0.875</v>
      </c>
      <c r="JT142" t="str">
        <f t="shared" si="87"/>
        <v>consigne</v>
      </c>
      <c r="JU142" s="3"/>
      <c r="JV142" t="str" cm="1">
        <f t="array" ref="JV142">_xlfn._xlws.FILTER($M$3:$HD$3,((($M142:$HD142=$HR142)+($M142:$HD142=$HS142))*($M$5:$HD$5="V")*($HV142="consigne")),"")</f>
        <v/>
      </c>
      <c r="KP142" t="str" cm="1">
        <f t="array" ref="KP142:KU142">_xlfn._xlws.FILTER($M$3:$HD$3,((($M142:$HD142=$IB142)+($M142:$HD142=$IC142))*($M$5:$HD$5="S")*($IF142="consigne")),"")</f>
        <v>Amoos Emmanuel</v>
      </c>
      <c r="KQ142" t="str">
        <v>Crottaz Brigitte</v>
      </c>
      <c r="KR142" t="str">
        <v>Masshardt Nadine</v>
      </c>
      <c r="KS142" t="str">
        <v>Nordmann Roger</v>
      </c>
      <c r="KT142" t="str">
        <v>Seiler Graf Priska</v>
      </c>
      <c r="KU142" t="str">
        <v>Wyss Sarah</v>
      </c>
      <c r="LD142" t="str" cm="1">
        <f t="array" ref="LD142">_xlfn._xlws.FILTER($M$3:$HD$3,((($M142:$HD142=$IV142)+($M142:$HD142=$IW142))*($M$5:$HD$5="RL")*($IZ142="consigne")),"")</f>
        <v/>
      </c>
      <c r="LP142" t="str" cm="1">
        <f t="array" ref="LP142">_xlfn._xlws.FILTER($M$3:$HD$3,((($M142:$HD142=$JF142)+($M142:$HD142=$JG142))*($M$5:$HD$5="G")*($JJ142="consigne")),"")</f>
        <v/>
      </c>
      <c r="MA142" t="str" cm="1">
        <f t="array" ref="MA142:MB142">_xlfn._xlws.FILTER($M$3:$HD$3,((($M142:$HD142=$JP142)+($M142:$HD142=$JQ142))*($M$5:$HD$5="GL")*($JT142="consigne")),"")</f>
        <v>Matter Michel</v>
      </c>
      <c r="MB142" t="str">
        <v>Weber Céline</v>
      </c>
      <c r="MG142" t="str" cm="1">
        <f t="array" ref="MG142">_xlfn._xlws.FILTER($M$3:$HD$3,((($M142:$HD142=$IL142)+($M142:$HD142=$IM142))*($M$5:$HD$5="M-E")*($IP142="consigne")),"")</f>
        <v/>
      </c>
    </row>
    <row r="143" spans="1:353" x14ac:dyDescent="0.25">
      <c r="A143" s="1" t="s">
        <v>949</v>
      </c>
      <c r="B143" t="s">
        <v>204</v>
      </c>
      <c r="C143" t="s">
        <v>916</v>
      </c>
      <c r="D143" t="s">
        <v>706</v>
      </c>
      <c r="E143" s="1" t="s">
        <v>917</v>
      </c>
      <c r="F143" t="s">
        <v>918</v>
      </c>
      <c r="G143">
        <v>24609</v>
      </c>
      <c r="H143" t="s">
        <v>506</v>
      </c>
      <c r="I143" t="s">
        <v>926</v>
      </c>
      <c r="J143" t="s">
        <v>950</v>
      </c>
      <c r="K143" t="s">
        <v>921</v>
      </c>
      <c r="M143" t="s">
        <v>460</v>
      </c>
      <c r="N143" t="s">
        <v>460</v>
      </c>
      <c r="O143" t="s">
        <v>461</v>
      </c>
      <c r="P143" t="s">
        <v>460</v>
      </c>
      <c r="Q143" t="s">
        <v>460</v>
      </c>
      <c r="R143" t="s">
        <v>461</v>
      </c>
      <c r="S143" t="s">
        <v>461</v>
      </c>
      <c r="T143" t="s">
        <v>461</v>
      </c>
      <c r="U143" t="s">
        <v>461</v>
      </c>
      <c r="V143" t="s">
        <v>461</v>
      </c>
      <c r="W143" t="s">
        <v>463</v>
      </c>
      <c r="X143" t="s">
        <v>461</v>
      </c>
      <c r="Y143" t="s">
        <v>461</v>
      </c>
      <c r="Z143" t="s">
        <v>461</v>
      </c>
      <c r="AA143" t="s">
        <v>461</v>
      </c>
      <c r="AB143" t="s">
        <v>461</v>
      </c>
      <c r="AC143" t="s">
        <v>461</v>
      </c>
      <c r="AD143" t="s">
        <v>460</v>
      </c>
      <c r="AE143" t="s">
        <v>460</v>
      </c>
      <c r="AF143" t="s">
        <v>461</v>
      </c>
      <c r="AG143" t="s">
        <v>473</v>
      </c>
      <c r="AH143" t="s">
        <v>460</v>
      </c>
      <c r="AI143" t="s">
        <v>460</v>
      </c>
      <c r="AJ143" t="s">
        <v>461</v>
      </c>
      <c r="AK143" t="s">
        <v>461</v>
      </c>
      <c r="AL143" t="s">
        <v>460</v>
      </c>
      <c r="AM143" t="s">
        <v>473</v>
      </c>
      <c r="AN143" t="s">
        <v>460</v>
      </c>
      <c r="AO143" t="s">
        <v>460</v>
      </c>
      <c r="AP143" t="s">
        <v>474</v>
      </c>
      <c r="AQ143" t="s">
        <v>460</v>
      </c>
      <c r="AR143" t="s">
        <v>461</v>
      </c>
      <c r="AS143" t="s">
        <v>461</v>
      </c>
      <c r="AT143" t="s">
        <v>460</v>
      </c>
      <c r="AU143" t="s">
        <v>461</v>
      </c>
      <c r="AV143" t="s">
        <v>461</v>
      </c>
      <c r="AW143" t="s">
        <v>460</v>
      </c>
      <c r="AX143" t="s">
        <v>461</v>
      </c>
      <c r="AY143" t="s">
        <v>460</v>
      </c>
      <c r="AZ143" t="s">
        <v>460</v>
      </c>
      <c r="BA143" t="s">
        <v>460</v>
      </c>
      <c r="BB143" t="s">
        <v>460</v>
      </c>
      <c r="BC143" t="s">
        <v>461</v>
      </c>
      <c r="BD143" t="s">
        <v>460</v>
      </c>
      <c r="BE143" t="s">
        <v>460</v>
      </c>
      <c r="BF143" t="s">
        <v>460</v>
      </c>
      <c r="BG143" t="s">
        <v>461</v>
      </c>
      <c r="BH143" t="s">
        <v>473</v>
      </c>
      <c r="BI143" t="s">
        <v>461</v>
      </c>
      <c r="BJ143" t="s">
        <v>460</v>
      </c>
      <c r="BK143" t="s">
        <v>460</v>
      </c>
      <c r="BL143" t="s">
        <v>461</v>
      </c>
      <c r="BM143" t="s">
        <v>461</v>
      </c>
      <c r="BN143" t="s">
        <v>461</v>
      </c>
      <c r="BO143" t="s">
        <v>460</v>
      </c>
      <c r="BP143" t="s">
        <v>461</v>
      </c>
      <c r="BQ143" t="s">
        <v>461</v>
      </c>
      <c r="BR143" t="s">
        <v>460</v>
      </c>
      <c r="BS143" t="s">
        <v>461</v>
      </c>
      <c r="BT143" t="s">
        <v>460</v>
      </c>
      <c r="BU143" t="s">
        <v>460</v>
      </c>
      <c r="BV143" t="s">
        <v>460</v>
      </c>
      <c r="BW143" t="s">
        <v>460</v>
      </c>
      <c r="BX143" t="s">
        <v>461</v>
      </c>
      <c r="BY143" t="s">
        <v>460</v>
      </c>
      <c r="BZ143" t="s">
        <v>460</v>
      </c>
      <c r="CA143" t="s">
        <v>461</v>
      </c>
      <c r="CB143" t="s">
        <v>460</v>
      </c>
      <c r="CC143" t="s">
        <v>460</v>
      </c>
      <c r="CD143" t="s">
        <v>460</v>
      </c>
      <c r="CE143" t="s">
        <v>461</v>
      </c>
      <c r="CF143" t="s">
        <v>461</v>
      </c>
      <c r="CG143" t="s">
        <v>460</v>
      </c>
      <c r="CH143" t="s">
        <v>461</v>
      </c>
      <c r="CI143" t="s">
        <v>460</v>
      </c>
      <c r="CJ143" t="s">
        <v>460</v>
      </c>
      <c r="CK143" t="s">
        <v>460</v>
      </c>
      <c r="CL143" t="s">
        <v>460</v>
      </c>
      <c r="CM143" t="s">
        <v>463</v>
      </c>
      <c r="CN143" t="s">
        <v>461</v>
      </c>
      <c r="CO143" t="s">
        <v>461</v>
      </c>
      <c r="CP143" t="s">
        <v>460</v>
      </c>
      <c r="CQ143" t="s">
        <v>460</v>
      </c>
      <c r="CR143" t="s">
        <v>460</v>
      </c>
      <c r="CS143" t="s">
        <v>460</v>
      </c>
      <c r="CT143" t="s">
        <v>460</v>
      </c>
      <c r="CU143" t="s">
        <v>460</v>
      </c>
      <c r="CV143" t="s">
        <v>460</v>
      </c>
      <c r="CW143" t="s">
        <v>473</v>
      </c>
      <c r="CX143" t="s">
        <v>461</v>
      </c>
      <c r="CY143" t="s">
        <v>460</v>
      </c>
      <c r="CZ143" t="s">
        <v>460</v>
      </c>
      <c r="DA143" t="s">
        <v>460</v>
      </c>
      <c r="DB143" t="s">
        <v>463</v>
      </c>
      <c r="DC143" t="s">
        <v>460</v>
      </c>
      <c r="DD143" t="s">
        <v>460</v>
      </c>
      <c r="DE143" t="s">
        <v>461</v>
      </c>
      <c r="DF143" t="s">
        <v>460</v>
      </c>
      <c r="DG143" t="s">
        <v>460</v>
      </c>
      <c r="DH143" t="s">
        <v>460</v>
      </c>
      <c r="DI143" t="s">
        <v>461</v>
      </c>
      <c r="DJ143" t="s">
        <v>460</v>
      </c>
      <c r="DK143" t="s">
        <v>460</v>
      </c>
      <c r="DL143" t="s">
        <v>461</v>
      </c>
      <c r="DM143" t="s">
        <v>461</v>
      </c>
      <c r="DN143" t="s">
        <v>461</v>
      </c>
      <c r="DO143" t="s">
        <v>460</v>
      </c>
      <c r="DP143" t="s">
        <v>460</v>
      </c>
      <c r="DQ143" t="s">
        <v>460</v>
      </c>
      <c r="DR143" t="s">
        <v>473</v>
      </c>
      <c r="DS143" t="s">
        <v>461</v>
      </c>
      <c r="DT143" t="s">
        <v>461</v>
      </c>
      <c r="DU143" t="s">
        <v>460</v>
      </c>
      <c r="DV143" t="s">
        <v>461</v>
      </c>
      <c r="DW143" t="s">
        <v>461</v>
      </c>
      <c r="DX143" t="s">
        <v>460</v>
      </c>
      <c r="DY143" t="s">
        <v>461</v>
      </c>
      <c r="DZ143" t="s">
        <v>461</v>
      </c>
      <c r="EA143" t="s">
        <v>461</v>
      </c>
      <c r="EB143" t="s">
        <v>461</v>
      </c>
      <c r="EC143" t="s">
        <v>473</v>
      </c>
      <c r="ED143" t="s">
        <v>461</v>
      </c>
      <c r="EE143" t="s">
        <v>460</v>
      </c>
      <c r="EF143" t="s">
        <v>460</v>
      </c>
      <c r="EG143" t="s">
        <v>461</v>
      </c>
      <c r="EH143" t="s">
        <v>460</v>
      </c>
      <c r="EI143" t="s">
        <v>460</v>
      </c>
      <c r="EJ143" t="s">
        <v>460</v>
      </c>
      <c r="EK143" t="s">
        <v>461</v>
      </c>
      <c r="EL143" t="s">
        <v>461</v>
      </c>
      <c r="EM143" t="s">
        <v>460</v>
      </c>
      <c r="EN143" t="s">
        <v>460</v>
      </c>
      <c r="EO143" t="s">
        <v>461</v>
      </c>
      <c r="EP143" t="s">
        <v>460</v>
      </c>
      <c r="EQ143" t="s">
        <v>461</v>
      </c>
      <c r="ER143" t="s">
        <v>461</v>
      </c>
      <c r="ES143" t="s">
        <v>461</v>
      </c>
      <c r="ET143" t="s">
        <v>460</v>
      </c>
      <c r="EU143" t="s">
        <v>463</v>
      </c>
      <c r="EV143" t="s">
        <v>461</v>
      </c>
      <c r="EW143" t="s">
        <v>461</v>
      </c>
      <c r="EX143" t="s">
        <v>461</v>
      </c>
      <c r="EY143" t="s">
        <v>460</v>
      </c>
      <c r="EZ143" t="s">
        <v>460</v>
      </c>
      <c r="FA143" t="s">
        <v>460</v>
      </c>
      <c r="FB143" t="s">
        <v>460</v>
      </c>
      <c r="FC143" t="s">
        <v>460</v>
      </c>
      <c r="FD143" t="s">
        <v>460</v>
      </c>
      <c r="FE143" t="s">
        <v>460</v>
      </c>
      <c r="FF143" t="s">
        <v>460</v>
      </c>
      <c r="FG143" t="s">
        <v>460</v>
      </c>
      <c r="FH143" t="s">
        <v>461</v>
      </c>
      <c r="FI143" t="s">
        <v>460</v>
      </c>
      <c r="FJ143" t="s">
        <v>460</v>
      </c>
      <c r="FK143" t="s">
        <v>460</v>
      </c>
      <c r="FL143" t="s">
        <v>461</v>
      </c>
      <c r="FM143" t="s">
        <v>461</v>
      </c>
      <c r="FN143" t="s">
        <v>460</v>
      </c>
      <c r="FO143" t="s">
        <v>461</v>
      </c>
      <c r="FP143" t="s">
        <v>473</v>
      </c>
      <c r="FQ143" t="s">
        <v>460</v>
      </c>
      <c r="FR143" t="s">
        <v>461</v>
      </c>
      <c r="FS143" t="s">
        <v>460</v>
      </c>
      <c r="FT143" t="s">
        <v>461</v>
      </c>
      <c r="FU143" t="s">
        <v>461</v>
      </c>
      <c r="FV143" t="s">
        <v>460</v>
      </c>
      <c r="FW143" t="s">
        <v>460</v>
      </c>
      <c r="FX143" t="s">
        <v>461</v>
      </c>
      <c r="FY143" t="s">
        <v>460</v>
      </c>
      <c r="FZ143" t="s">
        <v>460</v>
      </c>
      <c r="GA143" t="s">
        <v>460</v>
      </c>
      <c r="GB143" t="s">
        <v>460</v>
      </c>
      <c r="GC143" t="s">
        <v>460</v>
      </c>
      <c r="GD143" t="s">
        <v>461</v>
      </c>
      <c r="GE143" t="s">
        <v>460</v>
      </c>
      <c r="GF143" t="s">
        <v>460</v>
      </c>
      <c r="GG143" t="s">
        <v>460</v>
      </c>
      <c r="GH143" t="s">
        <v>461</v>
      </c>
      <c r="GI143" t="s">
        <v>461</v>
      </c>
      <c r="GJ143" t="s">
        <v>461</v>
      </c>
      <c r="GK143" t="s">
        <v>460</v>
      </c>
      <c r="GL143" t="s">
        <v>460</v>
      </c>
      <c r="GM143" t="s">
        <v>460</v>
      </c>
      <c r="GN143" t="s">
        <v>460</v>
      </c>
      <c r="GO143" t="s">
        <v>460</v>
      </c>
      <c r="GP143" t="s">
        <v>461</v>
      </c>
      <c r="GQ143" t="s">
        <v>460</v>
      </c>
      <c r="GR143" t="s">
        <v>460</v>
      </c>
      <c r="GS143" t="s">
        <v>460</v>
      </c>
      <c r="GT143" t="s">
        <v>461</v>
      </c>
      <c r="GU143" t="s">
        <v>461</v>
      </c>
      <c r="GV143" t="s">
        <v>460</v>
      </c>
      <c r="GW143" t="s">
        <v>461</v>
      </c>
      <c r="GX143" t="s">
        <v>461</v>
      </c>
      <c r="GY143" t="s">
        <v>461</v>
      </c>
      <c r="GZ143" t="s">
        <v>461</v>
      </c>
      <c r="HA143" t="s">
        <v>460</v>
      </c>
      <c r="HB143" t="s">
        <v>460</v>
      </c>
      <c r="HC143" t="s">
        <v>461</v>
      </c>
      <c r="HD143" t="s">
        <v>460</v>
      </c>
      <c r="HE143" t="s">
        <v>481</v>
      </c>
      <c r="HF143">
        <v>107</v>
      </c>
      <c r="HG143">
        <v>81</v>
      </c>
      <c r="HH143">
        <v>0</v>
      </c>
      <c r="HI143">
        <v>4</v>
      </c>
      <c r="HJ143">
        <v>7</v>
      </c>
      <c r="HK143" t="s">
        <v>476</v>
      </c>
      <c r="HM143" s="3">
        <f t="shared" si="108"/>
        <v>53</v>
      </c>
      <c r="HN143" s="3">
        <f t="shared" si="109"/>
        <v>0</v>
      </c>
      <c r="HO143" s="3">
        <f t="shared" si="125"/>
        <v>0</v>
      </c>
      <c r="HP143" s="3">
        <f t="shared" si="88"/>
        <v>53</v>
      </c>
      <c r="HQ143" s="7" t="str" cm="1">
        <f t="array" ref="HQ143">_xlfn.SWITCH(HP143,HM143,"Oui",HN143,"Non",HO143,"Abstention")</f>
        <v>Oui</v>
      </c>
      <c r="HR143" s="7" t="str" cm="1">
        <f t="array" ref="HR143">_xlfn.SWITCH(HQ143,"Oui","Non","Non","Oui","Abstention","Oui")</f>
        <v>Non</v>
      </c>
      <c r="HS143" s="7" t="str" cm="1">
        <f t="array" ref="HS143">_xlfn.SWITCH(HQ143,"Oui","Abstention","Non","Abstention","Abstention","Non")</f>
        <v>Abstention</v>
      </c>
      <c r="HT143" s="3">
        <f t="shared" si="89"/>
        <v>53</v>
      </c>
      <c r="HU143" s="3">
        <f t="shared" si="90"/>
        <v>1</v>
      </c>
      <c r="HV143" t="str">
        <f t="shared" si="91"/>
        <v>consigne</v>
      </c>
      <c r="HW143" s="3">
        <f t="shared" si="110"/>
        <v>0</v>
      </c>
      <c r="HX143" s="3">
        <f t="shared" si="111"/>
        <v>37</v>
      </c>
      <c r="HY143" s="3">
        <f t="shared" si="112"/>
        <v>0</v>
      </c>
      <c r="HZ143" s="3">
        <f t="shared" si="92"/>
        <v>37</v>
      </c>
      <c r="IA143" s="7" t="str" cm="1">
        <f t="array" ref="IA143">_xlfn.SWITCH(HZ143,HW143,"Oui",HX143,"Non",HY143,"Abstention")</f>
        <v>Non</v>
      </c>
      <c r="IB143" s="7" t="str" cm="1">
        <f t="array" ref="IB143">_xlfn.SWITCH(IA143,"Oui","Non","Non","Oui","Abstention","Oui")</f>
        <v>Oui</v>
      </c>
      <c r="IC143" s="7" t="str" cm="1">
        <f t="array" ref="IC143">_xlfn.SWITCH(IA143,"Oui","Abstention","Non","Abstention","Abstention","Non")</f>
        <v>Abstention</v>
      </c>
      <c r="ID143" s="3">
        <f t="shared" si="93"/>
        <v>37</v>
      </c>
      <c r="IE143" s="3">
        <f t="shared" si="94"/>
        <v>1</v>
      </c>
      <c r="IF143" t="str">
        <f t="shared" si="95"/>
        <v>consigne</v>
      </c>
      <c r="IG143">
        <f t="shared" si="113"/>
        <v>29</v>
      </c>
      <c r="IH143">
        <f t="shared" si="114"/>
        <v>0</v>
      </c>
      <c r="II143">
        <f t="shared" si="115"/>
        <v>0</v>
      </c>
      <c r="IJ143" s="3">
        <f t="shared" si="96"/>
        <v>29</v>
      </c>
      <c r="IK143" s="7" t="str" cm="1">
        <f t="array" ref="IK143">_xlfn.SWITCH(IJ143,IG143,"Oui",IH143,"Non",II143,"Abstention")</f>
        <v>Oui</v>
      </c>
      <c r="IL143" s="7" t="str" cm="1">
        <f t="array" ref="IL143">_xlfn.SWITCH(IK143,"Oui","Non","Non","Oui","Abstention","Oui")</f>
        <v>Non</v>
      </c>
      <c r="IM143" s="7" t="str" cm="1">
        <f t="array" ref="IM143">_xlfn.SWITCH(IK143,"Oui","Abstention","Non","Abstention","Abstention","Non")</f>
        <v>Abstention</v>
      </c>
      <c r="IN143" s="3">
        <f t="shared" si="97"/>
        <v>29</v>
      </c>
      <c r="IO143" s="3">
        <f t="shared" si="98"/>
        <v>1</v>
      </c>
      <c r="IP143" t="str">
        <f t="shared" si="84"/>
        <v>consigne</v>
      </c>
      <c r="IQ143">
        <f t="shared" si="116"/>
        <v>25</v>
      </c>
      <c r="IR143">
        <f t="shared" si="117"/>
        <v>0</v>
      </c>
      <c r="IS143">
        <f t="shared" si="118"/>
        <v>0</v>
      </c>
      <c r="IT143" s="3">
        <f t="shared" si="99"/>
        <v>25</v>
      </c>
      <c r="IU143" s="7" t="str" cm="1">
        <f t="array" ref="IU143">_xlfn.SWITCH(IT143,IQ143,"Oui",IR143,"Non",IS143,"Abstention")</f>
        <v>Oui</v>
      </c>
      <c r="IV143" s="7" t="str" cm="1">
        <f t="array" ref="IV143">_xlfn.SWITCH(IU143,"Oui","Non","Non","Oui","Abstention","Oui")</f>
        <v>Non</v>
      </c>
      <c r="IW143" s="7" t="str" cm="1">
        <f t="array" ref="IW143">_xlfn.SWITCH(IU143,"Oui","Abstention","Non","Abstention","Abstention","Non")</f>
        <v>Abstention</v>
      </c>
      <c r="IX143" s="3">
        <f t="shared" si="100"/>
        <v>25</v>
      </c>
      <c r="IY143" s="3">
        <f t="shared" si="101"/>
        <v>1</v>
      </c>
      <c r="IZ143" t="str">
        <f t="shared" si="85"/>
        <v>consigne</v>
      </c>
      <c r="JA143">
        <f t="shared" si="119"/>
        <v>0</v>
      </c>
      <c r="JB143">
        <f t="shared" si="120"/>
        <v>28</v>
      </c>
      <c r="JC143">
        <f t="shared" si="121"/>
        <v>0</v>
      </c>
      <c r="JD143" s="3">
        <f t="shared" si="102"/>
        <v>28</v>
      </c>
      <c r="JE143" s="7" t="str" cm="1">
        <f t="array" ref="JE143">_xlfn.SWITCH(JD143,JA143,"Oui",JB143,"Non",JC143,"Abstention")</f>
        <v>Non</v>
      </c>
      <c r="JF143" s="7" t="str" cm="1">
        <f t="array" ref="JF143">_xlfn.SWITCH(JE143,"Oui","Non","Non","Oui","Abstention","Oui")</f>
        <v>Oui</v>
      </c>
      <c r="JG143" s="7" t="str" cm="1">
        <f t="array" ref="JG143">_xlfn.SWITCH(JE143,"Oui","Abstention","Non","Abstention","Abstention","Non")</f>
        <v>Abstention</v>
      </c>
      <c r="JH143" s="3">
        <f t="shared" si="103"/>
        <v>28</v>
      </c>
      <c r="JI143" s="3">
        <f t="shared" si="104"/>
        <v>1</v>
      </c>
      <c r="JJ143" t="str">
        <f t="shared" si="86"/>
        <v>consigne</v>
      </c>
      <c r="JK143">
        <f t="shared" si="122"/>
        <v>0</v>
      </c>
      <c r="JL143">
        <f t="shared" si="123"/>
        <v>16</v>
      </c>
      <c r="JM143">
        <f t="shared" si="124"/>
        <v>0</v>
      </c>
      <c r="JN143" s="3">
        <f t="shared" si="105"/>
        <v>16</v>
      </c>
      <c r="JO143" s="7" t="str" cm="1">
        <f t="array" ref="JO143">_xlfn.SWITCH(JN143,JK143,"Oui",JL143,"Non",JM143,"Abstention")</f>
        <v>Non</v>
      </c>
      <c r="JP143" s="7" t="str" cm="1">
        <f t="array" ref="JP143">_xlfn.SWITCH(JO143,"Oui","Non","Non","Oui","Abstention","Oui")</f>
        <v>Oui</v>
      </c>
      <c r="JQ143" s="7" t="str" cm="1">
        <f t="array" ref="JQ143">_xlfn.SWITCH(JO143,"Oui","Abstention","Non","Abstention","Abstention","Non")</f>
        <v>Abstention</v>
      </c>
      <c r="JR143" s="3">
        <f t="shared" si="106"/>
        <v>16</v>
      </c>
      <c r="JS143" s="3">
        <f t="shared" si="107"/>
        <v>1</v>
      </c>
      <c r="JT143" t="str">
        <f t="shared" si="87"/>
        <v>consigne</v>
      </c>
      <c r="JU143" s="3"/>
      <c r="JV143" t="str" cm="1">
        <f t="array" ref="JV143">_xlfn._xlws.FILTER($M$3:$HD$3,((($M143:$HD143=$HR143)+($M143:$HD143=$HS143))*($M$5:$HD$5="V")*($HV143="consigne")),"")</f>
        <v/>
      </c>
      <c r="KP143" t="str" cm="1">
        <f t="array" ref="KP143">_xlfn._xlws.FILTER($M$3:$HD$3,((($M143:$HD143=$IB143)+($M143:$HD143=$IC143))*($M$5:$HD$5="S")*($IF143="consigne")),"")</f>
        <v/>
      </c>
      <c r="LD143" t="str" cm="1">
        <f t="array" ref="LD143">_xlfn._xlws.FILTER($M$3:$HD$3,((($M143:$HD143=$IV143)+($M143:$HD143=$IW143))*($M$5:$HD$5="RL")*($IZ143="consigne")),"")</f>
        <v/>
      </c>
      <c r="LP143" t="str" cm="1">
        <f t="array" ref="LP143">_xlfn._xlws.FILTER($M$3:$HD$3,((($M143:$HD143=$JF143)+($M143:$HD143=$JG143))*($M$5:$HD$5="G")*($JJ143="consigne")),"")</f>
        <v/>
      </c>
      <c r="MA143" t="str" cm="1">
        <f t="array" ref="MA143">_xlfn._xlws.FILTER($M$3:$HD$3,((($M143:$HD143=$JP143)+($M143:$HD143=$JQ143))*($M$5:$HD$5="GL")*($JT143="consigne")),"")</f>
        <v/>
      </c>
      <c r="MG143" t="str" cm="1">
        <f t="array" ref="MG143">_xlfn._xlws.FILTER($M$3:$HD$3,((($M143:$HD143=$IL143)+($M143:$HD143=$IM143))*($M$5:$HD$5="M-E")*($IP143="consigne")),"")</f>
        <v/>
      </c>
    </row>
    <row r="144" spans="1:353" x14ac:dyDescent="0.25">
      <c r="A144" s="1" t="s">
        <v>951</v>
      </c>
      <c r="B144" t="s">
        <v>204</v>
      </c>
      <c r="C144" t="s">
        <v>916</v>
      </c>
      <c r="D144" t="s">
        <v>706</v>
      </c>
      <c r="E144" s="1" t="s">
        <v>917</v>
      </c>
      <c r="F144" t="s">
        <v>918</v>
      </c>
      <c r="G144">
        <v>24611</v>
      </c>
      <c r="H144" t="s">
        <v>506</v>
      </c>
      <c r="I144" t="s">
        <v>952</v>
      </c>
      <c r="J144" t="s">
        <v>953</v>
      </c>
      <c r="K144" t="s">
        <v>921</v>
      </c>
      <c r="M144" t="s">
        <v>461</v>
      </c>
      <c r="N144" t="s">
        <v>473</v>
      </c>
      <c r="O144" t="s">
        <v>460</v>
      </c>
      <c r="P144" t="s">
        <v>461</v>
      </c>
      <c r="Q144" t="s">
        <v>461</v>
      </c>
      <c r="R144" t="s">
        <v>460</v>
      </c>
      <c r="S144" t="s">
        <v>460</v>
      </c>
      <c r="T144" t="s">
        <v>460</v>
      </c>
      <c r="U144" t="s">
        <v>460</v>
      </c>
      <c r="V144" t="s">
        <v>460</v>
      </c>
      <c r="W144" t="s">
        <v>463</v>
      </c>
      <c r="X144" t="s">
        <v>460</v>
      </c>
      <c r="Y144" t="s">
        <v>460</v>
      </c>
      <c r="Z144" t="s">
        <v>473</v>
      </c>
      <c r="AA144" t="s">
        <v>460</v>
      </c>
      <c r="AB144" t="s">
        <v>460</v>
      </c>
      <c r="AC144" t="s">
        <v>460</v>
      </c>
      <c r="AD144" t="s">
        <v>461</v>
      </c>
      <c r="AE144" t="s">
        <v>461</v>
      </c>
      <c r="AF144" t="s">
        <v>460</v>
      </c>
      <c r="AG144" t="s">
        <v>473</v>
      </c>
      <c r="AH144" t="s">
        <v>461</v>
      </c>
      <c r="AI144" t="s">
        <v>461</v>
      </c>
      <c r="AJ144" t="s">
        <v>460</v>
      </c>
      <c r="AK144" t="s">
        <v>460</v>
      </c>
      <c r="AL144" t="s">
        <v>461</v>
      </c>
      <c r="AM144" t="s">
        <v>473</v>
      </c>
      <c r="AN144" t="s">
        <v>461</v>
      </c>
      <c r="AO144" t="s">
        <v>461</v>
      </c>
      <c r="AP144" t="s">
        <v>461</v>
      </c>
      <c r="AQ144" t="s">
        <v>460</v>
      </c>
      <c r="AR144" t="s">
        <v>460</v>
      </c>
      <c r="AS144" t="s">
        <v>460</v>
      </c>
      <c r="AT144" t="s">
        <v>460</v>
      </c>
      <c r="AU144" t="s">
        <v>460</v>
      </c>
      <c r="AV144" t="s">
        <v>460</v>
      </c>
      <c r="AW144" t="s">
        <v>461</v>
      </c>
      <c r="AX144" t="s">
        <v>460</v>
      </c>
      <c r="AY144" t="s">
        <v>461</v>
      </c>
      <c r="AZ144" t="s">
        <v>473</v>
      </c>
      <c r="BA144" t="s">
        <v>461</v>
      </c>
      <c r="BB144" t="s">
        <v>460</v>
      </c>
      <c r="BC144" t="s">
        <v>460</v>
      </c>
      <c r="BD144" t="s">
        <v>461</v>
      </c>
      <c r="BE144" t="s">
        <v>461</v>
      </c>
      <c r="BF144" t="s">
        <v>460</v>
      </c>
      <c r="BG144" t="s">
        <v>460</v>
      </c>
      <c r="BH144" t="s">
        <v>473</v>
      </c>
      <c r="BI144" t="s">
        <v>460</v>
      </c>
      <c r="BJ144" t="s">
        <v>461</v>
      </c>
      <c r="BK144" t="s">
        <v>461</v>
      </c>
      <c r="BL144" t="s">
        <v>460</v>
      </c>
      <c r="BM144" t="s">
        <v>460</v>
      </c>
      <c r="BN144" t="s">
        <v>460</v>
      </c>
      <c r="BO144" t="s">
        <v>460</v>
      </c>
      <c r="BP144" t="s">
        <v>460</v>
      </c>
      <c r="BQ144" t="s">
        <v>460</v>
      </c>
      <c r="BR144" t="s">
        <v>461</v>
      </c>
      <c r="BS144" t="s">
        <v>460</v>
      </c>
      <c r="BT144" t="s">
        <v>461</v>
      </c>
      <c r="BU144" t="s">
        <v>461</v>
      </c>
      <c r="BV144" t="s">
        <v>460</v>
      </c>
      <c r="BW144" t="s">
        <v>461</v>
      </c>
      <c r="BX144" t="s">
        <v>460</v>
      </c>
      <c r="BY144" t="s">
        <v>461</v>
      </c>
      <c r="BZ144" t="s">
        <v>461</v>
      </c>
      <c r="CA144" t="s">
        <v>460</v>
      </c>
      <c r="CB144" t="s">
        <v>461</v>
      </c>
      <c r="CC144" t="s">
        <v>460</v>
      </c>
      <c r="CD144" t="s">
        <v>461</v>
      </c>
      <c r="CE144" t="s">
        <v>460</v>
      </c>
      <c r="CF144" t="s">
        <v>460</v>
      </c>
      <c r="CG144" t="s">
        <v>461</v>
      </c>
      <c r="CH144" t="s">
        <v>460</v>
      </c>
      <c r="CI144" t="s">
        <v>461</v>
      </c>
      <c r="CJ144" t="s">
        <v>461</v>
      </c>
      <c r="CK144" t="s">
        <v>460</v>
      </c>
      <c r="CL144" t="s">
        <v>461</v>
      </c>
      <c r="CM144" t="s">
        <v>463</v>
      </c>
      <c r="CN144" t="s">
        <v>460</v>
      </c>
      <c r="CO144" t="s">
        <v>460</v>
      </c>
      <c r="CP144" t="s">
        <v>461</v>
      </c>
      <c r="CQ144" t="s">
        <v>461</v>
      </c>
      <c r="CR144" t="s">
        <v>461</v>
      </c>
      <c r="CS144" t="s">
        <v>461</v>
      </c>
      <c r="CT144" t="s">
        <v>461</v>
      </c>
      <c r="CU144" t="s">
        <v>461</v>
      </c>
      <c r="CV144" t="s">
        <v>461</v>
      </c>
      <c r="CW144" t="s">
        <v>473</v>
      </c>
      <c r="CX144" t="s">
        <v>460</v>
      </c>
      <c r="CY144" t="s">
        <v>461</v>
      </c>
      <c r="CZ144" t="s">
        <v>461</v>
      </c>
      <c r="DA144" t="s">
        <v>460</v>
      </c>
      <c r="DB144" t="s">
        <v>474</v>
      </c>
      <c r="DC144" t="s">
        <v>461</v>
      </c>
      <c r="DD144" t="s">
        <v>461</v>
      </c>
      <c r="DE144" t="s">
        <v>460</v>
      </c>
      <c r="DF144" t="s">
        <v>461</v>
      </c>
      <c r="DG144" t="s">
        <v>461</v>
      </c>
      <c r="DH144" t="s">
        <v>461</v>
      </c>
      <c r="DI144" t="s">
        <v>460</v>
      </c>
      <c r="DJ144" t="s">
        <v>461</v>
      </c>
      <c r="DK144" t="s">
        <v>461</v>
      </c>
      <c r="DL144" t="s">
        <v>460</v>
      </c>
      <c r="DM144" t="s">
        <v>460</v>
      </c>
      <c r="DN144" t="s">
        <v>460</v>
      </c>
      <c r="DO144" t="s">
        <v>461</v>
      </c>
      <c r="DP144" t="s">
        <v>461</v>
      </c>
      <c r="DQ144" t="s">
        <v>460</v>
      </c>
      <c r="DR144" t="s">
        <v>473</v>
      </c>
      <c r="DS144" t="s">
        <v>460</v>
      </c>
      <c r="DT144" t="s">
        <v>460</v>
      </c>
      <c r="DU144" t="s">
        <v>461</v>
      </c>
      <c r="DV144" t="s">
        <v>460</v>
      </c>
      <c r="DW144" t="s">
        <v>460</v>
      </c>
      <c r="DX144" t="s">
        <v>461</v>
      </c>
      <c r="DY144" t="s">
        <v>460</v>
      </c>
      <c r="DZ144" t="s">
        <v>460</v>
      </c>
      <c r="EA144" t="s">
        <v>460</v>
      </c>
      <c r="EB144" t="s">
        <v>460</v>
      </c>
      <c r="EC144" t="s">
        <v>473</v>
      </c>
      <c r="ED144" t="s">
        <v>473</v>
      </c>
      <c r="EE144" t="s">
        <v>461</v>
      </c>
      <c r="EF144" t="s">
        <v>461</v>
      </c>
      <c r="EG144" t="s">
        <v>460</v>
      </c>
      <c r="EH144" t="s">
        <v>461</v>
      </c>
      <c r="EI144" t="s">
        <v>461</v>
      </c>
      <c r="EJ144" t="s">
        <v>461</v>
      </c>
      <c r="EK144" t="s">
        <v>460</v>
      </c>
      <c r="EL144" t="s">
        <v>460</v>
      </c>
      <c r="EM144" t="s">
        <v>461</v>
      </c>
      <c r="EN144" t="s">
        <v>461</v>
      </c>
      <c r="EO144" t="s">
        <v>460</v>
      </c>
      <c r="EP144" t="s">
        <v>473</v>
      </c>
      <c r="EQ144" t="s">
        <v>460</v>
      </c>
      <c r="ER144" t="s">
        <v>460</v>
      </c>
      <c r="ES144" t="s">
        <v>460</v>
      </c>
      <c r="ET144" t="s">
        <v>460</v>
      </c>
      <c r="EU144" t="s">
        <v>463</v>
      </c>
      <c r="EV144" t="s">
        <v>460</v>
      </c>
      <c r="EW144" t="s">
        <v>460</v>
      </c>
      <c r="EX144" t="s">
        <v>460</v>
      </c>
      <c r="EY144" t="s">
        <v>461</v>
      </c>
      <c r="EZ144" t="s">
        <v>461</v>
      </c>
      <c r="FA144" t="s">
        <v>461</v>
      </c>
      <c r="FB144" t="s">
        <v>461</v>
      </c>
      <c r="FC144" t="s">
        <v>460</v>
      </c>
      <c r="FD144" t="s">
        <v>461</v>
      </c>
      <c r="FE144" t="s">
        <v>461</v>
      </c>
      <c r="FF144" t="s">
        <v>461</v>
      </c>
      <c r="FG144" t="s">
        <v>461</v>
      </c>
      <c r="FH144" t="s">
        <v>460</v>
      </c>
      <c r="FI144" t="s">
        <v>461</v>
      </c>
      <c r="FJ144" t="s">
        <v>461</v>
      </c>
      <c r="FK144" t="s">
        <v>461</v>
      </c>
      <c r="FL144" t="s">
        <v>460</v>
      </c>
      <c r="FM144" t="s">
        <v>460</v>
      </c>
      <c r="FN144" t="s">
        <v>460</v>
      </c>
      <c r="FO144" t="s">
        <v>460</v>
      </c>
      <c r="FP144" t="s">
        <v>473</v>
      </c>
      <c r="FQ144" t="s">
        <v>461</v>
      </c>
      <c r="FR144" t="s">
        <v>460</v>
      </c>
      <c r="FS144" t="s">
        <v>460</v>
      </c>
      <c r="FT144" t="s">
        <v>460</v>
      </c>
      <c r="FU144" t="s">
        <v>460</v>
      </c>
      <c r="FV144" t="s">
        <v>461</v>
      </c>
      <c r="FW144" t="s">
        <v>461</v>
      </c>
      <c r="FX144" t="s">
        <v>460</v>
      </c>
      <c r="FY144" t="s">
        <v>461</v>
      </c>
      <c r="FZ144" t="s">
        <v>460</v>
      </c>
      <c r="GA144" t="s">
        <v>461</v>
      </c>
      <c r="GB144" t="s">
        <v>461</v>
      </c>
      <c r="GC144" t="s">
        <v>461</v>
      </c>
      <c r="GD144" t="s">
        <v>460</v>
      </c>
      <c r="GE144" t="s">
        <v>460</v>
      </c>
      <c r="GF144" t="s">
        <v>461</v>
      </c>
      <c r="GG144" t="s">
        <v>460</v>
      </c>
      <c r="GH144" t="s">
        <v>460</v>
      </c>
      <c r="GI144" t="s">
        <v>460</v>
      </c>
      <c r="GJ144" t="s">
        <v>460</v>
      </c>
      <c r="GK144" t="s">
        <v>461</v>
      </c>
      <c r="GL144" t="s">
        <v>461</v>
      </c>
      <c r="GM144" t="s">
        <v>460</v>
      </c>
      <c r="GN144" t="s">
        <v>460</v>
      </c>
      <c r="GO144" t="s">
        <v>461</v>
      </c>
      <c r="GP144" t="s">
        <v>460</v>
      </c>
      <c r="GQ144" t="s">
        <v>461</v>
      </c>
      <c r="GR144" t="s">
        <v>460</v>
      </c>
      <c r="GS144" t="s">
        <v>460</v>
      </c>
      <c r="GT144" t="s">
        <v>460</v>
      </c>
      <c r="GU144" t="s">
        <v>460</v>
      </c>
      <c r="GV144" t="s">
        <v>460</v>
      </c>
      <c r="GW144" t="s">
        <v>460</v>
      </c>
      <c r="GX144" t="s">
        <v>460</v>
      </c>
      <c r="GY144" t="s">
        <v>460</v>
      </c>
      <c r="GZ144" t="s">
        <v>460</v>
      </c>
      <c r="HA144" t="s">
        <v>461</v>
      </c>
      <c r="HB144" t="s">
        <v>461</v>
      </c>
      <c r="HC144" t="s">
        <v>460</v>
      </c>
      <c r="HD144" t="s">
        <v>461</v>
      </c>
      <c r="HE144" t="s">
        <v>481</v>
      </c>
      <c r="HF144">
        <v>101</v>
      </c>
      <c r="HG144">
        <v>83</v>
      </c>
      <c r="HH144">
        <v>0</v>
      </c>
      <c r="HI144">
        <v>3</v>
      </c>
      <c r="HJ144">
        <v>12</v>
      </c>
      <c r="HK144" t="s">
        <v>476</v>
      </c>
      <c r="HM144" s="3">
        <f t="shared" si="108"/>
        <v>0</v>
      </c>
      <c r="HN144" s="3">
        <f t="shared" si="109"/>
        <v>52</v>
      </c>
      <c r="HO144" s="3">
        <f t="shared" si="125"/>
        <v>0</v>
      </c>
      <c r="HP144" s="3">
        <f t="shared" si="88"/>
        <v>52</v>
      </c>
      <c r="HQ144" s="7" t="str" cm="1">
        <f t="array" ref="HQ144">_xlfn.SWITCH(HP144,HM144,"Oui",HN144,"Non",HO144,"Abstention")</f>
        <v>Non</v>
      </c>
      <c r="HR144" s="7" t="str" cm="1">
        <f t="array" ref="HR144">_xlfn.SWITCH(HQ144,"Oui","Non","Non","Oui","Abstention","Oui")</f>
        <v>Oui</v>
      </c>
      <c r="HS144" s="7" t="str" cm="1">
        <f t="array" ref="HS144">_xlfn.SWITCH(HQ144,"Oui","Abstention","Non","Abstention","Abstention","Non")</f>
        <v>Abstention</v>
      </c>
      <c r="HT144" s="3">
        <f t="shared" si="89"/>
        <v>52</v>
      </c>
      <c r="HU144" s="3">
        <f t="shared" si="90"/>
        <v>1</v>
      </c>
      <c r="HV144" t="str">
        <f t="shared" si="91"/>
        <v>consigne</v>
      </c>
      <c r="HW144" s="3">
        <f t="shared" si="110"/>
        <v>37</v>
      </c>
      <c r="HX144" s="3">
        <f t="shared" si="111"/>
        <v>0</v>
      </c>
      <c r="HY144" s="3">
        <f t="shared" si="112"/>
        <v>0</v>
      </c>
      <c r="HZ144" s="3">
        <f t="shared" si="92"/>
        <v>37</v>
      </c>
      <c r="IA144" s="7" t="str" cm="1">
        <f t="array" ref="IA144">_xlfn.SWITCH(HZ144,HW144,"Oui",HX144,"Non",HY144,"Abstention")</f>
        <v>Oui</v>
      </c>
      <c r="IB144" s="7" t="str" cm="1">
        <f t="array" ref="IB144">_xlfn.SWITCH(IA144,"Oui","Non","Non","Oui","Abstention","Oui")</f>
        <v>Non</v>
      </c>
      <c r="IC144" s="7" t="str" cm="1">
        <f t="array" ref="IC144">_xlfn.SWITCH(IA144,"Oui","Abstention","Non","Abstention","Abstention","Non")</f>
        <v>Abstention</v>
      </c>
      <c r="ID144" s="3">
        <f t="shared" si="93"/>
        <v>37</v>
      </c>
      <c r="IE144" s="3">
        <f t="shared" si="94"/>
        <v>1</v>
      </c>
      <c r="IF144" t="str">
        <f t="shared" si="95"/>
        <v>consigne</v>
      </c>
      <c r="IG144">
        <f t="shared" si="113"/>
        <v>3</v>
      </c>
      <c r="IH144">
        <f t="shared" si="114"/>
        <v>26</v>
      </c>
      <c r="II144">
        <f t="shared" si="115"/>
        <v>0</v>
      </c>
      <c r="IJ144" s="3">
        <f t="shared" si="96"/>
        <v>26</v>
      </c>
      <c r="IK144" s="7" t="str" cm="1">
        <f t="array" ref="IK144">_xlfn.SWITCH(IJ144,IG144,"Oui",IH144,"Non",II144,"Abstention")</f>
        <v>Non</v>
      </c>
      <c r="IL144" s="7" t="str" cm="1">
        <f t="array" ref="IL144">_xlfn.SWITCH(IK144,"Oui","Non","Non","Oui","Abstention","Oui")</f>
        <v>Oui</v>
      </c>
      <c r="IM144" s="7" t="str" cm="1">
        <f t="array" ref="IM144">_xlfn.SWITCH(IK144,"Oui","Abstention","Non","Abstention","Abstention","Non")</f>
        <v>Abstention</v>
      </c>
      <c r="IN144" s="3">
        <f t="shared" si="97"/>
        <v>29</v>
      </c>
      <c r="IO144" s="3">
        <f t="shared" si="98"/>
        <v>0.89655172413793105</v>
      </c>
      <c r="IP144" t="str">
        <f t="shared" si="84"/>
        <v>consigne</v>
      </c>
      <c r="IQ144">
        <f t="shared" si="116"/>
        <v>19</v>
      </c>
      <c r="IR144">
        <f t="shared" si="117"/>
        <v>5</v>
      </c>
      <c r="IS144">
        <f t="shared" si="118"/>
        <v>0</v>
      </c>
      <c r="IT144" s="3">
        <f t="shared" si="99"/>
        <v>19</v>
      </c>
      <c r="IU144" s="7" t="str" cm="1">
        <f t="array" ref="IU144">_xlfn.SWITCH(IT144,IQ144,"Oui",IR144,"Non",IS144,"Abstention")</f>
        <v>Oui</v>
      </c>
      <c r="IV144" s="7" t="str" cm="1">
        <f t="array" ref="IV144">_xlfn.SWITCH(IU144,"Oui","Non","Non","Oui","Abstention","Oui")</f>
        <v>Non</v>
      </c>
      <c r="IW144" s="7" t="str" cm="1">
        <f t="array" ref="IW144">_xlfn.SWITCH(IU144,"Oui","Abstention","Non","Abstention","Abstention","Non")</f>
        <v>Abstention</v>
      </c>
      <c r="IX144" s="3">
        <f t="shared" si="100"/>
        <v>24</v>
      </c>
      <c r="IY144" s="3">
        <f t="shared" si="101"/>
        <v>0.79166666666666663</v>
      </c>
      <c r="IZ144" t="str">
        <f t="shared" si="85"/>
        <v>consigne</v>
      </c>
      <c r="JA144">
        <f t="shared" si="119"/>
        <v>28</v>
      </c>
      <c r="JB144">
        <f t="shared" si="120"/>
        <v>0</v>
      </c>
      <c r="JC144">
        <f t="shared" si="121"/>
        <v>0</v>
      </c>
      <c r="JD144" s="3">
        <f t="shared" si="102"/>
        <v>28</v>
      </c>
      <c r="JE144" s="7" t="str" cm="1">
        <f t="array" ref="JE144">_xlfn.SWITCH(JD144,JA144,"Oui",JB144,"Non",JC144,"Abstention")</f>
        <v>Oui</v>
      </c>
      <c r="JF144" s="7" t="str" cm="1">
        <f t="array" ref="JF144">_xlfn.SWITCH(JE144,"Oui","Non","Non","Oui","Abstention","Oui")</f>
        <v>Non</v>
      </c>
      <c r="JG144" s="7" t="str" cm="1">
        <f t="array" ref="JG144">_xlfn.SWITCH(JE144,"Oui","Abstention","Non","Abstention","Abstention","Non")</f>
        <v>Abstention</v>
      </c>
      <c r="JH144" s="3">
        <f t="shared" si="103"/>
        <v>28</v>
      </c>
      <c r="JI144" s="3">
        <f t="shared" si="104"/>
        <v>1</v>
      </c>
      <c r="JJ144" t="str">
        <f t="shared" si="86"/>
        <v>consigne</v>
      </c>
      <c r="JK144">
        <f t="shared" si="122"/>
        <v>14</v>
      </c>
      <c r="JL144">
        <f t="shared" si="123"/>
        <v>0</v>
      </c>
      <c r="JM144">
        <f t="shared" si="124"/>
        <v>0</v>
      </c>
      <c r="JN144" s="3">
        <f t="shared" si="105"/>
        <v>14</v>
      </c>
      <c r="JO144" s="7" t="str" cm="1">
        <f t="array" ref="JO144">_xlfn.SWITCH(JN144,JK144,"Oui",JL144,"Non",JM144,"Abstention")</f>
        <v>Oui</v>
      </c>
      <c r="JP144" s="7" t="str" cm="1">
        <f t="array" ref="JP144">_xlfn.SWITCH(JO144,"Oui","Non","Non","Oui","Abstention","Oui")</f>
        <v>Non</v>
      </c>
      <c r="JQ144" s="7" t="str" cm="1">
        <f t="array" ref="JQ144">_xlfn.SWITCH(JO144,"Oui","Abstention","Non","Abstention","Abstention","Non")</f>
        <v>Abstention</v>
      </c>
      <c r="JR144" s="3">
        <f t="shared" si="106"/>
        <v>14</v>
      </c>
      <c r="JS144" s="3">
        <f t="shared" si="107"/>
        <v>1</v>
      </c>
      <c r="JT144" t="str">
        <f t="shared" si="87"/>
        <v>consigne</v>
      </c>
      <c r="JU144" s="3"/>
      <c r="JV144" t="str" cm="1">
        <f t="array" ref="JV144">_xlfn._xlws.FILTER($M$3:$HD$3,((($M144:$HD144=$HR144)+($M144:$HD144=$HS144))*($M$5:$HD$5="V")*($HV144="consigne")),"")</f>
        <v/>
      </c>
      <c r="KP144" t="str" cm="1">
        <f t="array" ref="KP144">_xlfn._xlws.FILTER($M$3:$HD$3,((($M144:$HD144=$IB144)+($M144:$HD144=$IC144))*($M$5:$HD$5="S")*($IF144="consigne")),"")</f>
        <v/>
      </c>
      <c r="LD144" t="str" cm="1">
        <f t="array" ref="LD144:LH144">_xlfn._xlws.FILTER($M$3:$HD$3,((($M144:$HD144=$IV144)+($M144:$HD144=$IW144))*($M$5:$HD$5="RL")*($IZ144="consigne")),"")</f>
        <v>Bourgeois Jacques</v>
      </c>
      <c r="LE144" t="str">
        <v>de Montmollin Simone</v>
      </c>
      <c r="LF144" t="str">
        <v>Fiala Doris</v>
      </c>
      <c r="LG144" t="str">
        <v>Lüscher Christian</v>
      </c>
      <c r="LH144" t="str">
        <v>Nantermod Philippe</v>
      </c>
      <c r="LP144" t="str" cm="1">
        <f t="array" ref="LP144">_xlfn._xlws.FILTER($M$3:$HD$3,((($M144:$HD144=$JF144)+($M144:$HD144=$JG144))*($M$5:$HD$5="G")*($JJ144="consigne")),"")</f>
        <v/>
      </c>
      <c r="MA144" t="str" cm="1">
        <f t="array" ref="MA144">_xlfn._xlws.FILTER($M$3:$HD$3,((($M144:$HD144=$JP144)+($M144:$HD144=$JQ144))*($M$5:$HD$5="GL")*($JT144="consigne")),"")</f>
        <v/>
      </c>
      <c r="MG144" t="str" cm="1">
        <f t="array" ref="MG144:MI144">_xlfn._xlws.FILTER($M$3:$HD$3,((($M144:$HD144=$IL144)+($M144:$HD144=$IM144))*($M$5:$HD$5="M-E")*($IP144="consigne")),"")</f>
        <v>Gugger Niklaus-Samuel</v>
      </c>
      <c r="MH144" t="str">
        <v>Streiff-Feller Marianne</v>
      </c>
      <c r="MI144" t="str">
        <v>Studer Lilian</v>
      </c>
    </row>
    <row r="145" spans="1:349" x14ac:dyDescent="0.25">
      <c r="A145" s="1" t="s">
        <v>954</v>
      </c>
      <c r="B145" t="s">
        <v>204</v>
      </c>
      <c r="C145" t="s">
        <v>916</v>
      </c>
      <c r="D145" t="s">
        <v>706</v>
      </c>
      <c r="E145" s="1" t="s">
        <v>917</v>
      </c>
      <c r="F145" t="s">
        <v>918</v>
      </c>
      <c r="G145">
        <v>24612</v>
      </c>
      <c r="H145" t="s">
        <v>506</v>
      </c>
      <c r="I145" t="s">
        <v>955</v>
      </c>
      <c r="J145" t="s">
        <v>956</v>
      </c>
      <c r="K145" t="s">
        <v>921</v>
      </c>
      <c r="M145" t="s">
        <v>460</v>
      </c>
      <c r="N145" t="s">
        <v>473</v>
      </c>
      <c r="O145" t="s">
        <v>461</v>
      </c>
      <c r="P145" t="s">
        <v>460</v>
      </c>
      <c r="Q145" t="s">
        <v>460</v>
      </c>
      <c r="R145" t="s">
        <v>461</v>
      </c>
      <c r="S145" t="s">
        <v>461</v>
      </c>
      <c r="T145" t="s">
        <v>461</v>
      </c>
      <c r="U145" t="s">
        <v>461</v>
      </c>
      <c r="V145" t="s">
        <v>461</v>
      </c>
      <c r="W145" t="s">
        <v>463</v>
      </c>
      <c r="X145" t="s">
        <v>461</v>
      </c>
      <c r="Y145" t="s">
        <v>461</v>
      </c>
      <c r="Z145" t="s">
        <v>473</v>
      </c>
      <c r="AA145" t="s">
        <v>461</v>
      </c>
      <c r="AB145" t="s">
        <v>461</v>
      </c>
      <c r="AC145" t="s">
        <v>461</v>
      </c>
      <c r="AD145" t="s">
        <v>460</v>
      </c>
      <c r="AE145" t="s">
        <v>460</v>
      </c>
      <c r="AF145" t="s">
        <v>461</v>
      </c>
      <c r="AG145" t="s">
        <v>473</v>
      </c>
      <c r="AH145" t="s">
        <v>460</v>
      </c>
      <c r="AI145" t="s">
        <v>460</v>
      </c>
      <c r="AJ145" t="s">
        <v>461</v>
      </c>
      <c r="AK145" t="s">
        <v>461</v>
      </c>
      <c r="AL145" t="s">
        <v>460</v>
      </c>
      <c r="AM145" t="s">
        <v>473</v>
      </c>
      <c r="AN145" t="s">
        <v>460</v>
      </c>
      <c r="AO145" t="s">
        <v>460</v>
      </c>
      <c r="AP145" t="s">
        <v>460</v>
      </c>
      <c r="AQ145" t="s">
        <v>460</v>
      </c>
      <c r="AR145" t="s">
        <v>460</v>
      </c>
      <c r="AS145" t="s">
        <v>461</v>
      </c>
      <c r="AT145" t="s">
        <v>460</v>
      </c>
      <c r="AU145" t="s">
        <v>461</v>
      </c>
      <c r="AV145" t="s">
        <v>461</v>
      </c>
      <c r="AW145" t="s">
        <v>460</v>
      </c>
      <c r="AX145" t="s">
        <v>461</v>
      </c>
      <c r="AY145" t="s">
        <v>460</v>
      </c>
      <c r="AZ145" t="s">
        <v>473</v>
      </c>
      <c r="BA145" t="s">
        <v>460</v>
      </c>
      <c r="BB145" t="s">
        <v>460</v>
      </c>
      <c r="BC145" t="s">
        <v>461</v>
      </c>
      <c r="BD145" t="s">
        <v>460</v>
      </c>
      <c r="BE145" t="s">
        <v>460</v>
      </c>
      <c r="BF145" t="s">
        <v>460</v>
      </c>
      <c r="BG145" t="s">
        <v>461</v>
      </c>
      <c r="BH145" t="s">
        <v>473</v>
      </c>
      <c r="BI145" t="s">
        <v>461</v>
      </c>
      <c r="BJ145" t="s">
        <v>460</v>
      </c>
      <c r="BK145" t="s">
        <v>460</v>
      </c>
      <c r="BL145" t="s">
        <v>461</v>
      </c>
      <c r="BM145" t="s">
        <v>461</v>
      </c>
      <c r="BN145" t="s">
        <v>461</v>
      </c>
      <c r="BO145" t="s">
        <v>460</v>
      </c>
      <c r="BP145" t="s">
        <v>461</v>
      </c>
      <c r="BQ145" t="s">
        <v>461</v>
      </c>
      <c r="BR145" t="s">
        <v>460</v>
      </c>
      <c r="BS145" t="s">
        <v>461</v>
      </c>
      <c r="BT145" t="s">
        <v>460</v>
      </c>
      <c r="BU145" t="s">
        <v>460</v>
      </c>
      <c r="BV145" t="s">
        <v>460</v>
      </c>
      <c r="BW145" t="s">
        <v>460</v>
      </c>
      <c r="BX145" t="s">
        <v>461</v>
      </c>
      <c r="BY145" t="s">
        <v>460</v>
      </c>
      <c r="BZ145" t="s">
        <v>460</v>
      </c>
      <c r="CA145" t="s">
        <v>461</v>
      </c>
      <c r="CB145" t="s">
        <v>460</v>
      </c>
      <c r="CC145" t="s">
        <v>460</v>
      </c>
      <c r="CD145" t="s">
        <v>460</v>
      </c>
      <c r="CE145" t="s">
        <v>461</v>
      </c>
      <c r="CF145" t="s">
        <v>461</v>
      </c>
      <c r="CG145" t="s">
        <v>460</v>
      </c>
      <c r="CH145" t="s">
        <v>461</v>
      </c>
      <c r="CI145" t="s">
        <v>460</v>
      </c>
      <c r="CJ145" t="s">
        <v>460</v>
      </c>
      <c r="CK145" t="s">
        <v>461</v>
      </c>
      <c r="CL145" t="s">
        <v>460</v>
      </c>
      <c r="CM145" t="s">
        <v>463</v>
      </c>
      <c r="CN145" t="s">
        <v>461</v>
      </c>
      <c r="CO145" t="s">
        <v>461</v>
      </c>
      <c r="CP145" t="s">
        <v>460</v>
      </c>
      <c r="CQ145" t="s">
        <v>460</v>
      </c>
      <c r="CR145" t="s">
        <v>460</v>
      </c>
      <c r="CS145" t="s">
        <v>460</v>
      </c>
      <c r="CT145" t="s">
        <v>460</v>
      </c>
      <c r="CU145" t="s">
        <v>460</v>
      </c>
      <c r="CV145" t="s">
        <v>460</v>
      </c>
      <c r="CW145" t="s">
        <v>473</v>
      </c>
      <c r="CX145" t="s">
        <v>461</v>
      </c>
      <c r="CY145" t="s">
        <v>460</v>
      </c>
      <c r="CZ145" t="s">
        <v>460</v>
      </c>
      <c r="DA145" t="s">
        <v>460</v>
      </c>
      <c r="DB145" t="s">
        <v>474</v>
      </c>
      <c r="DC145" t="s">
        <v>460</v>
      </c>
      <c r="DD145" t="s">
        <v>460</v>
      </c>
      <c r="DE145" t="s">
        <v>461</v>
      </c>
      <c r="DF145" t="s">
        <v>460</v>
      </c>
      <c r="DG145" t="s">
        <v>460</v>
      </c>
      <c r="DH145" t="s">
        <v>460</v>
      </c>
      <c r="DI145" t="s">
        <v>461</v>
      </c>
      <c r="DJ145" t="s">
        <v>460</v>
      </c>
      <c r="DK145" t="s">
        <v>460</v>
      </c>
      <c r="DL145" t="s">
        <v>461</v>
      </c>
      <c r="DM145" t="s">
        <v>461</v>
      </c>
      <c r="DN145" t="s">
        <v>461</v>
      </c>
      <c r="DO145" t="s">
        <v>460</v>
      </c>
      <c r="DP145" t="s">
        <v>460</v>
      </c>
      <c r="DQ145" t="s">
        <v>460</v>
      </c>
      <c r="DR145" t="s">
        <v>473</v>
      </c>
      <c r="DS145" t="s">
        <v>461</v>
      </c>
      <c r="DT145" t="s">
        <v>461</v>
      </c>
      <c r="DU145" t="s">
        <v>460</v>
      </c>
      <c r="DV145" t="s">
        <v>461</v>
      </c>
      <c r="DW145" t="s">
        <v>480</v>
      </c>
      <c r="DX145" t="s">
        <v>460</v>
      </c>
      <c r="DY145" t="s">
        <v>460</v>
      </c>
      <c r="DZ145" t="s">
        <v>461</v>
      </c>
      <c r="EA145" t="s">
        <v>461</v>
      </c>
      <c r="EB145" t="s">
        <v>461</v>
      </c>
      <c r="EC145" t="s">
        <v>473</v>
      </c>
      <c r="ED145" t="s">
        <v>473</v>
      </c>
      <c r="EE145" t="s">
        <v>460</v>
      </c>
      <c r="EF145" t="s">
        <v>460</v>
      </c>
      <c r="EG145" t="s">
        <v>461</v>
      </c>
      <c r="EH145" t="s">
        <v>460</v>
      </c>
      <c r="EI145" t="s">
        <v>460</v>
      </c>
      <c r="EJ145" t="s">
        <v>460</v>
      </c>
      <c r="EK145" t="s">
        <v>461</v>
      </c>
      <c r="EL145" t="s">
        <v>461</v>
      </c>
      <c r="EM145" t="s">
        <v>460</v>
      </c>
      <c r="EN145" t="s">
        <v>460</v>
      </c>
      <c r="EO145" t="s">
        <v>461</v>
      </c>
      <c r="EP145" t="s">
        <v>473</v>
      </c>
      <c r="EQ145" t="s">
        <v>461</v>
      </c>
      <c r="ER145" t="s">
        <v>461</v>
      </c>
      <c r="ES145" t="s">
        <v>461</v>
      </c>
      <c r="ET145" t="s">
        <v>460</v>
      </c>
      <c r="EU145" t="s">
        <v>463</v>
      </c>
      <c r="EV145" t="s">
        <v>461</v>
      </c>
      <c r="EW145" t="s">
        <v>461</v>
      </c>
      <c r="EX145" t="s">
        <v>461</v>
      </c>
      <c r="EY145" t="s">
        <v>460</v>
      </c>
      <c r="EZ145" t="s">
        <v>460</v>
      </c>
      <c r="FA145" t="s">
        <v>460</v>
      </c>
      <c r="FB145" t="s">
        <v>460</v>
      </c>
      <c r="FC145" t="s">
        <v>460</v>
      </c>
      <c r="FD145" t="s">
        <v>460</v>
      </c>
      <c r="FE145" t="s">
        <v>460</v>
      </c>
      <c r="FF145" t="s">
        <v>460</v>
      </c>
      <c r="FG145" t="s">
        <v>460</v>
      </c>
      <c r="FH145" t="s">
        <v>461</v>
      </c>
      <c r="FI145" t="s">
        <v>460</v>
      </c>
      <c r="FJ145" t="s">
        <v>460</v>
      </c>
      <c r="FK145" t="s">
        <v>460</v>
      </c>
      <c r="FL145" t="s">
        <v>461</v>
      </c>
      <c r="FM145" t="s">
        <v>461</v>
      </c>
      <c r="FN145" t="s">
        <v>460</v>
      </c>
      <c r="FO145" t="s">
        <v>460</v>
      </c>
      <c r="FP145" t="s">
        <v>473</v>
      </c>
      <c r="FQ145" t="s">
        <v>460</v>
      </c>
      <c r="FR145" t="s">
        <v>461</v>
      </c>
      <c r="FS145" t="s">
        <v>460</v>
      </c>
      <c r="FT145" t="s">
        <v>461</v>
      </c>
      <c r="FU145" t="s">
        <v>461</v>
      </c>
      <c r="FV145" t="s">
        <v>460</v>
      </c>
      <c r="FW145" t="s">
        <v>460</v>
      </c>
      <c r="FX145" t="s">
        <v>461</v>
      </c>
      <c r="FY145" t="s">
        <v>460</v>
      </c>
      <c r="FZ145" t="s">
        <v>460</v>
      </c>
      <c r="GA145" t="s">
        <v>460</v>
      </c>
      <c r="GB145" t="s">
        <v>460</v>
      </c>
      <c r="GC145" t="s">
        <v>460</v>
      </c>
      <c r="GD145" t="s">
        <v>461</v>
      </c>
      <c r="GE145" t="s">
        <v>461</v>
      </c>
      <c r="GF145" t="s">
        <v>460</v>
      </c>
      <c r="GG145" t="s">
        <v>461</v>
      </c>
      <c r="GH145" t="s">
        <v>461</v>
      </c>
      <c r="GI145" t="s">
        <v>461</v>
      </c>
      <c r="GJ145" t="s">
        <v>461</v>
      </c>
      <c r="GK145" t="s">
        <v>460</v>
      </c>
      <c r="GL145" t="s">
        <v>460</v>
      </c>
      <c r="GM145" t="s">
        <v>460</v>
      </c>
      <c r="GN145" t="s">
        <v>460</v>
      </c>
      <c r="GO145" t="s">
        <v>460</v>
      </c>
      <c r="GP145" t="s">
        <v>461</v>
      </c>
      <c r="GQ145" t="s">
        <v>460</v>
      </c>
      <c r="GR145" t="s">
        <v>460</v>
      </c>
      <c r="GS145" t="s">
        <v>460</v>
      </c>
      <c r="GT145" t="s">
        <v>461</v>
      </c>
      <c r="GU145" t="s">
        <v>460</v>
      </c>
      <c r="GV145" t="s">
        <v>460</v>
      </c>
      <c r="GW145" t="s">
        <v>461</v>
      </c>
      <c r="GX145" t="s">
        <v>461</v>
      </c>
      <c r="GY145" t="s">
        <v>461</v>
      </c>
      <c r="GZ145" t="s">
        <v>461</v>
      </c>
      <c r="HA145" t="s">
        <v>460</v>
      </c>
      <c r="HB145" t="s">
        <v>460</v>
      </c>
      <c r="HC145" t="s">
        <v>461</v>
      </c>
      <c r="HD145" t="s">
        <v>460</v>
      </c>
      <c r="HE145" t="s">
        <v>481</v>
      </c>
      <c r="HF145">
        <v>106</v>
      </c>
      <c r="HG145">
        <v>77</v>
      </c>
      <c r="HH145">
        <v>1</v>
      </c>
      <c r="HI145">
        <v>3</v>
      </c>
      <c r="HJ145">
        <v>12</v>
      </c>
      <c r="HK145" t="s">
        <v>476</v>
      </c>
      <c r="HM145" s="3">
        <f t="shared" si="108"/>
        <v>52</v>
      </c>
      <c r="HN145" s="3">
        <f t="shared" si="109"/>
        <v>0</v>
      </c>
      <c r="HO145" s="3">
        <f t="shared" si="125"/>
        <v>0</v>
      </c>
      <c r="HP145" s="3">
        <f t="shared" si="88"/>
        <v>52</v>
      </c>
      <c r="HQ145" s="7" t="str" cm="1">
        <f t="array" ref="HQ145">_xlfn.SWITCH(HP145,HM145,"Oui",HN145,"Non",HO145,"Abstention")</f>
        <v>Oui</v>
      </c>
      <c r="HR145" s="7" t="str" cm="1">
        <f t="array" ref="HR145">_xlfn.SWITCH(HQ145,"Oui","Non","Non","Oui","Abstention","Oui")</f>
        <v>Non</v>
      </c>
      <c r="HS145" s="7" t="str" cm="1">
        <f t="array" ref="HS145">_xlfn.SWITCH(HQ145,"Oui","Abstention","Non","Abstention","Abstention","Non")</f>
        <v>Abstention</v>
      </c>
      <c r="HT145" s="3">
        <f t="shared" si="89"/>
        <v>52</v>
      </c>
      <c r="HU145" s="3">
        <f t="shared" si="90"/>
        <v>1</v>
      </c>
      <c r="HV145" t="str">
        <f t="shared" si="91"/>
        <v>consigne</v>
      </c>
      <c r="HW145" s="3">
        <f t="shared" si="110"/>
        <v>0</v>
      </c>
      <c r="HX145" s="3">
        <f t="shared" si="111"/>
        <v>37</v>
      </c>
      <c r="HY145" s="3">
        <f t="shared" si="112"/>
        <v>0</v>
      </c>
      <c r="HZ145" s="3">
        <f t="shared" si="92"/>
        <v>37</v>
      </c>
      <c r="IA145" s="7" t="str" cm="1">
        <f t="array" ref="IA145">_xlfn.SWITCH(HZ145,HW145,"Oui",HX145,"Non",HY145,"Abstention")</f>
        <v>Non</v>
      </c>
      <c r="IB145" s="7" t="str" cm="1">
        <f t="array" ref="IB145">_xlfn.SWITCH(IA145,"Oui","Non","Non","Oui","Abstention","Oui")</f>
        <v>Oui</v>
      </c>
      <c r="IC145" s="7" t="str" cm="1">
        <f t="array" ref="IC145">_xlfn.SWITCH(IA145,"Oui","Abstention","Non","Abstention","Abstention","Non")</f>
        <v>Abstention</v>
      </c>
      <c r="ID145" s="3">
        <f t="shared" si="93"/>
        <v>37</v>
      </c>
      <c r="IE145" s="3">
        <f t="shared" si="94"/>
        <v>1</v>
      </c>
      <c r="IF145" t="str">
        <f t="shared" si="95"/>
        <v>consigne</v>
      </c>
      <c r="IG145">
        <f t="shared" si="113"/>
        <v>26</v>
      </c>
      <c r="IH145">
        <f t="shared" si="114"/>
        <v>3</v>
      </c>
      <c r="II145">
        <f t="shared" si="115"/>
        <v>0</v>
      </c>
      <c r="IJ145" s="3">
        <f t="shared" si="96"/>
        <v>26</v>
      </c>
      <c r="IK145" s="7" t="str" cm="1">
        <f t="array" ref="IK145">_xlfn.SWITCH(IJ145,IG145,"Oui",IH145,"Non",II145,"Abstention")</f>
        <v>Oui</v>
      </c>
      <c r="IL145" s="7" t="str" cm="1">
        <f t="array" ref="IL145">_xlfn.SWITCH(IK145,"Oui","Non","Non","Oui","Abstention","Oui")</f>
        <v>Non</v>
      </c>
      <c r="IM145" s="7" t="str" cm="1">
        <f t="array" ref="IM145">_xlfn.SWITCH(IK145,"Oui","Abstention","Non","Abstention","Abstention","Non")</f>
        <v>Abstention</v>
      </c>
      <c r="IN145" s="3">
        <f t="shared" si="97"/>
        <v>29</v>
      </c>
      <c r="IO145" s="3">
        <f t="shared" si="98"/>
        <v>0.89655172413793105</v>
      </c>
      <c r="IP145" t="str">
        <f t="shared" si="84"/>
        <v>consigne</v>
      </c>
      <c r="IQ145">
        <f t="shared" si="116"/>
        <v>24</v>
      </c>
      <c r="IR145">
        <f t="shared" si="117"/>
        <v>0</v>
      </c>
      <c r="IS145">
        <f t="shared" si="118"/>
        <v>0</v>
      </c>
      <c r="IT145" s="3">
        <f t="shared" si="99"/>
        <v>24</v>
      </c>
      <c r="IU145" s="7" t="str" cm="1">
        <f t="array" ref="IU145">_xlfn.SWITCH(IT145,IQ145,"Oui",IR145,"Non",IS145,"Abstention")</f>
        <v>Oui</v>
      </c>
      <c r="IV145" s="7" t="str" cm="1">
        <f t="array" ref="IV145">_xlfn.SWITCH(IU145,"Oui","Non","Non","Oui","Abstention","Oui")</f>
        <v>Non</v>
      </c>
      <c r="IW145" s="7" t="str" cm="1">
        <f t="array" ref="IW145">_xlfn.SWITCH(IU145,"Oui","Abstention","Non","Abstention","Abstention","Non")</f>
        <v>Abstention</v>
      </c>
      <c r="IX145" s="3">
        <f t="shared" si="100"/>
        <v>24</v>
      </c>
      <c r="IY145" s="3">
        <f t="shared" si="101"/>
        <v>1</v>
      </c>
      <c r="IZ145" t="str">
        <f t="shared" si="85"/>
        <v>consigne</v>
      </c>
      <c r="JA145">
        <f t="shared" si="119"/>
        <v>0</v>
      </c>
      <c r="JB145">
        <f t="shared" si="120"/>
        <v>28</v>
      </c>
      <c r="JC145">
        <f t="shared" si="121"/>
        <v>0</v>
      </c>
      <c r="JD145" s="3">
        <f t="shared" si="102"/>
        <v>28</v>
      </c>
      <c r="JE145" s="7" t="str" cm="1">
        <f t="array" ref="JE145">_xlfn.SWITCH(JD145,JA145,"Oui",JB145,"Non",JC145,"Abstention")</f>
        <v>Non</v>
      </c>
      <c r="JF145" s="7" t="str" cm="1">
        <f t="array" ref="JF145">_xlfn.SWITCH(JE145,"Oui","Non","Non","Oui","Abstention","Oui")</f>
        <v>Oui</v>
      </c>
      <c r="JG145" s="7" t="str" cm="1">
        <f t="array" ref="JG145">_xlfn.SWITCH(JE145,"Oui","Abstention","Non","Abstention","Abstention","Non")</f>
        <v>Abstention</v>
      </c>
      <c r="JH145" s="3">
        <f t="shared" si="103"/>
        <v>28</v>
      </c>
      <c r="JI145" s="3">
        <f t="shared" si="104"/>
        <v>1</v>
      </c>
      <c r="JJ145" t="str">
        <f t="shared" si="86"/>
        <v>consigne</v>
      </c>
      <c r="JK145">
        <f t="shared" si="122"/>
        <v>4</v>
      </c>
      <c r="JL145">
        <f t="shared" si="123"/>
        <v>9</v>
      </c>
      <c r="JM145">
        <f t="shared" si="124"/>
        <v>1</v>
      </c>
      <c r="JN145" s="3">
        <f t="shared" si="105"/>
        <v>9</v>
      </c>
      <c r="JO145" s="7" t="str" cm="1">
        <f t="array" ref="JO145">_xlfn.SWITCH(JN145,JK145,"Oui",JL145,"Non",JM145,"Abstention")</f>
        <v>Non</v>
      </c>
      <c r="JP145" s="7" t="str" cm="1">
        <f t="array" ref="JP145">_xlfn.SWITCH(JO145,"Oui","Non","Non","Oui","Abstention","Oui")</f>
        <v>Oui</v>
      </c>
      <c r="JQ145" s="7" t="str" cm="1">
        <f t="array" ref="JQ145">_xlfn.SWITCH(JO145,"Oui","Abstention","Non","Abstention","Abstention","Non")</f>
        <v>Abstention</v>
      </c>
      <c r="JR145" s="3">
        <f t="shared" si="106"/>
        <v>14</v>
      </c>
      <c r="JS145" s="3">
        <f t="shared" si="107"/>
        <v>0.6428571428571429</v>
      </c>
      <c r="JT145" t="str">
        <f t="shared" si="87"/>
        <v>pas de consigne</v>
      </c>
      <c r="JU145" s="3"/>
      <c r="JV145" t="str" cm="1">
        <f t="array" ref="JV145">_xlfn._xlws.FILTER($M$3:$HD$3,((($M145:$HD145=$HR145)+($M145:$HD145=$HS145))*($M$5:$HD$5="V")*($HV145="consigne")),"")</f>
        <v/>
      </c>
      <c r="KP145" t="str" cm="1">
        <f t="array" ref="KP145">_xlfn._xlws.FILTER($M$3:$HD$3,((($M145:$HD145=$IB145)+($M145:$HD145=$IC145))*($M$5:$HD$5="S")*($IF145="consigne")),"")</f>
        <v/>
      </c>
      <c r="LD145" t="str" cm="1">
        <f t="array" ref="LD145">_xlfn._xlws.FILTER($M$3:$HD$3,((($M145:$HD145=$IV145)+($M145:$HD145=$IW145))*($M$5:$HD$5="RL")*($IZ145="consigne")),"")</f>
        <v/>
      </c>
      <c r="LP145" t="str" cm="1">
        <f t="array" ref="LP145">_xlfn._xlws.FILTER($M$3:$HD$3,((($M145:$HD145=$JF145)+($M145:$HD145=$JG145))*($M$5:$HD$5="G")*($JJ145="consigne")),"")</f>
        <v/>
      </c>
      <c r="MA145" t="str" cm="1">
        <f t="array" ref="MA145">_xlfn._xlws.FILTER($M$3:$HD$3,((($M145:$HD145=$JP145)+($M145:$HD145=$JQ145))*($M$5:$HD$5="GL")*($JT145="consigne")),"")</f>
        <v/>
      </c>
      <c r="MG145" t="str" cm="1">
        <f t="array" ref="MG145:MI145">_xlfn._xlws.FILTER($M$3:$HD$3,((($M145:$HD145=$IL145)+($M145:$HD145=$IM145))*($M$5:$HD$5="M-E")*($IP145="consigne")),"")</f>
        <v>Gugger Niklaus-Samuel</v>
      </c>
      <c r="MH145" t="str">
        <v>Streiff-Feller Marianne</v>
      </c>
      <c r="MI145" t="str">
        <v>Studer Lilian</v>
      </c>
    </row>
    <row r="146" spans="1:349" x14ac:dyDescent="0.25">
      <c r="A146" s="1" t="s">
        <v>957</v>
      </c>
      <c r="B146" t="s">
        <v>204</v>
      </c>
      <c r="C146" t="s">
        <v>916</v>
      </c>
      <c r="D146" t="s">
        <v>706</v>
      </c>
      <c r="E146" s="1" t="s">
        <v>917</v>
      </c>
      <c r="F146" t="s">
        <v>918</v>
      </c>
      <c r="G146">
        <v>24613</v>
      </c>
      <c r="H146" t="s">
        <v>506</v>
      </c>
      <c r="I146" t="s">
        <v>955</v>
      </c>
      <c r="J146" t="s">
        <v>956</v>
      </c>
      <c r="K146" t="s">
        <v>921</v>
      </c>
      <c r="M146" t="s">
        <v>460</v>
      </c>
      <c r="N146" t="s">
        <v>473</v>
      </c>
      <c r="O146" t="s">
        <v>461</v>
      </c>
      <c r="P146" t="s">
        <v>460</v>
      </c>
      <c r="Q146" t="s">
        <v>460</v>
      </c>
      <c r="R146" t="s">
        <v>461</v>
      </c>
      <c r="S146" t="s">
        <v>461</v>
      </c>
      <c r="T146" t="s">
        <v>461</v>
      </c>
      <c r="U146" t="s">
        <v>461</v>
      </c>
      <c r="V146" t="s">
        <v>461</v>
      </c>
      <c r="W146" t="s">
        <v>463</v>
      </c>
      <c r="X146" t="s">
        <v>461</v>
      </c>
      <c r="Y146" t="s">
        <v>461</v>
      </c>
      <c r="Z146" t="s">
        <v>473</v>
      </c>
      <c r="AA146" t="s">
        <v>461</v>
      </c>
      <c r="AB146" t="s">
        <v>461</v>
      </c>
      <c r="AC146" t="s">
        <v>461</v>
      </c>
      <c r="AD146" t="s">
        <v>460</v>
      </c>
      <c r="AE146" t="s">
        <v>460</v>
      </c>
      <c r="AF146" t="s">
        <v>461</v>
      </c>
      <c r="AG146" t="s">
        <v>473</v>
      </c>
      <c r="AH146" t="s">
        <v>460</v>
      </c>
      <c r="AI146" t="s">
        <v>460</v>
      </c>
      <c r="AJ146" t="s">
        <v>461</v>
      </c>
      <c r="AK146" t="s">
        <v>461</v>
      </c>
      <c r="AL146" t="s">
        <v>460</v>
      </c>
      <c r="AM146" t="s">
        <v>473</v>
      </c>
      <c r="AN146" t="s">
        <v>460</v>
      </c>
      <c r="AO146" t="s">
        <v>460</v>
      </c>
      <c r="AP146" t="s">
        <v>460</v>
      </c>
      <c r="AQ146" t="s">
        <v>461</v>
      </c>
      <c r="AR146" t="s">
        <v>461</v>
      </c>
      <c r="AS146" t="s">
        <v>461</v>
      </c>
      <c r="AT146" t="s">
        <v>460</v>
      </c>
      <c r="AU146" t="s">
        <v>461</v>
      </c>
      <c r="AV146" t="s">
        <v>461</v>
      </c>
      <c r="AW146" t="s">
        <v>460</v>
      </c>
      <c r="AX146" t="s">
        <v>461</v>
      </c>
      <c r="AY146" t="s">
        <v>460</v>
      </c>
      <c r="AZ146" t="s">
        <v>473</v>
      </c>
      <c r="BA146" t="s">
        <v>460</v>
      </c>
      <c r="BB146" t="s">
        <v>460</v>
      </c>
      <c r="BC146" t="s">
        <v>461</v>
      </c>
      <c r="BD146" t="s">
        <v>460</v>
      </c>
      <c r="BE146" t="s">
        <v>460</v>
      </c>
      <c r="BF146" t="s">
        <v>460</v>
      </c>
      <c r="BG146" t="s">
        <v>461</v>
      </c>
      <c r="BH146" t="s">
        <v>473</v>
      </c>
      <c r="BI146" t="s">
        <v>461</v>
      </c>
      <c r="BJ146" t="s">
        <v>460</v>
      </c>
      <c r="BK146" t="s">
        <v>460</v>
      </c>
      <c r="BL146" t="s">
        <v>461</v>
      </c>
      <c r="BM146" t="s">
        <v>461</v>
      </c>
      <c r="BN146" t="s">
        <v>461</v>
      </c>
      <c r="BO146" t="s">
        <v>460</v>
      </c>
      <c r="BP146" t="s">
        <v>461</v>
      </c>
      <c r="BQ146" t="s">
        <v>461</v>
      </c>
      <c r="BR146" t="s">
        <v>460</v>
      </c>
      <c r="BS146" t="s">
        <v>461</v>
      </c>
      <c r="BT146" t="s">
        <v>460</v>
      </c>
      <c r="BU146" t="s">
        <v>460</v>
      </c>
      <c r="BV146" t="s">
        <v>460</v>
      </c>
      <c r="BW146" t="s">
        <v>460</v>
      </c>
      <c r="BX146" t="s">
        <v>461</v>
      </c>
      <c r="BY146" t="s">
        <v>460</v>
      </c>
      <c r="BZ146" t="s">
        <v>460</v>
      </c>
      <c r="CA146" t="s">
        <v>461</v>
      </c>
      <c r="CB146" t="s">
        <v>460</v>
      </c>
      <c r="CC146" t="s">
        <v>460</v>
      </c>
      <c r="CD146" t="s">
        <v>460</v>
      </c>
      <c r="CE146" t="s">
        <v>461</v>
      </c>
      <c r="CF146" t="s">
        <v>461</v>
      </c>
      <c r="CG146" t="s">
        <v>460</v>
      </c>
      <c r="CH146" t="s">
        <v>461</v>
      </c>
      <c r="CI146" t="s">
        <v>460</v>
      </c>
      <c r="CJ146" t="s">
        <v>460</v>
      </c>
      <c r="CK146" t="s">
        <v>461</v>
      </c>
      <c r="CL146" t="s">
        <v>460</v>
      </c>
      <c r="CM146" t="s">
        <v>463</v>
      </c>
      <c r="CN146" t="s">
        <v>461</v>
      </c>
      <c r="CO146" t="s">
        <v>461</v>
      </c>
      <c r="CP146" t="s">
        <v>460</v>
      </c>
      <c r="CQ146" t="s">
        <v>480</v>
      </c>
      <c r="CR146" t="s">
        <v>460</v>
      </c>
      <c r="CS146" t="s">
        <v>460</v>
      </c>
      <c r="CT146" t="s">
        <v>460</v>
      </c>
      <c r="CU146" t="s">
        <v>460</v>
      </c>
      <c r="CV146" t="s">
        <v>460</v>
      </c>
      <c r="CW146" t="s">
        <v>473</v>
      </c>
      <c r="CX146" t="s">
        <v>461</v>
      </c>
      <c r="CY146" t="s">
        <v>460</v>
      </c>
      <c r="CZ146" t="s">
        <v>460</v>
      </c>
      <c r="DA146" t="s">
        <v>460</v>
      </c>
      <c r="DB146" t="s">
        <v>474</v>
      </c>
      <c r="DC146" t="s">
        <v>460</v>
      </c>
      <c r="DD146" t="s">
        <v>460</v>
      </c>
      <c r="DE146" t="s">
        <v>461</v>
      </c>
      <c r="DF146" t="s">
        <v>460</v>
      </c>
      <c r="DG146" t="s">
        <v>460</v>
      </c>
      <c r="DH146" t="s">
        <v>460</v>
      </c>
      <c r="DI146" t="s">
        <v>461</v>
      </c>
      <c r="DJ146" t="s">
        <v>460</v>
      </c>
      <c r="DK146" t="s">
        <v>460</v>
      </c>
      <c r="DL146" t="s">
        <v>461</v>
      </c>
      <c r="DM146" t="s">
        <v>461</v>
      </c>
      <c r="DN146" t="s">
        <v>461</v>
      </c>
      <c r="DO146" t="s">
        <v>460</v>
      </c>
      <c r="DP146" t="s">
        <v>460</v>
      </c>
      <c r="DQ146" t="s">
        <v>460</v>
      </c>
      <c r="DR146" t="s">
        <v>473</v>
      </c>
      <c r="DS146" t="s">
        <v>461</v>
      </c>
      <c r="DT146" t="s">
        <v>461</v>
      </c>
      <c r="DU146" t="s">
        <v>460</v>
      </c>
      <c r="DV146" t="s">
        <v>461</v>
      </c>
      <c r="DW146" t="s">
        <v>461</v>
      </c>
      <c r="DX146" t="s">
        <v>460</v>
      </c>
      <c r="DY146" t="s">
        <v>461</v>
      </c>
      <c r="DZ146" t="s">
        <v>461</v>
      </c>
      <c r="EA146" t="s">
        <v>461</v>
      </c>
      <c r="EB146" t="s">
        <v>461</v>
      </c>
      <c r="EC146" t="s">
        <v>473</v>
      </c>
      <c r="ED146" t="s">
        <v>473</v>
      </c>
      <c r="EE146" t="s">
        <v>460</v>
      </c>
      <c r="EF146" t="s">
        <v>460</v>
      </c>
      <c r="EG146" t="s">
        <v>461</v>
      </c>
      <c r="EH146" t="s">
        <v>460</v>
      </c>
      <c r="EI146" t="s">
        <v>460</v>
      </c>
      <c r="EJ146" t="s">
        <v>460</v>
      </c>
      <c r="EK146" t="s">
        <v>461</v>
      </c>
      <c r="EL146" t="s">
        <v>461</v>
      </c>
      <c r="EM146" t="s">
        <v>460</v>
      </c>
      <c r="EN146" t="s">
        <v>460</v>
      </c>
      <c r="EO146" t="s">
        <v>461</v>
      </c>
      <c r="EP146" t="s">
        <v>473</v>
      </c>
      <c r="EQ146" t="s">
        <v>461</v>
      </c>
      <c r="ER146" t="s">
        <v>461</v>
      </c>
      <c r="ES146" t="s">
        <v>461</v>
      </c>
      <c r="ET146" t="s">
        <v>460</v>
      </c>
      <c r="EU146" t="s">
        <v>463</v>
      </c>
      <c r="EV146" t="s">
        <v>461</v>
      </c>
      <c r="EW146" t="s">
        <v>461</v>
      </c>
      <c r="EX146" t="s">
        <v>461</v>
      </c>
      <c r="EY146" t="s">
        <v>460</v>
      </c>
      <c r="EZ146" t="s">
        <v>460</v>
      </c>
      <c r="FA146" t="s">
        <v>460</v>
      </c>
      <c r="FB146" t="s">
        <v>460</v>
      </c>
      <c r="FC146" t="s">
        <v>460</v>
      </c>
      <c r="FD146" t="s">
        <v>460</v>
      </c>
      <c r="FE146" t="s">
        <v>460</v>
      </c>
      <c r="FF146" t="s">
        <v>460</v>
      </c>
      <c r="FG146" t="s">
        <v>460</v>
      </c>
      <c r="FH146" t="s">
        <v>461</v>
      </c>
      <c r="FI146" t="s">
        <v>480</v>
      </c>
      <c r="FJ146" t="s">
        <v>460</v>
      </c>
      <c r="FK146" t="s">
        <v>460</v>
      </c>
      <c r="FL146" t="s">
        <v>461</v>
      </c>
      <c r="FM146" t="s">
        <v>461</v>
      </c>
      <c r="FN146" t="s">
        <v>460</v>
      </c>
      <c r="FO146" t="s">
        <v>461</v>
      </c>
      <c r="FP146" t="s">
        <v>473</v>
      </c>
      <c r="FQ146" t="s">
        <v>460</v>
      </c>
      <c r="FR146" t="s">
        <v>461</v>
      </c>
      <c r="FS146" t="s">
        <v>460</v>
      </c>
      <c r="FT146" t="s">
        <v>461</v>
      </c>
      <c r="FU146" t="s">
        <v>461</v>
      </c>
      <c r="FV146" t="s">
        <v>460</v>
      </c>
      <c r="FW146" t="s">
        <v>460</v>
      </c>
      <c r="FX146" t="s">
        <v>461</v>
      </c>
      <c r="FY146" t="s">
        <v>460</v>
      </c>
      <c r="FZ146" t="s">
        <v>460</v>
      </c>
      <c r="GA146" t="s">
        <v>460</v>
      </c>
      <c r="GB146" t="s">
        <v>460</v>
      </c>
      <c r="GC146" t="s">
        <v>460</v>
      </c>
      <c r="GD146" t="s">
        <v>461</v>
      </c>
      <c r="GE146" t="s">
        <v>461</v>
      </c>
      <c r="GF146" t="s">
        <v>460</v>
      </c>
      <c r="GG146" t="s">
        <v>461</v>
      </c>
      <c r="GH146" t="s">
        <v>461</v>
      </c>
      <c r="GI146" t="s">
        <v>461</v>
      </c>
      <c r="GJ146" t="s">
        <v>461</v>
      </c>
      <c r="GK146" t="s">
        <v>460</v>
      </c>
      <c r="GL146" t="s">
        <v>460</v>
      </c>
      <c r="GM146" t="s">
        <v>460</v>
      </c>
      <c r="GN146" t="s">
        <v>460</v>
      </c>
      <c r="GO146" t="s">
        <v>460</v>
      </c>
      <c r="GP146" t="s">
        <v>461</v>
      </c>
      <c r="GQ146" t="s">
        <v>461</v>
      </c>
      <c r="GR146" t="s">
        <v>460</v>
      </c>
      <c r="GS146" t="s">
        <v>460</v>
      </c>
      <c r="GT146" t="s">
        <v>461</v>
      </c>
      <c r="GU146" t="s">
        <v>461</v>
      </c>
      <c r="GV146" t="s">
        <v>460</v>
      </c>
      <c r="GW146" t="s">
        <v>461</v>
      </c>
      <c r="GX146" t="s">
        <v>461</v>
      </c>
      <c r="GY146" t="s">
        <v>461</v>
      </c>
      <c r="GZ146" t="s">
        <v>461</v>
      </c>
      <c r="HA146" t="s">
        <v>460</v>
      </c>
      <c r="HB146" t="s">
        <v>460</v>
      </c>
      <c r="HC146" t="s">
        <v>461</v>
      </c>
      <c r="HD146" t="s">
        <v>460</v>
      </c>
      <c r="HE146" t="s">
        <v>481</v>
      </c>
      <c r="HF146">
        <v>98</v>
      </c>
      <c r="HG146">
        <v>84</v>
      </c>
      <c r="HH146">
        <v>2</v>
      </c>
      <c r="HI146">
        <v>3</v>
      </c>
      <c r="HJ146">
        <v>12</v>
      </c>
      <c r="HK146" t="s">
        <v>476</v>
      </c>
      <c r="HM146" s="3">
        <f t="shared" si="108"/>
        <v>50</v>
      </c>
      <c r="HN146" s="3">
        <f t="shared" si="109"/>
        <v>1</v>
      </c>
      <c r="HO146" s="3">
        <f t="shared" si="125"/>
        <v>1</v>
      </c>
      <c r="HP146" s="3">
        <f t="shared" si="88"/>
        <v>50</v>
      </c>
      <c r="HQ146" s="7" t="str" cm="1">
        <f t="array" ref="HQ146">_xlfn.SWITCH(HP146,HM146,"Oui",HN146,"Non",HO146,"Abstention")</f>
        <v>Oui</v>
      </c>
      <c r="HR146" s="7" t="str" cm="1">
        <f t="array" ref="HR146">_xlfn.SWITCH(HQ146,"Oui","Non","Non","Oui","Abstention","Oui")</f>
        <v>Non</v>
      </c>
      <c r="HS146" s="7" t="str" cm="1">
        <f t="array" ref="HS146">_xlfn.SWITCH(HQ146,"Oui","Abstention","Non","Abstention","Abstention","Non")</f>
        <v>Abstention</v>
      </c>
      <c r="HT146" s="3">
        <f t="shared" si="89"/>
        <v>52</v>
      </c>
      <c r="HU146" s="3">
        <f t="shared" si="90"/>
        <v>0.96153846153846156</v>
      </c>
      <c r="HV146" t="str">
        <f t="shared" si="91"/>
        <v>consigne</v>
      </c>
      <c r="HW146" s="3">
        <f t="shared" si="110"/>
        <v>0</v>
      </c>
      <c r="HX146" s="3">
        <f t="shared" si="111"/>
        <v>37</v>
      </c>
      <c r="HY146" s="3">
        <f t="shared" si="112"/>
        <v>0</v>
      </c>
      <c r="HZ146" s="3">
        <f t="shared" si="92"/>
        <v>37</v>
      </c>
      <c r="IA146" s="7" t="str" cm="1">
        <f t="array" ref="IA146">_xlfn.SWITCH(HZ146,HW146,"Oui",HX146,"Non",HY146,"Abstention")</f>
        <v>Non</v>
      </c>
      <c r="IB146" s="7" t="str" cm="1">
        <f t="array" ref="IB146">_xlfn.SWITCH(IA146,"Oui","Non","Non","Oui","Abstention","Oui")</f>
        <v>Oui</v>
      </c>
      <c r="IC146" s="7" t="str" cm="1">
        <f t="array" ref="IC146">_xlfn.SWITCH(IA146,"Oui","Abstention","Non","Abstention","Abstention","Non")</f>
        <v>Abstention</v>
      </c>
      <c r="ID146" s="3">
        <f t="shared" si="93"/>
        <v>37</v>
      </c>
      <c r="IE146" s="3">
        <f t="shared" si="94"/>
        <v>1</v>
      </c>
      <c r="IF146" t="str">
        <f t="shared" si="95"/>
        <v>consigne</v>
      </c>
      <c r="IG146">
        <f t="shared" si="113"/>
        <v>25</v>
      </c>
      <c r="IH146">
        <f t="shared" si="114"/>
        <v>3</v>
      </c>
      <c r="II146">
        <f t="shared" si="115"/>
        <v>1</v>
      </c>
      <c r="IJ146" s="3">
        <f t="shared" si="96"/>
        <v>25</v>
      </c>
      <c r="IK146" s="7" t="str" cm="1">
        <f t="array" ref="IK146">_xlfn.SWITCH(IJ146,IG146,"Oui",IH146,"Non",II146,"Abstention")</f>
        <v>Oui</v>
      </c>
      <c r="IL146" s="7" t="str" cm="1">
        <f t="array" ref="IL146">_xlfn.SWITCH(IK146,"Oui","Non","Non","Oui","Abstention","Oui")</f>
        <v>Non</v>
      </c>
      <c r="IM146" s="7" t="str" cm="1">
        <f t="array" ref="IM146">_xlfn.SWITCH(IK146,"Oui","Abstention","Non","Abstention","Abstention","Non")</f>
        <v>Abstention</v>
      </c>
      <c r="IN146" s="3">
        <f t="shared" si="97"/>
        <v>29</v>
      </c>
      <c r="IO146" s="3">
        <f t="shared" si="98"/>
        <v>0.86206896551724133</v>
      </c>
      <c r="IP146" t="str">
        <f t="shared" si="84"/>
        <v>consigne</v>
      </c>
      <c r="IQ146">
        <f t="shared" si="116"/>
        <v>23</v>
      </c>
      <c r="IR146">
        <f t="shared" si="117"/>
        <v>1</v>
      </c>
      <c r="IS146">
        <f t="shared" si="118"/>
        <v>0</v>
      </c>
      <c r="IT146" s="3">
        <f t="shared" si="99"/>
        <v>23</v>
      </c>
      <c r="IU146" s="7" t="str" cm="1">
        <f t="array" ref="IU146">_xlfn.SWITCH(IT146,IQ146,"Oui",IR146,"Non",IS146,"Abstention")</f>
        <v>Oui</v>
      </c>
      <c r="IV146" s="7" t="str" cm="1">
        <f t="array" ref="IV146">_xlfn.SWITCH(IU146,"Oui","Non","Non","Oui","Abstention","Oui")</f>
        <v>Non</v>
      </c>
      <c r="IW146" s="7" t="str" cm="1">
        <f t="array" ref="IW146">_xlfn.SWITCH(IU146,"Oui","Abstention","Non","Abstention","Abstention","Non")</f>
        <v>Abstention</v>
      </c>
      <c r="IX146" s="3">
        <f t="shared" si="100"/>
        <v>24</v>
      </c>
      <c r="IY146" s="3">
        <f t="shared" si="101"/>
        <v>0.95833333333333337</v>
      </c>
      <c r="IZ146" t="str">
        <f t="shared" si="85"/>
        <v>consigne</v>
      </c>
      <c r="JA146">
        <f t="shared" si="119"/>
        <v>0</v>
      </c>
      <c r="JB146">
        <f t="shared" si="120"/>
        <v>28</v>
      </c>
      <c r="JC146">
        <f t="shared" si="121"/>
        <v>0</v>
      </c>
      <c r="JD146" s="3">
        <f t="shared" si="102"/>
        <v>28</v>
      </c>
      <c r="JE146" s="7" t="str" cm="1">
        <f t="array" ref="JE146">_xlfn.SWITCH(JD146,JA146,"Oui",JB146,"Non",JC146,"Abstention")</f>
        <v>Non</v>
      </c>
      <c r="JF146" s="7" t="str" cm="1">
        <f t="array" ref="JF146">_xlfn.SWITCH(JE146,"Oui","Non","Non","Oui","Abstention","Oui")</f>
        <v>Oui</v>
      </c>
      <c r="JG146" s="7" t="str" cm="1">
        <f t="array" ref="JG146">_xlfn.SWITCH(JE146,"Oui","Abstention","Non","Abstention","Abstention","Non")</f>
        <v>Abstention</v>
      </c>
      <c r="JH146" s="3">
        <f t="shared" si="103"/>
        <v>28</v>
      </c>
      <c r="JI146" s="3">
        <f t="shared" si="104"/>
        <v>1</v>
      </c>
      <c r="JJ146" t="str">
        <f t="shared" si="86"/>
        <v>consigne</v>
      </c>
      <c r="JK146">
        <f t="shared" si="122"/>
        <v>0</v>
      </c>
      <c r="JL146">
        <f t="shared" si="123"/>
        <v>14</v>
      </c>
      <c r="JM146">
        <f t="shared" si="124"/>
        <v>0</v>
      </c>
      <c r="JN146" s="3">
        <f t="shared" si="105"/>
        <v>14</v>
      </c>
      <c r="JO146" s="7" t="str" cm="1">
        <f t="array" ref="JO146">_xlfn.SWITCH(JN146,JK146,"Oui",JL146,"Non",JM146,"Abstention")</f>
        <v>Non</v>
      </c>
      <c r="JP146" s="7" t="str" cm="1">
        <f t="array" ref="JP146">_xlfn.SWITCH(JO146,"Oui","Non","Non","Oui","Abstention","Oui")</f>
        <v>Oui</v>
      </c>
      <c r="JQ146" s="7" t="str" cm="1">
        <f t="array" ref="JQ146">_xlfn.SWITCH(JO146,"Oui","Abstention","Non","Abstention","Abstention","Non")</f>
        <v>Abstention</v>
      </c>
      <c r="JR146" s="3">
        <f t="shared" si="106"/>
        <v>14</v>
      </c>
      <c r="JS146" s="3">
        <f t="shared" si="107"/>
        <v>1</v>
      </c>
      <c r="JT146" t="str">
        <f t="shared" si="87"/>
        <v>consigne</v>
      </c>
      <c r="JU146" s="3"/>
      <c r="JV146" t="str" cm="1">
        <f t="array" ref="JV146:JW146">_xlfn._xlws.FILTER($M$3:$HD$3,((($M146:$HD146=$HR146)+($M146:$HD146=$HS146))*($M$5:$HD$5="V")*($HV146="consigne")),"")</f>
        <v>Heer Alfred</v>
      </c>
      <c r="JW146" t="str">
        <v>Walliser Bruno</v>
      </c>
      <c r="KP146" t="str" cm="1">
        <f t="array" ref="KP146">_xlfn._xlws.FILTER($M$3:$HD$3,((($M146:$HD146=$IB146)+($M146:$HD146=$IC146))*($M$5:$HD$5="S")*($IF146="consigne")),"")</f>
        <v/>
      </c>
      <c r="LD146" t="str" cm="1">
        <f t="array" ref="LD146">_xlfn._xlws.FILTER($M$3:$HD$3,((($M146:$HD146=$IV146)+($M146:$HD146=$IW146))*($M$5:$HD$5="RL")*($IZ146="consigne")),"")</f>
        <v>Cattaneo Rocco</v>
      </c>
      <c r="LP146" t="str" cm="1">
        <f t="array" ref="LP146">_xlfn._xlws.FILTER($M$3:$HD$3,((($M146:$HD146=$JF146)+($M146:$HD146=$JG146))*($M$5:$HD$5="G")*($JJ146="consigne")),"")</f>
        <v/>
      </c>
      <c r="MA146" t="str" cm="1">
        <f t="array" ref="MA146">_xlfn._xlws.FILTER($M$3:$HD$3,((($M146:$HD146=$JP146)+($M146:$HD146=$JQ146))*($M$5:$HD$5="GL")*($JT146="consigne")),"")</f>
        <v/>
      </c>
      <c r="MG146" t="str" cm="1">
        <f t="array" ref="MG146:MJ146">_xlfn._xlws.FILTER($M$3:$HD$3,((($M146:$HD146=$IL146)+($M146:$HD146=$IM146))*($M$5:$HD$5="M-E")*($IP146="consigne")),"")</f>
        <v>Gugger Niklaus-Samuel</v>
      </c>
      <c r="MH146" t="str">
        <v>Roth Pasquier Marie-France</v>
      </c>
      <c r="MI146" t="str">
        <v>Streiff-Feller Marianne</v>
      </c>
      <c r="MJ146" t="str">
        <v>Studer Lilian</v>
      </c>
    </row>
    <row r="147" spans="1:349" x14ac:dyDescent="0.25">
      <c r="A147" s="1" t="s">
        <v>958</v>
      </c>
      <c r="B147" t="s">
        <v>204</v>
      </c>
      <c r="C147" t="s">
        <v>916</v>
      </c>
      <c r="D147" t="s">
        <v>706</v>
      </c>
      <c r="E147" s="1" t="s">
        <v>917</v>
      </c>
      <c r="F147" t="s">
        <v>918</v>
      </c>
      <c r="G147">
        <v>24614</v>
      </c>
      <c r="H147" t="s">
        <v>506</v>
      </c>
      <c r="I147" t="s">
        <v>919</v>
      </c>
      <c r="J147" t="s">
        <v>959</v>
      </c>
      <c r="K147" t="s">
        <v>921</v>
      </c>
      <c r="M147" t="s">
        <v>460</v>
      </c>
      <c r="N147" t="s">
        <v>473</v>
      </c>
      <c r="O147" t="s">
        <v>461</v>
      </c>
      <c r="P147" t="s">
        <v>460</v>
      </c>
      <c r="Q147" t="s">
        <v>460</v>
      </c>
      <c r="R147" t="s">
        <v>461</v>
      </c>
      <c r="S147" t="s">
        <v>461</v>
      </c>
      <c r="T147" t="s">
        <v>461</v>
      </c>
      <c r="U147" t="s">
        <v>461</v>
      </c>
      <c r="V147" t="s">
        <v>461</v>
      </c>
      <c r="W147" t="s">
        <v>463</v>
      </c>
      <c r="X147" t="s">
        <v>461</v>
      </c>
      <c r="Y147" t="s">
        <v>461</v>
      </c>
      <c r="Z147" t="s">
        <v>473</v>
      </c>
      <c r="AA147" t="s">
        <v>480</v>
      </c>
      <c r="AB147" t="s">
        <v>461</v>
      </c>
      <c r="AC147" t="s">
        <v>461</v>
      </c>
      <c r="AD147" t="s">
        <v>460</v>
      </c>
      <c r="AE147" t="s">
        <v>460</v>
      </c>
      <c r="AF147" t="s">
        <v>461</v>
      </c>
      <c r="AG147" t="s">
        <v>473</v>
      </c>
      <c r="AH147" t="s">
        <v>460</v>
      </c>
      <c r="AI147" t="s">
        <v>460</v>
      </c>
      <c r="AJ147" t="s">
        <v>461</v>
      </c>
      <c r="AK147" t="s">
        <v>480</v>
      </c>
      <c r="AL147" t="s">
        <v>460</v>
      </c>
      <c r="AM147" t="s">
        <v>473</v>
      </c>
      <c r="AN147" t="s">
        <v>460</v>
      </c>
      <c r="AO147" t="s">
        <v>460</v>
      </c>
      <c r="AP147" t="s">
        <v>461</v>
      </c>
      <c r="AQ147" t="s">
        <v>460</v>
      </c>
      <c r="AR147" t="s">
        <v>460</v>
      </c>
      <c r="AS147" t="s">
        <v>461</v>
      </c>
      <c r="AT147" t="s">
        <v>460</v>
      </c>
      <c r="AU147" t="s">
        <v>461</v>
      </c>
      <c r="AV147" t="s">
        <v>461</v>
      </c>
      <c r="AW147" t="s">
        <v>460</v>
      </c>
      <c r="AX147" t="s">
        <v>461</v>
      </c>
      <c r="AY147" t="s">
        <v>460</v>
      </c>
      <c r="AZ147" t="s">
        <v>473</v>
      </c>
      <c r="BA147" t="s">
        <v>460</v>
      </c>
      <c r="BB147" t="s">
        <v>460</v>
      </c>
      <c r="BC147" t="s">
        <v>461</v>
      </c>
      <c r="BD147" t="s">
        <v>460</v>
      </c>
      <c r="BE147" t="s">
        <v>460</v>
      </c>
      <c r="BF147" t="s">
        <v>460</v>
      </c>
      <c r="BG147" t="s">
        <v>461</v>
      </c>
      <c r="BH147" t="s">
        <v>473</v>
      </c>
      <c r="BI147" t="s">
        <v>461</v>
      </c>
      <c r="BJ147" t="s">
        <v>460</v>
      </c>
      <c r="BK147" t="s">
        <v>460</v>
      </c>
      <c r="BL147" t="s">
        <v>461</v>
      </c>
      <c r="BM147" t="s">
        <v>461</v>
      </c>
      <c r="BN147" t="s">
        <v>460</v>
      </c>
      <c r="BO147" t="s">
        <v>460</v>
      </c>
      <c r="BP147" t="s">
        <v>461</v>
      </c>
      <c r="BQ147" t="s">
        <v>461</v>
      </c>
      <c r="BR147" t="s">
        <v>460</v>
      </c>
      <c r="BS147" t="s">
        <v>461</v>
      </c>
      <c r="BT147" t="s">
        <v>460</v>
      </c>
      <c r="BU147" t="s">
        <v>460</v>
      </c>
      <c r="BV147" t="s">
        <v>460</v>
      </c>
      <c r="BW147" t="s">
        <v>460</v>
      </c>
      <c r="BX147" t="s">
        <v>461</v>
      </c>
      <c r="BY147" t="s">
        <v>460</v>
      </c>
      <c r="BZ147" t="s">
        <v>460</v>
      </c>
      <c r="CA147" t="s">
        <v>461</v>
      </c>
      <c r="CB147" t="s">
        <v>460</v>
      </c>
      <c r="CC147" t="s">
        <v>460</v>
      </c>
      <c r="CD147" t="s">
        <v>460</v>
      </c>
      <c r="CE147" t="s">
        <v>461</v>
      </c>
      <c r="CF147" t="s">
        <v>460</v>
      </c>
      <c r="CG147" t="s">
        <v>460</v>
      </c>
      <c r="CH147" t="s">
        <v>461</v>
      </c>
      <c r="CI147" t="s">
        <v>460</v>
      </c>
      <c r="CJ147" t="s">
        <v>460</v>
      </c>
      <c r="CK147" t="s">
        <v>461</v>
      </c>
      <c r="CL147" t="s">
        <v>460</v>
      </c>
      <c r="CM147" t="s">
        <v>463</v>
      </c>
      <c r="CN147" t="s">
        <v>461</v>
      </c>
      <c r="CO147" t="s">
        <v>461</v>
      </c>
      <c r="CP147" t="s">
        <v>460</v>
      </c>
      <c r="CQ147" t="s">
        <v>460</v>
      </c>
      <c r="CR147" t="s">
        <v>460</v>
      </c>
      <c r="CS147" t="s">
        <v>460</v>
      </c>
      <c r="CT147" t="s">
        <v>460</v>
      </c>
      <c r="CU147" t="s">
        <v>460</v>
      </c>
      <c r="CV147" t="s">
        <v>460</v>
      </c>
      <c r="CW147" t="s">
        <v>473</v>
      </c>
      <c r="CX147" t="s">
        <v>461</v>
      </c>
      <c r="CY147" t="s">
        <v>460</v>
      </c>
      <c r="CZ147" t="s">
        <v>460</v>
      </c>
      <c r="DA147" t="s">
        <v>460</v>
      </c>
      <c r="DB147" t="s">
        <v>474</v>
      </c>
      <c r="DC147" t="s">
        <v>460</v>
      </c>
      <c r="DD147" t="s">
        <v>460</v>
      </c>
      <c r="DE147" t="s">
        <v>461</v>
      </c>
      <c r="DF147" t="s">
        <v>460</v>
      </c>
      <c r="DG147" t="s">
        <v>460</v>
      </c>
      <c r="DH147" t="s">
        <v>460</v>
      </c>
      <c r="DI147" t="s">
        <v>461</v>
      </c>
      <c r="DJ147" t="s">
        <v>460</v>
      </c>
      <c r="DK147" t="s">
        <v>460</v>
      </c>
      <c r="DL147" t="s">
        <v>460</v>
      </c>
      <c r="DM147" t="s">
        <v>461</v>
      </c>
      <c r="DN147" t="s">
        <v>461</v>
      </c>
      <c r="DO147" t="s">
        <v>460</v>
      </c>
      <c r="DP147" t="s">
        <v>460</v>
      </c>
      <c r="DQ147" t="s">
        <v>460</v>
      </c>
      <c r="DR147" t="s">
        <v>473</v>
      </c>
      <c r="DS147" t="s">
        <v>461</v>
      </c>
      <c r="DT147" t="s">
        <v>461</v>
      </c>
      <c r="DU147" t="s">
        <v>460</v>
      </c>
      <c r="DV147" t="s">
        <v>461</v>
      </c>
      <c r="DW147" t="s">
        <v>460</v>
      </c>
      <c r="DX147" t="s">
        <v>460</v>
      </c>
      <c r="DY147" t="s">
        <v>461</v>
      </c>
      <c r="DZ147" t="s">
        <v>461</v>
      </c>
      <c r="EA147" t="s">
        <v>461</v>
      </c>
      <c r="EB147" t="s">
        <v>461</v>
      </c>
      <c r="EC147" t="s">
        <v>473</v>
      </c>
      <c r="ED147" t="s">
        <v>473</v>
      </c>
      <c r="EE147" t="s">
        <v>460</v>
      </c>
      <c r="EF147" t="s">
        <v>460</v>
      </c>
      <c r="EG147" t="s">
        <v>461</v>
      </c>
      <c r="EH147" t="s">
        <v>460</v>
      </c>
      <c r="EI147" t="s">
        <v>460</v>
      </c>
      <c r="EJ147" t="s">
        <v>460</v>
      </c>
      <c r="EK147" t="s">
        <v>461</v>
      </c>
      <c r="EL147" t="s">
        <v>461</v>
      </c>
      <c r="EM147" t="s">
        <v>460</v>
      </c>
      <c r="EN147" t="s">
        <v>460</v>
      </c>
      <c r="EO147" t="s">
        <v>461</v>
      </c>
      <c r="EP147" t="s">
        <v>473</v>
      </c>
      <c r="EQ147" t="s">
        <v>461</v>
      </c>
      <c r="ER147" t="s">
        <v>460</v>
      </c>
      <c r="ES147" t="s">
        <v>461</v>
      </c>
      <c r="ET147" t="s">
        <v>460</v>
      </c>
      <c r="EU147" t="s">
        <v>463</v>
      </c>
      <c r="EV147" t="s">
        <v>461</v>
      </c>
      <c r="EW147" t="s">
        <v>461</v>
      </c>
      <c r="EX147" t="s">
        <v>461</v>
      </c>
      <c r="EY147" t="s">
        <v>460</v>
      </c>
      <c r="EZ147" t="s">
        <v>460</v>
      </c>
      <c r="FA147" t="s">
        <v>460</v>
      </c>
      <c r="FB147" t="s">
        <v>460</v>
      </c>
      <c r="FC147" t="s">
        <v>460</v>
      </c>
      <c r="FD147" t="s">
        <v>460</v>
      </c>
      <c r="FE147" t="s">
        <v>460</v>
      </c>
      <c r="FF147" t="s">
        <v>460</v>
      </c>
      <c r="FG147" t="s">
        <v>460</v>
      </c>
      <c r="FH147" t="s">
        <v>461</v>
      </c>
      <c r="FI147" t="s">
        <v>460</v>
      </c>
      <c r="FJ147" t="s">
        <v>460</v>
      </c>
      <c r="FK147" t="s">
        <v>460</v>
      </c>
      <c r="FL147" t="s">
        <v>461</v>
      </c>
      <c r="FM147" t="s">
        <v>461</v>
      </c>
      <c r="FN147" t="s">
        <v>460</v>
      </c>
      <c r="FO147" t="s">
        <v>460</v>
      </c>
      <c r="FP147" t="s">
        <v>473</v>
      </c>
      <c r="FQ147" t="s">
        <v>460</v>
      </c>
      <c r="FR147" t="s">
        <v>461</v>
      </c>
      <c r="FS147" t="s">
        <v>460</v>
      </c>
      <c r="FT147" t="s">
        <v>461</v>
      </c>
      <c r="FU147" t="s">
        <v>461</v>
      </c>
      <c r="FV147" t="s">
        <v>460</v>
      </c>
      <c r="FW147" t="s">
        <v>460</v>
      </c>
      <c r="FX147" t="s">
        <v>461</v>
      </c>
      <c r="FY147" t="s">
        <v>460</v>
      </c>
      <c r="FZ147" t="s">
        <v>460</v>
      </c>
      <c r="GA147" t="s">
        <v>460</v>
      </c>
      <c r="GB147" t="s">
        <v>480</v>
      </c>
      <c r="GC147" t="s">
        <v>460</v>
      </c>
      <c r="GD147" t="s">
        <v>461</v>
      </c>
      <c r="GE147" t="s">
        <v>461</v>
      </c>
      <c r="GF147" t="s">
        <v>460</v>
      </c>
      <c r="GG147" t="s">
        <v>461</v>
      </c>
      <c r="GH147" t="s">
        <v>461</v>
      </c>
      <c r="GI147" t="s">
        <v>461</v>
      </c>
      <c r="GJ147" t="s">
        <v>461</v>
      </c>
      <c r="GK147" t="s">
        <v>460</v>
      </c>
      <c r="GL147" t="s">
        <v>460</v>
      </c>
      <c r="GM147" t="s">
        <v>460</v>
      </c>
      <c r="GN147" t="s">
        <v>460</v>
      </c>
      <c r="GO147" t="s">
        <v>460</v>
      </c>
      <c r="GP147" t="s">
        <v>461</v>
      </c>
      <c r="GQ147" t="s">
        <v>460</v>
      </c>
      <c r="GR147" t="s">
        <v>460</v>
      </c>
      <c r="GS147" t="s">
        <v>460</v>
      </c>
      <c r="GT147" t="s">
        <v>461</v>
      </c>
      <c r="GU147" t="s">
        <v>460</v>
      </c>
      <c r="GV147" t="s">
        <v>460</v>
      </c>
      <c r="GW147" t="s">
        <v>461</v>
      </c>
      <c r="GX147" t="s">
        <v>461</v>
      </c>
      <c r="GY147" t="s">
        <v>461</v>
      </c>
      <c r="GZ147" t="s">
        <v>461</v>
      </c>
      <c r="HA147" t="s">
        <v>460</v>
      </c>
      <c r="HB147" t="s">
        <v>460</v>
      </c>
      <c r="HC147" t="s">
        <v>461</v>
      </c>
      <c r="HD147" t="s">
        <v>460</v>
      </c>
      <c r="HE147" t="s">
        <v>481</v>
      </c>
      <c r="HF147">
        <v>108</v>
      </c>
      <c r="HG147">
        <v>73</v>
      </c>
      <c r="HH147">
        <v>3</v>
      </c>
      <c r="HI147">
        <v>3</v>
      </c>
      <c r="HJ147">
        <v>12</v>
      </c>
      <c r="HK147" t="s">
        <v>476</v>
      </c>
      <c r="HM147" s="3">
        <f t="shared" si="108"/>
        <v>52</v>
      </c>
      <c r="HN147" s="3">
        <f t="shared" si="109"/>
        <v>0</v>
      </c>
      <c r="HO147" s="3">
        <f t="shared" si="125"/>
        <v>0</v>
      </c>
      <c r="HP147" s="3">
        <f t="shared" si="88"/>
        <v>52</v>
      </c>
      <c r="HQ147" s="7" t="str" cm="1">
        <f t="array" ref="HQ147">_xlfn.SWITCH(HP147,HM147,"Oui",HN147,"Non",HO147,"Abstention")</f>
        <v>Oui</v>
      </c>
      <c r="HR147" s="7" t="str" cm="1">
        <f t="array" ref="HR147">_xlfn.SWITCH(HQ147,"Oui","Non","Non","Oui","Abstention","Oui")</f>
        <v>Non</v>
      </c>
      <c r="HS147" s="7" t="str" cm="1">
        <f t="array" ref="HS147">_xlfn.SWITCH(HQ147,"Oui","Abstention","Non","Abstention","Abstention","Non")</f>
        <v>Abstention</v>
      </c>
      <c r="HT147" s="3">
        <f t="shared" si="89"/>
        <v>52</v>
      </c>
      <c r="HU147" s="3">
        <f t="shared" si="90"/>
        <v>1</v>
      </c>
      <c r="HV147" t="str">
        <f t="shared" si="91"/>
        <v>consigne</v>
      </c>
      <c r="HW147" s="3">
        <f t="shared" si="110"/>
        <v>0</v>
      </c>
      <c r="HX147" s="3">
        <f t="shared" si="111"/>
        <v>37</v>
      </c>
      <c r="HY147" s="3">
        <f t="shared" si="112"/>
        <v>0</v>
      </c>
      <c r="HZ147" s="3">
        <f t="shared" si="92"/>
        <v>37</v>
      </c>
      <c r="IA147" s="7" t="str" cm="1">
        <f t="array" ref="IA147">_xlfn.SWITCH(HZ147,HW147,"Oui",HX147,"Non",HY147,"Abstention")</f>
        <v>Non</v>
      </c>
      <c r="IB147" s="7" t="str" cm="1">
        <f t="array" ref="IB147">_xlfn.SWITCH(IA147,"Oui","Non","Non","Oui","Abstention","Oui")</f>
        <v>Oui</v>
      </c>
      <c r="IC147" s="7" t="str" cm="1">
        <f t="array" ref="IC147">_xlfn.SWITCH(IA147,"Oui","Abstention","Non","Abstention","Abstention","Non")</f>
        <v>Abstention</v>
      </c>
      <c r="ID147" s="3">
        <f t="shared" si="93"/>
        <v>37</v>
      </c>
      <c r="IE147" s="3">
        <f t="shared" si="94"/>
        <v>1</v>
      </c>
      <c r="IF147" t="str">
        <f t="shared" si="95"/>
        <v>consigne</v>
      </c>
      <c r="IG147">
        <f t="shared" si="113"/>
        <v>24</v>
      </c>
      <c r="IH147">
        <f t="shared" si="114"/>
        <v>4</v>
      </c>
      <c r="II147">
        <f t="shared" si="115"/>
        <v>1</v>
      </c>
      <c r="IJ147" s="3">
        <f t="shared" si="96"/>
        <v>24</v>
      </c>
      <c r="IK147" s="7" t="str" cm="1">
        <f t="array" ref="IK147">_xlfn.SWITCH(IJ147,IG147,"Oui",IH147,"Non",II147,"Abstention")</f>
        <v>Oui</v>
      </c>
      <c r="IL147" s="7" t="str" cm="1">
        <f t="array" ref="IL147">_xlfn.SWITCH(IK147,"Oui","Non","Non","Oui","Abstention","Oui")</f>
        <v>Non</v>
      </c>
      <c r="IM147" s="7" t="str" cm="1">
        <f t="array" ref="IM147">_xlfn.SWITCH(IK147,"Oui","Abstention","Non","Abstention","Abstention","Non")</f>
        <v>Abstention</v>
      </c>
      <c r="IN147" s="3">
        <f t="shared" si="97"/>
        <v>29</v>
      </c>
      <c r="IO147" s="3">
        <f t="shared" si="98"/>
        <v>0.82758620689655171</v>
      </c>
      <c r="IP147" t="str">
        <f t="shared" ref="IP147:IP210" si="126">IF(IO147&gt;0.66,"consigne","pas de consigne")</f>
        <v>consigne</v>
      </c>
      <c r="IQ147">
        <f t="shared" si="116"/>
        <v>24</v>
      </c>
      <c r="IR147">
        <f t="shared" si="117"/>
        <v>0</v>
      </c>
      <c r="IS147">
        <f t="shared" si="118"/>
        <v>0</v>
      </c>
      <c r="IT147" s="3">
        <f t="shared" si="99"/>
        <v>24</v>
      </c>
      <c r="IU147" s="7" t="str" cm="1">
        <f t="array" ref="IU147">_xlfn.SWITCH(IT147,IQ147,"Oui",IR147,"Non",IS147,"Abstention")</f>
        <v>Oui</v>
      </c>
      <c r="IV147" s="7" t="str" cm="1">
        <f t="array" ref="IV147">_xlfn.SWITCH(IU147,"Oui","Non","Non","Oui","Abstention","Oui")</f>
        <v>Non</v>
      </c>
      <c r="IW147" s="7" t="str" cm="1">
        <f t="array" ref="IW147">_xlfn.SWITCH(IU147,"Oui","Abstention","Non","Abstention","Abstention","Non")</f>
        <v>Abstention</v>
      </c>
      <c r="IX147" s="3">
        <f t="shared" si="100"/>
        <v>24</v>
      </c>
      <c r="IY147" s="3">
        <f t="shared" si="101"/>
        <v>1</v>
      </c>
      <c r="IZ147" t="str">
        <f t="shared" ref="IZ147:IZ210" si="127">IF(IY147&gt;0.66,"consigne","pas de consigne")</f>
        <v>consigne</v>
      </c>
      <c r="JA147">
        <f t="shared" si="119"/>
        <v>0</v>
      </c>
      <c r="JB147">
        <f t="shared" si="120"/>
        <v>28</v>
      </c>
      <c r="JC147">
        <f t="shared" si="121"/>
        <v>0</v>
      </c>
      <c r="JD147" s="3">
        <f t="shared" si="102"/>
        <v>28</v>
      </c>
      <c r="JE147" s="7" t="str" cm="1">
        <f t="array" ref="JE147">_xlfn.SWITCH(JD147,JA147,"Oui",JB147,"Non",JC147,"Abstention")</f>
        <v>Non</v>
      </c>
      <c r="JF147" s="7" t="str" cm="1">
        <f t="array" ref="JF147">_xlfn.SWITCH(JE147,"Oui","Non","Non","Oui","Abstention","Oui")</f>
        <v>Oui</v>
      </c>
      <c r="JG147" s="7" t="str" cm="1">
        <f t="array" ref="JG147">_xlfn.SWITCH(JE147,"Oui","Abstention","Non","Abstention","Abstention","Non")</f>
        <v>Abstention</v>
      </c>
      <c r="JH147" s="3">
        <f t="shared" si="103"/>
        <v>28</v>
      </c>
      <c r="JI147" s="3">
        <f t="shared" si="104"/>
        <v>1</v>
      </c>
      <c r="JJ147" t="str">
        <f t="shared" ref="JJ147:JJ210" si="128">IF(JI147&gt;0.66,"consigne","pas de consigne")</f>
        <v>consigne</v>
      </c>
      <c r="JK147">
        <f t="shared" si="122"/>
        <v>8</v>
      </c>
      <c r="JL147">
        <f t="shared" si="123"/>
        <v>4</v>
      </c>
      <c r="JM147">
        <f t="shared" si="124"/>
        <v>2</v>
      </c>
      <c r="JN147" s="3">
        <f t="shared" si="105"/>
        <v>8</v>
      </c>
      <c r="JO147" s="7" t="str" cm="1">
        <f t="array" ref="JO147">_xlfn.SWITCH(JN147,JK147,"Oui",JL147,"Non",JM147,"Abstention")</f>
        <v>Oui</v>
      </c>
      <c r="JP147" s="7" t="str" cm="1">
        <f t="array" ref="JP147">_xlfn.SWITCH(JO147,"Oui","Non","Non","Oui","Abstention","Oui")</f>
        <v>Non</v>
      </c>
      <c r="JQ147" s="7" t="str" cm="1">
        <f t="array" ref="JQ147">_xlfn.SWITCH(JO147,"Oui","Abstention","Non","Abstention","Abstention","Non")</f>
        <v>Abstention</v>
      </c>
      <c r="JR147" s="3">
        <f t="shared" si="106"/>
        <v>14</v>
      </c>
      <c r="JS147" s="3">
        <f t="shared" si="107"/>
        <v>0.5714285714285714</v>
      </c>
      <c r="JT147" t="str">
        <f t="shared" ref="JT147:JT210" si="129">IF(JS147&gt;0.66,"consigne","pas de consigne")</f>
        <v>pas de consigne</v>
      </c>
      <c r="JU147" s="3"/>
      <c r="JV147" t="str" cm="1">
        <f t="array" ref="JV147">_xlfn._xlws.FILTER($M$3:$HD$3,((($M147:$HD147=$HR147)+($M147:$HD147=$HS147))*($M$5:$HD$5="V")*($HV147="consigne")),"")</f>
        <v/>
      </c>
      <c r="KP147" t="str" cm="1">
        <f t="array" ref="KP147">_xlfn._xlws.FILTER($M$3:$HD$3,((($M147:$HD147=$IB147)+($M147:$HD147=$IC147))*($M$5:$HD$5="S")*($IF147="consigne")),"")</f>
        <v/>
      </c>
      <c r="LD147" t="str" cm="1">
        <f t="array" ref="LD147">_xlfn._xlws.FILTER($M$3:$HD$3,((($M147:$HD147=$IV147)+($M147:$HD147=$IW147))*($M$5:$HD$5="RL")*($IZ147="consigne")),"")</f>
        <v/>
      </c>
      <c r="LP147" t="str" cm="1">
        <f t="array" ref="LP147">_xlfn._xlws.FILTER($M$3:$HD$3,((($M147:$HD147=$JF147)+($M147:$HD147=$JG147))*($M$5:$HD$5="G")*($JJ147="consigne")),"")</f>
        <v/>
      </c>
      <c r="MA147" t="str" cm="1">
        <f t="array" ref="MA147">_xlfn._xlws.FILTER($M$3:$HD$3,((($M147:$HD147=$JP147)+($M147:$HD147=$JQ147))*($M$5:$HD$5="GL")*($JT147="consigne")),"")</f>
        <v/>
      </c>
      <c r="MG147" t="str" cm="1">
        <f t="array" ref="MG147:MK147">_xlfn._xlws.FILTER($M$3:$HD$3,((($M147:$HD147=$IL147)+($M147:$HD147=$IM147))*($M$5:$HD$5="M-E")*($IP147="consigne")),"")</f>
        <v>Candinas Martin</v>
      </c>
      <c r="MH147" t="str">
        <v>Gugger Niklaus-Samuel</v>
      </c>
      <c r="MI147" t="str">
        <v>Stadler Simon</v>
      </c>
      <c r="MJ147" t="str">
        <v>Streiff-Feller Marianne</v>
      </c>
      <c r="MK147" t="str">
        <v>Studer Lilian</v>
      </c>
    </row>
    <row r="148" spans="1:349" x14ac:dyDescent="0.25">
      <c r="A148" s="1" t="s">
        <v>960</v>
      </c>
      <c r="B148" t="s">
        <v>204</v>
      </c>
      <c r="C148" t="s">
        <v>916</v>
      </c>
      <c r="D148" t="s">
        <v>706</v>
      </c>
      <c r="E148" s="1" t="s">
        <v>917</v>
      </c>
      <c r="F148" t="s">
        <v>918</v>
      </c>
      <c r="G148">
        <v>24615</v>
      </c>
      <c r="H148" t="s">
        <v>961</v>
      </c>
      <c r="I148" t="s">
        <v>962</v>
      </c>
      <c r="J148" t="s">
        <v>963</v>
      </c>
      <c r="K148" t="s">
        <v>921</v>
      </c>
      <c r="M148" t="s">
        <v>460</v>
      </c>
      <c r="N148" t="s">
        <v>473</v>
      </c>
      <c r="O148" t="s">
        <v>460</v>
      </c>
      <c r="P148" t="s">
        <v>460</v>
      </c>
      <c r="Q148" t="s">
        <v>460</v>
      </c>
      <c r="R148" t="s">
        <v>460</v>
      </c>
      <c r="S148" t="s">
        <v>461</v>
      </c>
      <c r="T148" t="s">
        <v>461</v>
      </c>
      <c r="U148" t="s">
        <v>460</v>
      </c>
      <c r="V148" t="s">
        <v>461</v>
      </c>
      <c r="W148" t="s">
        <v>463</v>
      </c>
      <c r="X148" t="s">
        <v>460</v>
      </c>
      <c r="Y148" t="s">
        <v>461</v>
      </c>
      <c r="Z148" t="s">
        <v>473</v>
      </c>
      <c r="AA148" t="s">
        <v>460</v>
      </c>
      <c r="AB148" t="s">
        <v>460</v>
      </c>
      <c r="AC148" t="s">
        <v>460</v>
      </c>
      <c r="AD148" t="s">
        <v>460</v>
      </c>
      <c r="AE148" t="s">
        <v>460</v>
      </c>
      <c r="AF148" t="s">
        <v>460</v>
      </c>
      <c r="AG148" t="s">
        <v>473</v>
      </c>
      <c r="AH148" t="s">
        <v>460</v>
      </c>
      <c r="AI148" t="s">
        <v>460</v>
      </c>
      <c r="AJ148" t="s">
        <v>461</v>
      </c>
      <c r="AK148" t="s">
        <v>460</v>
      </c>
      <c r="AL148" t="s">
        <v>460</v>
      </c>
      <c r="AM148" t="s">
        <v>473</v>
      </c>
      <c r="AN148" t="s">
        <v>460</v>
      </c>
      <c r="AO148" t="s">
        <v>460</v>
      </c>
      <c r="AP148" t="s">
        <v>460</v>
      </c>
      <c r="AQ148" t="s">
        <v>460</v>
      </c>
      <c r="AR148" t="s">
        <v>460</v>
      </c>
      <c r="AS148" t="s">
        <v>461</v>
      </c>
      <c r="AT148" t="s">
        <v>460</v>
      </c>
      <c r="AU148" t="s">
        <v>460</v>
      </c>
      <c r="AV148" t="s">
        <v>460</v>
      </c>
      <c r="AW148" t="s">
        <v>460</v>
      </c>
      <c r="AX148" t="s">
        <v>461</v>
      </c>
      <c r="AY148" t="s">
        <v>460</v>
      </c>
      <c r="AZ148" t="s">
        <v>473</v>
      </c>
      <c r="BA148" t="s">
        <v>460</v>
      </c>
      <c r="BB148" t="s">
        <v>460</v>
      </c>
      <c r="BC148" t="s">
        <v>461</v>
      </c>
      <c r="BD148" t="s">
        <v>460</v>
      </c>
      <c r="BE148" t="s">
        <v>460</v>
      </c>
      <c r="BF148" t="s">
        <v>460</v>
      </c>
      <c r="BG148" t="s">
        <v>461</v>
      </c>
      <c r="BH148" t="s">
        <v>473</v>
      </c>
      <c r="BI148" t="s">
        <v>460</v>
      </c>
      <c r="BJ148" t="s">
        <v>460</v>
      </c>
      <c r="BK148" t="s">
        <v>460</v>
      </c>
      <c r="BL148" t="s">
        <v>460</v>
      </c>
      <c r="BM148" t="s">
        <v>461</v>
      </c>
      <c r="BN148" t="s">
        <v>460</v>
      </c>
      <c r="BO148" t="s">
        <v>460</v>
      </c>
      <c r="BP148" t="s">
        <v>460</v>
      </c>
      <c r="BQ148" t="s">
        <v>460</v>
      </c>
      <c r="BR148" t="s">
        <v>460</v>
      </c>
      <c r="BS148" t="s">
        <v>460</v>
      </c>
      <c r="BT148" t="s">
        <v>460</v>
      </c>
      <c r="BU148" t="s">
        <v>460</v>
      </c>
      <c r="BV148" t="s">
        <v>460</v>
      </c>
      <c r="BW148" t="s">
        <v>460</v>
      </c>
      <c r="BX148" t="s">
        <v>461</v>
      </c>
      <c r="BY148" t="s">
        <v>460</v>
      </c>
      <c r="BZ148" t="s">
        <v>460</v>
      </c>
      <c r="CA148" t="s">
        <v>461</v>
      </c>
      <c r="CB148" t="s">
        <v>460</v>
      </c>
      <c r="CC148" t="s">
        <v>460</v>
      </c>
      <c r="CD148" t="s">
        <v>460</v>
      </c>
      <c r="CE148" t="s">
        <v>460</v>
      </c>
      <c r="CF148" t="s">
        <v>460</v>
      </c>
      <c r="CG148" t="s">
        <v>460</v>
      </c>
      <c r="CH148" t="s">
        <v>460</v>
      </c>
      <c r="CI148" t="s">
        <v>460</v>
      </c>
      <c r="CJ148" t="s">
        <v>460</v>
      </c>
      <c r="CK148" t="s">
        <v>473</v>
      </c>
      <c r="CL148" t="s">
        <v>460</v>
      </c>
      <c r="CM148" t="s">
        <v>463</v>
      </c>
      <c r="CN148" t="s">
        <v>460</v>
      </c>
      <c r="CO148" t="s">
        <v>461</v>
      </c>
      <c r="CP148" t="s">
        <v>460</v>
      </c>
      <c r="CQ148" t="s">
        <v>460</v>
      </c>
      <c r="CR148" t="s">
        <v>460</v>
      </c>
      <c r="CS148" t="s">
        <v>460</v>
      </c>
      <c r="CT148" t="s">
        <v>460</v>
      </c>
      <c r="CU148" t="s">
        <v>460</v>
      </c>
      <c r="CV148" t="s">
        <v>460</v>
      </c>
      <c r="CW148" t="s">
        <v>473</v>
      </c>
      <c r="CX148" t="s">
        <v>460</v>
      </c>
      <c r="CY148" t="s">
        <v>460</v>
      </c>
      <c r="CZ148" t="s">
        <v>460</v>
      </c>
      <c r="DA148" t="s">
        <v>460</v>
      </c>
      <c r="DB148" t="s">
        <v>474</v>
      </c>
      <c r="DC148" t="s">
        <v>460</v>
      </c>
      <c r="DD148" t="s">
        <v>460</v>
      </c>
      <c r="DE148" t="s">
        <v>461</v>
      </c>
      <c r="DF148" t="s">
        <v>460</v>
      </c>
      <c r="DG148" t="s">
        <v>460</v>
      </c>
      <c r="DH148" t="s">
        <v>460</v>
      </c>
      <c r="DI148" t="s">
        <v>460</v>
      </c>
      <c r="DJ148" t="s">
        <v>460</v>
      </c>
      <c r="DK148" t="s">
        <v>460</v>
      </c>
      <c r="DL148" t="s">
        <v>460</v>
      </c>
      <c r="DM148" t="s">
        <v>461</v>
      </c>
      <c r="DN148" t="s">
        <v>460</v>
      </c>
      <c r="DO148" t="s">
        <v>460</v>
      </c>
      <c r="DP148" t="s">
        <v>460</v>
      </c>
      <c r="DQ148" t="s">
        <v>460</v>
      </c>
      <c r="DR148" t="s">
        <v>473</v>
      </c>
      <c r="DS148" t="s">
        <v>460</v>
      </c>
      <c r="DT148" t="s">
        <v>460</v>
      </c>
      <c r="DU148" t="s">
        <v>460</v>
      </c>
      <c r="DV148" t="s">
        <v>460</v>
      </c>
      <c r="DW148" t="s">
        <v>460</v>
      </c>
      <c r="DX148" t="s">
        <v>460</v>
      </c>
      <c r="DY148" t="s">
        <v>460</v>
      </c>
      <c r="DZ148" t="s">
        <v>460</v>
      </c>
      <c r="EA148" t="s">
        <v>461</v>
      </c>
      <c r="EB148" t="s">
        <v>460</v>
      </c>
      <c r="EC148" t="s">
        <v>473</v>
      </c>
      <c r="ED148" t="s">
        <v>460</v>
      </c>
      <c r="EE148" t="s">
        <v>460</v>
      </c>
      <c r="EF148" t="s">
        <v>460</v>
      </c>
      <c r="EG148" t="s">
        <v>460</v>
      </c>
      <c r="EH148" t="s">
        <v>460</v>
      </c>
      <c r="EI148" t="s">
        <v>460</v>
      </c>
      <c r="EJ148" t="s">
        <v>460</v>
      </c>
      <c r="EK148" t="s">
        <v>460</v>
      </c>
      <c r="EL148" t="s">
        <v>460</v>
      </c>
      <c r="EM148" t="s">
        <v>460</v>
      </c>
      <c r="EN148" t="s">
        <v>460</v>
      </c>
      <c r="EO148" t="s">
        <v>461</v>
      </c>
      <c r="EP148" t="s">
        <v>473</v>
      </c>
      <c r="EQ148" t="s">
        <v>460</v>
      </c>
      <c r="ER148" t="s">
        <v>460</v>
      </c>
      <c r="ES148" t="s">
        <v>461</v>
      </c>
      <c r="ET148" t="s">
        <v>460</v>
      </c>
      <c r="EU148" t="s">
        <v>463</v>
      </c>
      <c r="EV148" t="s">
        <v>480</v>
      </c>
      <c r="EW148" t="s">
        <v>460</v>
      </c>
      <c r="EX148" t="s">
        <v>461</v>
      </c>
      <c r="EY148" t="s">
        <v>460</v>
      </c>
      <c r="EZ148" t="s">
        <v>460</v>
      </c>
      <c r="FA148" t="s">
        <v>460</v>
      </c>
      <c r="FB148" t="s">
        <v>460</v>
      </c>
      <c r="FC148" t="s">
        <v>460</v>
      </c>
      <c r="FD148" t="s">
        <v>460</v>
      </c>
      <c r="FE148" t="s">
        <v>460</v>
      </c>
      <c r="FF148" t="s">
        <v>460</v>
      </c>
      <c r="FG148" t="s">
        <v>460</v>
      </c>
      <c r="FH148" t="s">
        <v>460</v>
      </c>
      <c r="FI148" t="s">
        <v>460</v>
      </c>
      <c r="FJ148" t="s">
        <v>460</v>
      </c>
      <c r="FK148" t="s">
        <v>460</v>
      </c>
      <c r="FL148" t="s">
        <v>461</v>
      </c>
      <c r="FM148" t="s">
        <v>461</v>
      </c>
      <c r="FN148" t="s">
        <v>460</v>
      </c>
      <c r="FO148" t="s">
        <v>460</v>
      </c>
      <c r="FP148" t="s">
        <v>473</v>
      </c>
      <c r="FQ148" t="s">
        <v>460</v>
      </c>
      <c r="FR148" t="s">
        <v>461</v>
      </c>
      <c r="FS148" t="s">
        <v>460</v>
      </c>
      <c r="FT148" t="s">
        <v>461</v>
      </c>
      <c r="FU148" t="s">
        <v>461</v>
      </c>
      <c r="FV148" t="s">
        <v>460</v>
      </c>
      <c r="FW148" t="s">
        <v>460</v>
      </c>
      <c r="FX148" t="s">
        <v>460</v>
      </c>
      <c r="FY148" t="s">
        <v>460</v>
      </c>
      <c r="FZ148" t="s">
        <v>460</v>
      </c>
      <c r="GA148" t="s">
        <v>460</v>
      </c>
      <c r="GB148" t="s">
        <v>460</v>
      </c>
      <c r="GC148" t="s">
        <v>460</v>
      </c>
      <c r="GD148" t="s">
        <v>461</v>
      </c>
      <c r="GE148" t="s">
        <v>460</v>
      </c>
      <c r="GF148" t="s">
        <v>460</v>
      </c>
      <c r="GG148" t="s">
        <v>460</v>
      </c>
      <c r="GH148" t="s">
        <v>460</v>
      </c>
      <c r="GI148" t="s">
        <v>461</v>
      </c>
      <c r="GJ148" t="s">
        <v>461</v>
      </c>
      <c r="GK148" t="s">
        <v>460</v>
      </c>
      <c r="GL148" t="s">
        <v>460</v>
      </c>
      <c r="GM148" t="s">
        <v>460</v>
      </c>
      <c r="GN148" t="s">
        <v>460</v>
      </c>
      <c r="GO148" t="s">
        <v>460</v>
      </c>
      <c r="GP148" t="s">
        <v>461</v>
      </c>
      <c r="GQ148" t="s">
        <v>460</v>
      </c>
      <c r="GR148" t="s">
        <v>460</v>
      </c>
      <c r="GS148" t="s">
        <v>460</v>
      </c>
      <c r="GT148" t="s">
        <v>460</v>
      </c>
      <c r="GU148" t="s">
        <v>460</v>
      </c>
      <c r="GV148" t="s">
        <v>460</v>
      </c>
      <c r="GW148" t="s">
        <v>461</v>
      </c>
      <c r="GX148" t="s">
        <v>460</v>
      </c>
      <c r="GY148" t="s">
        <v>461</v>
      </c>
      <c r="GZ148" t="s">
        <v>460</v>
      </c>
      <c r="HA148" t="s">
        <v>460</v>
      </c>
      <c r="HB148" t="s">
        <v>460</v>
      </c>
      <c r="HC148" t="s">
        <v>460</v>
      </c>
      <c r="HD148" t="s">
        <v>460</v>
      </c>
      <c r="HE148" t="s">
        <v>481</v>
      </c>
      <c r="HF148">
        <v>153</v>
      </c>
      <c r="HG148">
        <v>30</v>
      </c>
      <c r="HH148">
        <v>1</v>
      </c>
      <c r="HI148">
        <v>3</v>
      </c>
      <c r="HJ148">
        <v>12</v>
      </c>
      <c r="HK148" t="s">
        <v>476</v>
      </c>
      <c r="HM148" s="3">
        <f t="shared" si="108"/>
        <v>52</v>
      </c>
      <c r="HN148" s="3">
        <f t="shared" si="109"/>
        <v>0</v>
      </c>
      <c r="HO148" s="3">
        <f t="shared" si="125"/>
        <v>0</v>
      </c>
      <c r="HP148" s="3">
        <f t="shared" si="88"/>
        <v>52</v>
      </c>
      <c r="HQ148" s="7" t="str" cm="1">
        <f t="array" ref="HQ148">_xlfn.SWITCH(HP148,HM148,"Oui",HN148,"Non",HO148,"Abstention")</f>
        <v>Oui</v>
      </c>
      <c r="HR148" s="7" t="str" cm="1">
        <f t="array" ref="HR148">_xlfn.SWITCH(HQ148,"Oui","Non","Non","Oui","Abstention","Oui")</f>
        <v>Non</v>
      </c>
      <c r="HS148" s="7" t="str" cm="1">
        <f t="array" ref="HS148">_xlfn.SWITCH(HQ148,"Oui","Abstention","Non","Abstention","Abstention","Non")</f>
        <v>Abstention</v>
      </c>
      <c r="HT148" s="3">
        <f t="shared" si="89"/>
        <v>52</v>
      </c>
      <c r="HU148" s="3">
        <f t="shared" si="90"/>
        <v>1</v>
      </c>
      <c r="HV148" t="str">
        <f t="shared" si="91"/>
        <v>consigne</v>
      </c>
      <c r="HW148" s="3">
        <f t="shared" si="110"/>
        <v>34</v>
      </c>
      <c r="HX148" s="3">
        <f t="shared" si="111"/>
        <v>3</v>
      </c>
      <c r="HY148" s="3">
        <f t="shared" si="112"/>
        <v>0</v>
      </c>
      <c r="HZ148" s="3">
        <f t="shared" si="92"/>
        <v>34</v>
      </c>
      <c r="IA148" s="7" t="str" cm="1">
        <f t="array" ref="IA148">_xlfn.SWITCH(HZ148,HW148,"Oui",HX148,"Non",HY148,"Abstention")</f>
        <v>Oui</v>
      </c>
      <c r="IB148" s="7" t="str" cm="1">
        <f t="array" ref="IB148">_xlfn.SWITCH(IA148,"Oui","Non","Non","Oui","Abstention","Oui")</f>
        <v>Non</v>
      </c>
      <c r="IC148" s="7" t="str" cm="1">
        <f t="array" ref="IC148">_xlfn.SWITCH(IA148,"Oui","Abstention","Non","Abstention","Abstention","Non")</f>
        <v>Abstention</v>
      </c>
      <c r="ID148" s="3">
        <f t="shared" si="93"/>
        <v>37</v>
      </c>
      <c r="IE148" s="3">
        <f t="shared" si="94"/>
        <v>0.91891891891891897</v>
      </c>
      <c r="IF148" t="str">
        <f t="shared" si="95"/>
        <v>consigne</v>
      </c>
      <c r="IG148">
        <f t="shared" si="113"/>
        <v>28</v>
      </c>
      <c r="IH148">
        <f t="shared" si="114"/>
        <v>0</v>
      </c>
      <c r="II148">
        <f t="shared" si="115"/>
        <v>0</v>
      </c>
      <c r="IJ148" s="3">
        <f t="shared" si="96"/>
        <v>28</v>
      </c>
      <c r="IK148" s="7" t="str" cm="1">
        <f t="array" ref="IK148">_xlfn.SWITCH(IJ148,IG148,"Oui",IH148,"Non",II148,"Abstention")</f>
        <v>Oui</v>
      </c>
      <c r="IL148" s="7" t="str" cm="1">
        <f t="array" ref="IL148">_xlfn.SWITCH(IK148,"Oui","Non","Non","Oui","Abstention","Oui")</f>
        <v>Non</v>
      </c>
      <c r="IM148" s="7" t="str" cm="1">
        <f t="array" ref="IM148">_xlfn.SWITCH(IK148,"Oui","Abstention","Non","Abstention","Abstention","Non")</f>
        <v>Abstention</v>
      </c>
      <c r="IN148" s="3">
        <f t="shared" si="97"/>
        <v>28</v>
      </c>
      <c r="IO148" s="3">
        <f t="shared" si="98"/>
        <v>1</v>
      </c>
      <c r="IP148" t="str">
        <f t="shared" si="126"/>
        <v>consigne</v>
      </c>
      <c r="IQ148">
        <f t="shared" si="116"/>
        <v>24</v>
      </c>
      <c r="IR148">
        <f t="shared" si="117"/>
        <v>0</v>
      </c>
      <c r="IS148">
        <f t="shared" si="118"/>
        <v>0</v>
      </c>
      <c r="IT148" s="3">
        <f t="shared" si="99"/>
        <v>24</v>
      </c>
      <c r="IU148" s="7" t="str" cm="1">
        <f t="array" ref="IU148">_xlfn.SWITCH(IT148,IQ148,"Oui",IR148,"Non",IS148,"Abstention")</f>
        <v>Oui</v>
      </c>
      <c r="IV148" s="7" t="str" cm="1">
        <f t="array" ref="IV148">_xlfn.SWITCH(IU148,"Oui","Non","Non","Oui","Abstention","Oui")</f>
        <v>Non</v>
      </c>
      <c r="IW148" s="7" t="str" cm="1">
        <f t="array" ref="IW148">_xlfn.SWITCH(IU148,"Oui","Abstention","Non","Abstention","Abstention","Non")</f>
        <v>Abstention</v>
      </c>
      <c r="IX148" s="3">
        <f t="shared" si="100"/>
        <v>24</v>
      </c>
      <c r="IY148" s="3">
        <f t="shared" si="101"/>
        <v>1</v>
      </c>
      <c r="IZ148" t="str">
        <f t="shared" si="127"/>
        <v>consigne</v>
      </c>
      <c r="JA148">
        <f t="shared" si="119"/>
        <v>0</v>
      </c>
      <c r="JB148">
        <f t="shared" si="120"/>
        <v>27</v>
      </c>
      <c r="JC148">
        <f t="shared" si="121"/>
        <v>1</v>
      </c>
      <c r="JD148" s="3">
        <f t="shared" si="102"/>
        <v>27</v>
      </c>
      <c r="JE148" s="7" t="str" cm="1">
        <f t="array" ref="JE148">_xlfn.SWITCH(JD148,JA148,"Oui",JB148,"Non",JC148,"Abstention")</f>
        <v>Non</v>
      </c>
      <c r="JF148" s="7" t="str" cm="1">
        <f t="array" ref="JF148">_xlfn.SWITCH(JE148,"Oui","Non","Non","Oui","Abstention","Oui")</f>
        <v>Oui</v>
      </c>
      <c r="JG148" s="7" t="str" cm="1">
        <f t="array" ref="JG148">_xlfn.SWITCH(JE148,"Oui","Abstention","Non","Abstention","Abstention","Non")</f>
        <v>Abstention</v>
      </c>
      <c r="JH148" s="3">
        <f t="shared" si="103"/>
        <v>28</v>
      </c>
      <c r="JI148" s="3">
        <f t="shared" si="104"/>
        <v>0.9642857142857143</v>
      </c>
      <c r="JJ148" t="str">
        <f t="shared" si="128"/>
        <v>consigne</v>
      </c>
      <c r="JK148">
        <f t="shared" si="122"/>
        <v>15</v>
      </c>
      <c r="JL148">
        <f t="shared" si="123"/>
        <v>0</v>
      </c>
      <c r="JM148">
        <f t="shared" si="124"/>
        <v>0</v>
      </c>
      <c r="JN148" s="3">
        <f t="shared" si="105"/>
        <v>15</v>
      </c>
      <c r="JO148" s="7" t="str" cm="1">
        <f t="array" ref="JO148">_xlfn.SWITCH(JN148,JK148,"Oui",JL148,"Non",JM148,"Abstention")</f>
        <v>Oui</v>
      </c>
      <c r="JP148" s="7" t="str" cm="1">
        <f t="array" ref="JP148">_xlfn.SWITCH(JO148,"Oui","Non","Non","Oui","Abstention","Oui")</f>
        <v>Non</v>
      </c>
      <c r="JQ148" s="7" t="str" cm="1">
        <f t="array" ref="JQ148">_xlfn.SWITCH(JO148,"Oui","Abstention","Non","Abstention","Abstention","Non")</f>
        <v>Abstention</v>
      </c>
      <c r="JR148" s="3">
        <f t="shared" si="106"/>
        <v>15</v>
      </c>
      <c r="JS148" s="3">
        <f t="shared" si="107"/>
        <v>1</v>
      </c>
      <c r="JT148" t="str">
        <f t="shared" si="129"/>
        <v>consigne</v>
      </c>
      <c r="JU148" s="3"/>
      <c r="JV148" t="str" cm="1">
        <f t="array" ref="JV148">_xlfn._xlws.FILTER($M$3:$HD$3,((($M148:$HD148=$HR148)+($M148:$HD148=$HS148))*($M$5:$HD$5="V")*($HV148="consigne")),"")</f>
        <v/>
      </c>
      <c r="KP148" t="str" cm="1">
        <f t="array" ref="KP148:KR148">_xlfn._xlws.FILTER($M$3:$HD$3,((($M148:$HD148=$IB148)+($M148:$HD148=$IC148))*($M$5:$HD$5="S")*($IF148="consigne")),"")</f>
        <v>Fehlmann Rielle Laurence</v>
      </c>
      <c r="KQ148" t="str">
        <v>Schneider Schüttel Ursula</v>
      </c>
      <c r="KR148" t="str">
        <v>Storni Bruno</v>
      </c>
      <c r="LD148" t="str" cm="1">
        <f t="array" ref="LD148">_xlfn._xlws.FILTER($M$3:$HD$3,((($M148:$HD148=$IV148)+($M148:$HD148=$IW148))*($M$5:$HD$5="RL")*($IZ148="consigne")),"")</f>
        <v/>
      </c>
      <c r="LP148" t="str" cm="1">
        <f t="array" ref="LP148">_xlfn._xlws.FILTER($M$3:$HD$3,((($M148:$HD148=$JF148)+($M148:$HD148=$JG148))*($M$5:$HD$5="G")*($JJ148="consigne")),"")</f>
        <v>Prezioso Batou Stefania</v>
      </c>
      <c r="MA148" t="str" cm="1">
        <f t="array" ref="MA148">_xlfn._xlws.FILTER($M$3:$HD$3,((($M148:$HD148=$JP148)+($M148:$HD148=$JQ148))*($M$5:$HD$5="GL")*($JT148="consigne")),"")</f>
        <v/>
      </c>
      <c r="MG148" t="str" cm="1">
        <f t="array" ref="MG148">_xlfn._xlws.FILTER($M$3:$HD$3,((($M148:$HD148=$IL148)+($M148:$HD148=$IM148))*($M$5:$HD$5="M-E")*($IP148="consigne")),"")</f>
        <v/>
      </c>
    </row>
    <row r="149" spans="1:349" ht="16.2" customHeight="1" x14ac:dyDescent="0.25">
      <c r="A149" s="1" t="s">
        <v>964</v>
      </c>
      <c r="B149" t="s">
        <v>204</v>
      </c>
      <c r="C149" t="s">
        <v>916</v>
      </c>
      <c r="D149" t="s">
        <v>706</v>
      </c>
      <c r="E149" s="1" t="s">
        <v>917</v>
      </c>
      <c r="F149" t="s">
        <v>918</v>
      </c>
      <c r="G149">
        <v>24616</v>
      </c>
      <c r="H149" t="s">
        <v>506</v>
      </c>
      <c r="I149" s="2" t="s">
        <v>965</v>
      </c>
      <c r="J149" t="s">
        <v>963</v>
      </c>
      <c r="K149" t="s">
        <v>921</v>
      </c>
      <c r="M149" t="s">
        <v>460</v>
      </c>
      <c r="N149" t="s">
        <v>473</v>
      </c>
      <c r="O149" t="s">
        <v>461</v>
      </c>
      <c r="P149" t="s">
        <v>460</v>
      </c>
      <c r="Q149" t="s">
        <v>460</v>
      </c>
      <c r="R149" t="s">
        <v>461</v>
      </c>
      <c r="S149" t="s">
        <v>461</v>
      </c>
      <c r="T149" t="s">
        <v>461</v>
      </c>
      <c r="U149" t="s">
        <v>461</v>
      </c>
      <c r="V149" t="s">
        <v>461</v>
      </c>
      <c r="W149" t="s">
        <v>463</v>
      </c>
      <c r="X149" t="s">
        <v>461</v>
      </c>
      <c r="Y149" t="s">
        <v>461</v>
      </c>
      <c r="Z149" t="s">
        <v>473</v>
      </c>
      <c r="AA149" t="s">
        <v>461</v>
      </c>
      <c r="AB149" t="s">
        <v>461</v>
      </c>
      <c r="AC149" t="s">
        <v>461</v>
      </c>
      <c r="AD149" t="s">
        <v>460</v>
      </c>
      <c r="AE149" t="s">
        <v>460</v>
      </c>
      <c r="AF149" t="s">
        <v>461</v>
      </c>
      <c r="AG149" t="s">
        <v>473</v>
      </c>
      <c r="AH149" t="s">
        <v>460</v>
      </c>
      <c r="AI149" t="s">
        <v>460</v>
      </c>
      <c r="AJ149" t="s">
        <v>461</v>
      </c>
      <c r="AK149" t="s">
        <v>461</v>
      </c>
      <c r="AL149" t="s">
        <v>460</v>
      </c>
      <c r="AM149" t="s">
        <v>473</v>
      </c>
      <c r="AN149" t="s">
        <v>460</v>
      </c>
      <c r="AO149" t="s">
        <v>460</v>
      </c>
      <c r="AP149" t="s">
        <v>460</v>
      </c>
      <c r="AQ149" t="s">
        <v>460</v>
      </c>
      <c r="AR149" t="s">
        <v>461</v>
      </c>
      <c r="AS149" t="s">
        <v>461</v>
      </c>
      <c r="AT149" t="s">
        <v>460</v>
      </c>
      <c r="AU149" t="s">
        <v>461</v>
      </c>
      <c r="AV149" t="s">
        <v>461</v>
      </c>
      <c r="AW149" t="s">
        <v>460</v>
      </c>
      <c r="AX149" t="s">
        <v>461</v>
      </c>
      <c r="AY149" t="s">
        <v>460</v>
      </c>
      <c r="AZ149" t="s">
        <v>473</v>
      </c>
      <c r="BA149" t="s">
        <v>460</v>
      </c>
      <c r="BB149" t="s">
        <v>460</v>
      </c>
      <c r="BC149" t="s">
        <v>461</v>
      </c>
      <c r="BD149" t="s">
        <v>460</v>
      </c>
      <c r="BE149" t="s">
        <v>460</v>
      </c>
      <c r="BF149" t="s">
        <v>460</v>
      </c>
      <c r="BG149" t="s">
        <v>461</v>
      </c>
      <c r="BH149" t="s">
        <v>473</v>
      </c>
      <c r="BI149" t="s">
        <v>461</v>
      </c>
      <c r="BJ149" t="s">
        <v>460</v>
      </c>
      <c r="BK149" t="s">
        <v>460</v>
      </c>
      <c r="BL149" t="s">
        <v>461</v>
      </c>
      <c r="BM149" t="s">
        <v>461</v>
      </c>
      <c r="BN149" t="s">
        <v>461</v>
      </c>
      <c r="BO149" t="s">
        <v>460</v>
      </c>
      <c r="BP149" t="s">
        <v>461</v>
      </c>
      <c r="BQ149" t="s">
        <v>461</v>
      </c>
      <c r="BR149" t="s">
        <v>460</v>
      </c>
      <c r="BS149" t="s">
        <v>461</v>
      </c>
      <c r="BT149" t="s">
        <v>460</v>
      </c>
      <c r="BU149" t="s">
        <v>460</v>
      </c>
      <c r="BV149" t="s">
        <v>460</v>
      </c>
      <c r="BW149" t="s">
        <v>460</v>
      </c>
      <c r="BX149" t="s">
        <v>461</v>
      </c>
      <c r="BY149" t="s">
        <v>460</v>
      </c>
      <c r="BZ149" t="s">
        <v>460</v>
      </c>
      <c r="CA149" t="s">
        <v>461</v>
      </c>
      <c r="CB149" t="s">
        <v>460</v>
      </c>
      <c r="CC149" t="s">
        <v>460</v>
      </c>
      <c r="CD149" t="s">
        <v>460</v>
      </c>
      <c r="CE149" t="s">
        <v>461</v>
      </c>
      <c r="CF149" t="s">
        <v>461</v>
      </c>
      <c r="CG149" t="s">
        <v>460</v>
      </c>
      <c r="CH149" t="s">
        <v>461</v>
      </c>
      <c r="CI149" t="s">
        <v>460</v>
      </c>
      <c r="CJ149" t="s">
        <v>460</v>
      </c>
      <c r="CK149" t="s">
        <v>461</v>
      </c>
      <c r="CL149" t="s">
        <v>460</v>
      </c>
      <c r="CM149" t="s">
        <v>463</v>
      </c>
      <c r="CN149" t="s">
        <v>461</v>
      </c>
      <c r="CO149" t="s">
        <v>461</v>
      </c>
      <c r="CP149" t="s">
        <v>460</v>
      </c>
      <c r="CQ149" t="s">
        <v>460</v>
      </c>
      <c r="CR149" t="s">
        <v>460</v>
      </c>
      <c r="CS149" t="s">
        <v>460</v>
      </c>
      <c r="CT149" t="s">
        <v>460</v>
      </c>
      <c r="CU149" t="s">
        <v>460</v>
      </c>
      <c r="CV149" t="s">
        <v>480</v>
      </c>
      <c r="CW149" t="s">
        <v>473</v>
      </c>
      <c r="CX149" t="s">
        <v>461</v>
      </c>
      <c r="CY149" t="s">
        <v>460</v>
      </c>
      <c r="CZ149" t="s">
        <v>460</v>
      </c>
      <c r="DA149" t="s">
        <v>460</v>
      </c>
      <c r="DB149" t="s">
        <v>474</v>
      </c>
      <c r="DC149" t="s">
        <v>460</v>
      </c>
      <c r="DD149" t="s">
        <v>460</v>
      </c>
      <c r="DE149" t="s">
        <v>461</v>
      </c>
      <c r="DF149" t="s">
        <v>460</v>
      </c>
      <c r="DG149" t="s">
        <v>460</v>
      </c>
      <c r="DH149" t="s">
        <v>460</v>
      </c>
      <c r="DI149" t="s">
        <v>461</v>
      </c>
      <c r="DJ149" t="s">
        <v>460</v>
      </c>
      <c r="DK149" t="s">
        <v>460</v>
      </c>
      <c r="DL149" t="s">
        <v>461</v>
      </c>
      <c r="DM149" t="s">
        <v>461</v>
      </c>
      <c r="DN149" t="s">
        <v>461</v>
      </c>
      <c r="DO149" t="s">
        <v>460</v>
      </c>
      <c r="DP149" t="s">
        <v>460</v>
      </c>
      <c r="DQ149" t="s">
        <v>460</v>
      </c>
      <c r="DR149" t="s">
        <v>473</v>
      </c>
      <c r="DS149" t="s">
        <v>461</v>
      </c>
      <c r="DT149" t="s">
        <v>461</v>
      </c>
      <c r="DU149" t="s">
        <v>460</v>
      </c>
      <c r="DV149" t="s">
        <v>461</v>
      </c>
      <c r="DW149" t="s">
        <v>461</v>
      </c>
      <c r="DX149" t="s">
        <v>460</v>
      </c>
      <c r="DY149" t="s">
        <v>461</v>
      </c>
      <c r="DZ149" t="s">
        <v>461</v>
      </c>
      <c r="EA149" t="s">
        <v>461</v>
      </c>
      <c r="EB149" t="s">
        <v>461</v>
      </c>
      <c r="EC149" t="s">
        <v>473</v>
      </c>
      <c r="ED149" t="s">
        <v>461</v>
      </c>
      <c r="EE149" t="s">
        <v>460</v>
      </c>
      <c r="EF149" t="s">
        <v>480</v>
      </c>
      <c r="EG149" t="s">
        <v>461</v>
      </c>
      <c r="EH149" t="s">
        <v>460</v>
      </c>
      <c r="EI149" t="s">
        <v>460</v>
      </c>
      <c r="EJ149" t="s">
        <v>460</v>
      </c>
      <c r="EK149" t="s">
        <v>461</v>
      </c>
      <c r="EL149" t="s">
        <v>461</v>
      </c>
      <c r="EM149" t="s">
        <v>460</v>
      </c>
      <c r="EN149" t="s">
        <v>460</v>
      </c>
      <c r="EO149" t="s">
        <v>461</v>
      </c>
      <c r="EP149" t="s">
        <v>473</v>
      </c>
      <c r="EQ149" t="s">
        <v>461</v>
      </c>
      <c r="ER149" t="s">
        <v>461</v>
      </c>
      <c r="ES149" t="s">
        <v>461</v>
      </c>
      <c r="ET149" t="s">
        <v>460</v>
      </c>
      <c r="EU149" t="s">
        <v>463</v>
      </c>
      <c r="EV149" t="s">
        <v>461</v>
      </c>
      <c r="EW149" t="s">
        <v>461</v>
      </c>
      <c r="EX149" t="s">
        <v>461</v>
      </c>
      <c r="EY149" t="s">
        <v>460</v>
      </c>
      <c r="EZ149" t="s">
        <v>460</v>
      </c>
      <c r="FA149" t="s">
        <v>460</v>
      </c>
      <c r="FB149" t="s">
        <v>460</v>
      </c>
      <c r="FC149" t="s">
        <v>460</v>
      </c>
      <c r="FD149" t="s">
        <v>460</v>
      </c>
      <c r="FE149" t="s">
        <v>460</v>
      </c>
      <c r="FF149" t="s">
        <v>460</v>
      </c>
      <c r="FG149" t="s">
        <v>460</v>
      </c>
      <c r="FH149" t="s">
        <v>461</v>
      </c>
      <c r="FI149" t="s">
        <v>460</v>
      </c>
      <c r="FJ149" t="s">
        <v>460</v>
      </c>
      <c r="FK149" t="s">
        <v>460</v>
      </c>
      <c r="FL149" t="s">
        <v>461</v>
      </c>
      <c r="FM149" t="s">
        <v>461</v>
      </c>
      <c r="FN149" t="s">
        <v>460</v>
      </c>
      <c r="FO149" t="s">
        <v>461</v>
      </c>
      <c r="FP149" t="s">
        <v>473</v>
      </c>
      <c r="FQ149" t="s">
        <v>460</v>
      </c>
      <c r="FR149" t="s">
        <v>461</v>
      </c>
      <c r="FS149" t="s">
        <v>460</v>
      </c>
      <c r="FT149" t="s">
        <v>461</v>
      </c>
      <c r="FU149" t="s">
        <v>461</v>
      </c>
      <c r="FV149" t="s">
        <v>460</v>
      </c>
      <c r="FW149" t="s">
        <v>460</v>
      </c>
      <c r="FX149" t="s">
        <v>461</v>
      </c>
      <c r="FY149" t="s">
        <v>460</v>
      </c>
      <c r="FZ149" t="s">
        <v>460</v>
      </c>
      <c r="GA149" t="s">
        <v>460</v>
      </c>
      <c r="GB149" t="s">
        <v>460</v>
      </c>
      <c r="GC149" t="s">
        <v>460</v>
      </c>
      <c r="GD149" t="s">
        <v>461</v>
      </c>
      <c r="GE149" t="s">
        <v>461</v>
      </c>
      <c r="GF149" t="s">
        <v>460</v>
      </c>
      <c r="GG149" t="s">
        <v>461</v>
      </c>
      <c r="GH149" t="s">
        <v>461</v>
      </c>
      <c r="GI149" t="s">
        <v>461</v>
      </c>
      <c r="GJ149" t="s">
        <v>461</v>
      </c>
      <c r="GK149" t="s">
        <v>460</v>
      </c>
      <c r="GL149" t="s">
        <v>460</v>
      </c>
      <c r="GM149" t="s">
        <v>460</v>
      </c>
      <c r="GN149" t="s">
        <v>460</v>
      </c>
      <c r="GO149" t="s">
        <v>460</v>
      </c>
      <c r="GP149" t="s">
        <v>461</v>
      </c>
      <c r="GQ149" t="s">
        <v>460</v>
      </c>
      <c r="GR149" t="s">
        <v>460</v>
      </c>
      <c r="GS149" t="s">
        <v>460</v>
      </c>
      <c r="GT149" t="s">
        <v>461</v>
      </c>
      <c r="GU149" t="s">
        <v>461</v>
      </c>
      <c r="GV149" t="s">
        <v>460</v>
      </c>
      <c r="GW149" t="s">
        <v>461</v>
      </c>
      <c r="GX149" t="s">
        <v>461</v>
      </c>
      <c r="GY149" t="s">
        <v>461</v>
      </c>
      <c r="GZ149" t="s">
        <v>461</v>
      </c>
      <c r="HA149" t="s">
        <v>460</v>
      </c>
      <c r="HB149" t="s">
        <v>460</v>
      </c>
      <c r="HC149" t="s">
        <v>461</v>
      </c>
      <c r="HD149" t="s">
        <v>460</v>
      </c>
      <c r="HE149" t="s">
        <v>481</v>
      </c>
      <c r="HF149">
        <v>100</v>
      </c>
      <c r="HG149">
        <v>83</v>
      </c>
      <c r="HH149">
        <v>2</v>
      </c>
      <c r="HI149">
        <v>3</v>
      </c>
      <c r="HJ149">
        <v>11</v>
      </c>
      <c r="HK149" t="s">
        <v>476</v>
      </c>
      <c r="HM149" s="3">
        <f t="shared" si="108"/>
        <v>51</v>
      </c>
      <c r="HN149" s="3">
        <f t="shared" si="109"/>
        <v>0</v>
      </c>
      <c r="HO149" s="3">
        <f t="shared" si="125"/>
        <v>1</v>
      </c>
      <c r="HP149" s="3">
        <f t="shared" si="88"/>
        <v>51</v>
      </c>
      <c r="HQ149" s="7" t="str" cm="1">
        <f t="array" ref="HQ149">_xlfn.SWITCH(HP149,HM149,"Oui",HN149,"Non",HO149,"Abstention")</f>
        <v>Oui</v>
      </c>
      <c r="HR149" s="7" t="str" cm="1">
        <f t="array" ref="HR149">_xlfn.SWITCH(HQ149,"Oui","Non","Non","Oui","Abstention","Oui")</f>
        <v>Non</v>
      </c>
      <c r="HS149" s="7" t="str" cm="1">
        <f t="array" ref="HS149">_xlfn.SWITCH(HQ149,"Oui","Abstention","Non","Abstention","Abstention","Non")</f>
        <v>Abstention</v>
      </c>
      <c r="HT149" s="3">
        <f t="shared" si="89"/>
        <v>52</v>
      </c>
      <c r="HU149" s="3">
        <f t="shared" si="90"/>
        <v>0.98076923076923073</v>
      </c>
      <c r="HV149" t="str">
        <f t="shared" si="91"/>
        <v>consigne</v>
      </c>
      <c r="HW149" s="3">
        <f t="shared" si="110"/>
        <v>0</v>
      </c>
      <c r="HX149" s="3">
        <f t="shared" si="111"/>
        <v>37</v>
      </c>
      <c r="HY149" s="3">
        <f t="shared" si="112"/>
        <v>0</v>
      </c>
      <c r="HZ149" s="3">
        <f t="shared" si="92"/>
        <v>37</v>
      </c>
      <c r="IA149" s="7" t="str" cm="1">
        <f t="array" ref="IA149">_xlfn.SWITCH(HZ149,HW149,"Oui",HX149,"Non",HY149,"Abstention")</f>
        <v>Non</v>
      </c>
      <c r="IB149" s="7" t="str" cm="1">
        <f t="array" ref="IB149">_xlfn.SWITCH(IA149,"Oui","Non","Non","Oui","Abstention","Oui")</f>
        <v>Oui</v>
      </c>
      <c r="IC149" s="7" t="str" cm="1">
        <f t="array" ref="IC149">_xlfn.SWITCH(IA149,"Oui","Abstention","Non","Abstention","Abstention","Non")</f>
        <v>Abstention</v>
      </c>
      <c r="ID149" s="3">
        <f t="shared" si="93"/>
        <v>37</v>
      </c>
      <c r="IE149" s="3">
        <f t="shared" si="94"/>
        <v>1</v>
      </c>
      <c r="IF149" t="str">
        <f t="shared" si="95"/>
        <v>consigne</v>
      </c>
      <c r="IG149">
        <f t="shared" si="113"/>
        <v>25</v>
      </c>
      <c r="IH149">
        <f t="shared" si="114"/>
        <v>3</v>
      </c>
      <c r="II149">
        <f t="shared" si="115"/>
        <v>1</v>
      </c>
      <c r="IJ149" s="3">
        <f t="shared" si="96"/>
        <v>25</v>
      </c>
      <c r="IK149" s="7" t="str" cm="1">
        <f t="array" ref="IK149">_xlfn.SWITCH(IJ149,IG149,"Oui",IH149,"Non",II149,"Abstention")</f>
        <v>Oui</v>
      </c>
      <c r="IL149" s="7" t="str" cm="1">
        <f t="array" ref="IL149">_xlfn.SWITCH(IK149,"Oui","Non","Non","Oui","Abstention","Oui")</f>
        <v>Non</v>
      </c>
      <c r="IM149" s="7" t="str" cm="1">
        <f t="array" ref="IM149">_xlfn.SWITCH(IK149,"Oui","Abstention","Non","Abstention","Abstention","Non")</f>
        <v>Abstention</v>
      </c>
      <c r="IN149" s="3">
        <f t="shared" si="97"/>
        <v>29</v>
      </c>
      <c r="IO149" s="3">
        <f t="shared" si="98"/>
        <v>0.86206896551724133</v>
      </c>
      <c r="IP149" t="str">
        <f t="shared" si="126"/>
        <v>consigne</v>
      </c>
      <c r="IQ149">
        <f t="shared" si="116"/>
        <v>24</v>
      </c>
      <c r="IR149">
        <f t="shared" si="117"/>
        <v>0</v>
      </c>
      <c r="IS149">
        <f t="shared" si="118"/>
        <v>0</v>
      </c>
      <c r="IT149" s="3">
        <f t="shared" si="99"/>
        <v>24</v>
      </c>
      <c r="IU149" s="7" t="str" cm="1">
        <f t="array" ref="IU149">_xlfn.SWITCH(IT149,IQ149,"Oui",IR149,"Non",IS149,"Abstention")</f>
        <v>Oui</v>
      </c>
      <c r="IV149" s="7" t="str" cm="1">
        <f t="array" ref="IV149">_xlfn.SWITCH(IU149,"Oui","Non","Non","Oui","Abstention","Oui")</f>
        <v>Non</v>
      </c>
      <c r="IW149" s="7" t="str" cm="1">
        <f t="array" ref="IW149">_xlfn.SWITCH(IU149,"Oui","Abstention","Non","Abstention","Abstention","Non")</f>
        <v>Abstention</v>
      </c>
      <c r="IX149" s="3">
        <f t="shared" si="100"/>
        <v>24</v>
      </c>
      <c r="IY149" s="3">
        <f t="shared" si="101"/>
        <v>1</v>
      </c>
      <c r="IZ149" t="str">
        <f t="shared" si="127"/>
        <v>consigne</v>
      </c>
      <c r="JA149">
        <f t="shared" si="119"/>
        <v>0</v>
      </c>
      <c r="JB149">
        <f t="shared" si="120"/>
        <v>28</v>
      </c>
      <c r="JC149">
        <f t="shared" si="121"/>
        <v>0</v>
      </c>
      <c r="JD149" s="3">
        <f t="shared" si="102"/>
        <v>28</v>
      </c>
      <c r="JE149" s="7" t="str" cm="1">
        <f t="array" ref="JE149">_xlfn.SWITCH(JD149,JA149,"Oui",JB149,"Non",JC149,"Abstention")</f>
        <v>Non</v>
      </c>
      <c r="JF149" s="7" t="str" cm="1">
        <f t="array" ref="JF149">_xlfn.SWITCH(JE149,"Oui","Non","Non","Oui","Abstention","Oui")</f>
        <v>Oui</v>
      </c>
      <c r="JG149" s="7" t="str" cm="1">
        <f t="array" ref="JG149">_xlfn.SWITCH(JE149,"Oui","Abstention","Non","Abstention","Abstention","Non")</f>
        <v>Abstention</v>
      </c>
      <c r="JH149" s="3">
        <f t="shared" si="103"/>
        <v>28</v>
      </c>
      <c r="JI149" s="3">
        <f t="shared" si="104"/>
        <v>1</v>
      </c>
      <c r="JJ149" t="str">
        <f t="shared" si="128"/>
        <v>consigne</v>
      </c>
      <c r="JK149">
        <f t="shared" si="122"/>
        <v>0</v>
      </c>
      <c r="JL149">
        <f t="shared" si="123"/>
        <v>15</v>
      </c>
      <c r="JM149">
        <f t="shared" si="124"/>
        <v>0</v>
      </c>
      <c r="JN149" s="3">
        <f t="shared" si="105"/>
        <v>15</v>
      </c>
      <c r="JO149" s="7" t="str" cm="1">
        <f t="array" ref="JO149">_xlfn.SWITCH(JN149,JK149,"Oui",JL149,"Non",JM149,"Abstention")</f>
        <v>Non</v>
      </c>
      <c r="JP149" s="7" t="str" cm="1">
        <f t="array" ref="JP149">_xlfn.SWITCH(JO149,"Oui","Non","Non","Oui","Abstention","Oui")</f>
        <v>Oui</v>
      </c>
      <c r="JQ149" s="7" t="str" cm="1">
        <f t="array" ref="JQ149">_xlfn.SWITCH(JO149,"Oui","Abstention","Non","Abstention","Abstention","Non")</f>
        <v>Abstention</v>
      </c>
      <c r="JR149" s="3">
        <f t="shared" si="106"/>
        <v>15</v>
      </c>
      <c r="JS149" s="3">
        <f t="shared" si="107"/>
        <v>1</v>
      </c>
      <c r="JT149" t="str">
        <f t="shared" si="129"/>
        <v>consigne</v>
      </c>
      <c r="JU149" s="3"/>
      <c r="JV149" t="str" cm="1">
        <f t="array" ref="JV149">_xlfn._xlws.FILTER($M$3:$HD$3,((($M149:$HD149=$HR149)+($M149:$HD149=$HS149))*($M$5:$HD$5="V")*($HV149="consigne")),"")</f>
        <v>Huber Alois</v>
      </c>
      <c r="KP149" t="str" cm="1">
        <f t="array" ref="KP149">_xlfn._xlws.FILTER($M$3:$HD$3,((($M149:$HD149=$IB149)+($M149:$HD149=$IC149))*($M$5:$HD$5="S")*($IF149="consigne")),"")</f>
        <v/>
      </c>
      <c r="LD149" t="str" cm="1">
        <f t="array" ref="LD149">_xlfn._xlws.FILTER($M$3:$HD$3,((($M149:$HD149=$IV149)+($M149:$HD149=$IW149))*($M$5:$HD$5="RL")*($IZ149="consigne")),"")</f>
        <v/>
      </c>
      <c r="LP149" t="str" cm="1">
        <f t="array" ref="LP149">_xlfn._xlws.FILTER($M$3:$HD$3,((($M149:$HD149=$JF149)+($M149:$HD149=$JG149))*($M$5:$HD$5="G")*($JJ149="consigne")),"")</f>
        <v/>
      </c>
      <c r="MA149" t="str" cm="1">
        <f t="array" ref="MA149">_xlfn._xlws.FILTER($M$3:$HD$3,((($M149:$HD149=$JP149)+($M149:$HD149=$JQ149))*($M$5:$HD$5="GL")*($JT149="consigne")),"")</f>
        <v/>
      </c>
      <c r="MG149" t="str" cm="1">
        <f t="array" ref="MG149:MJ149">_xlfn._xlws.FILTER($M$3:$HD$3,((($M149:$HD149=$IL149)+($M149:$HD149=$IM149))*($M$5:$HD$5="M-E")*($IP149="consigne")),"")</f>
        <v>Gugger Niklaus-Samuel</v>
      </c>
      <c r="MH149" t="str">
        <v>Müller-Altermatt Stefan</v>
      </c>
      <c r="MI149" t="str">
        <v>Streiff-Feller Marianne</v>
      </c>
      <c r="MJ149" t="str">
        <v>Studer Lilian</v>
      </c>
    </row>
    <row r="150" spans="1:349" x14ac:dyDescent="0.25">
      <c r="A150" s="1" t="s">
        <v>966</v>
      </c>
      <c r="B150" t="s">
        <v>204</v>
      </c>
      <c r="C150" t="s">
        <v>916</v>
      </c>
      <c r="D150" t="s">
        <v>706</v>
      </c>
      <c r="E150" s="1" t="s">
        <v>917</v>
      </c>
      <c r="F150" t="s">
        <v>918</v>
      </c>
      <c r="G150">
        <v>24617</v>
      </c>
      <c r="H150" t="s">
        <v>506</v>
      </c>
      <c r="I150" t="s">
        <v>967</v>
      </c>
      <c r="J150" t="s">
        <v>968</v>
      </c>
      <c r="K150" t="s">
        <v>921</v>
      </c>
      <c r="M150" t="s">
        <v>460</v>
      </c>
      <c r="N150" t="s">
        <v>473</v>
      </c>
      <c r="O150" t="s">
        <v>461</v>
      </c>
      <c r="P150" t="s">
        <v>460</v>
      </c>
      <c r="Q150" t="s">
        <v>460</v>
      </c>
      <c r="R150" t="s">
        <v>461</v>
      </c>
      <c r="S150" t="s">
        <v>461</v>
      </c>
      <c r="T150" t="s">
        <v>461</v>
      </c>
      <c r="U150" t="s">
        <v>461</v>
      </c>
      <c r="V150" t="s">
        <v>461</v>
      </c>
      <c r="W150" t="s">
        <v>463</v>
      </c>
      <c r="X150" t="s">
        <v>461</v>
      </c>
      <c r="Y150" t="s">
        <v>461</v>
      </c>
      <c r="Z150" t="s">
        <v>473</v>
      </c>
      <c r="AA150" t="s">
        <v>461</v>
      </c>
      <c r="AB150" t="s">
        <v>461</v>
      </c>
      <c r="AC150" t="s">
        <v>461</v>
      </c>
      <c r="AD150" t="s">
        <v>460</v>
      </c>
      <c r="AE150" t="s">
        <v>460</v>
      </c>
      <c r="AF150" t="s">
        <v>461</v>
      </c>
      <c r="AG150" t="s">
        <v>473</v>
      </c>
      <c r="AH150" t="s">
        <v>460</v>
      </c>
      <c r="AI150" t="s">
        <v>460</v>
      </c>
      <c r="AJ150" t="s">
        <v>461</v>
      </c>
      <c r="AK150" t="s">
        <v>461</v>
      </c>
      <c r="AL150" t="s">
        <v>460</v>
      </c>
      <c r="AM150" t="s">
        <v>473</v>
      </c>
      <c r="AN150" t="s">
        <v>460</v>
      </c>
      <c r="AO150" t="s">
        <v>460</v>
      </c>
      <c r="AP150" t="s">
        <v>460</v>
      </c>
      <c r="AQ150" t="s">
        <v>460</v>
      </c>
      <c r="AR150" t="s">
        <v>461</v>
      </c>
      <c r="AS150" t="s">
        <v>461</v>
      </c>
      <c r="AT150" t="s">
        <v>460</v>
      </c>
      <c r="AU150" t="s">
        <v>461</v>
      </c>
      <c r="AV150" t="s">
        <v>461</v>
      </c>
      <c r="AW150" t="s">
        <v>460</v>
      </c>
      <c r="AX150" t="s">
        <v>461</v>
      </c>
      <c r="AY150" t="s">
        <v>460</v>
      </c>
      <c r="AZ150" t="s">
        <v>473</v>
      </c>
      <c r="BA150" t="s">
        <v>460</v>
      </c>
      <c r="BB150" t="s">
        <v>460</v>
      </c>
      <c r="BC150" t="s">
        <v>461</v>
      </c>
      <c r="BD150" t="s">
        <v>460</v>
      </c>
      <c r="BE150" t="s">
        <v>460</v>
      </c>
      <c r="BF150" t="s">
        <v>460</v>
      </c>
      <c r="BG150" t="s">
        <v>461</v>
      </c>
      <c r="BH150" t="s">
        <v>473</v>
      </c>
      <c r="BI150" t="s">
        <v>461</v>
      </c>
      <c r="BJ150" t="s">
        <v>460</v>
      </c>
      <c r="BK150" t="s">
        <v>460</v>
      </c>
      <c r="BL150" t="s">
        <v>461</v>
      </c>
      <c r="BM150" t="s">
        <v>461</v>
      </c>
      <c r="BN150" t="s">
        <v>461</v>
      </c>
      <c r="BO150" t="s">
        <v>460</v>
      </c>
      <c r="BP150" t="s">
        <v>461</v>
      </c>
      <c r="BQ150" t="s">
        <v>461</v>
      </c>
      <c r="BR150" t="s">
        <v>460</v>
      </c>
      <c r="BS150" t="s">
        <v>461</v>
      </c>
      <c r="BT150" t="s">
        <v>460</v>
      </c>
      <c r="BU150" t="s">
        <v>460</v>
      </c>
      <c r="BV150" t="s">
        <v>460</v>
      </c>
      <c r="BW150" t="s">
        <v>460</v>
      </c>
      <c r="BX150" t="s">
        <v>461</v>
      </c>
      <c r="BY150" t="s">
        <v>460</v>
      </c>
      <c r="BZ150" t="s">
        <v>460</v>
      </c>
      <c r="CA150" t="s">
        <v>461</v>
      </c>
      <c r="CB150" t="s">
        <v>460</v>
      </c>
      <c r="CC150" t="s">
        <v>460</v>
      </c>
      <c r="CD150" t="s">
        <v>460</v>
      </c>
      <c r="CE150" t="s">
        <v>461</v>
      </c>
      <c r="CF150" t="s">
        <v>461</v>
      </c>
      <c r="CG150" t="s">
        <v>460</v>
      </c>
      <c r="CH150" t="s">
        <v>461</v>
      </c>
      <c r="CI150" t="s">
        <v>460</v>
      </c>
      <c r="CJ150" t="s">
        <v>460</v>
      </c>
      <c r="CK150" t="s">
        <v>461</v>
      </c>
      <c r="CL150" t="s">
        <v>460</v>
      </c>
      <c r="CM150" t="s">
        <v>463</v>
      </c>
      <c r="CN150" t="s">
        <v>461</v>
      </c>
      <c r="CO150" t="s">
        <v>461</v>
      </c>
      <c r="CP150" t="s">
        <v>460</v>
      </c>
      <c r="CQ150" t="s">
        <v>460</v>
      </c>
      <c r="CR150" t="s">
        <v>460</v>
      </c>
      <c r="CS150" t="s">
        <v>480</v>
      </c>
      <c r="CT150" t="s">
        <v>460</v>
      </c>
      <c r="CU150" t="s">
        <v>460</v>
      </c>
      <c r="CV150" t="s">
        <v>460</v>
      </c>
      <c r="CW150" t="s">
        <v>473</v>
      </c>
      <c r="CX150" t="s">
        <v>461</v>
      </c>
      <c r="CY150" t="s">
        <v>460</v>
      </c>
      <c r="CZ150" t="s">
        <v>460</v>
      </c>
      <c r="DA150" t="s">
        <v>460</v>
      </c>
      <c r="DB150" t="s">
        <v>474</v>
      </c>
      <c r="DC150" t="s">
        <v>460</v>
      </c>
      <c r="DD150" t="s">
        <v>460</v>
      </c>
      <c r="DE150" t="s">
        <v>461</v>
      </c>
      <c r="DF150" t="s">
        <v>460</v>
      </c>
      <c r="DG150" t="s">
        <v>460</v>
      </c>
      <c r="DH150" t="s">
        <v>460</v>
      </c>
      <c r="DI150" t="s">
        <v>461</v>
      </c>
      <c r="DJ150" t="s">
        <v>460</v>
      </c>
      <c r="DK150" t="s">
        <v>460</v>
      </c>
      <c r="DL150" t="s">
        <v>461</v>
      </c>
      <c r="DM150" t="s">
        <v>461</v>
      </c>
      <c r="DN150" t="s">
        <v>461</v>
      </c>
      <c r="DO150" t="s">
        <v>460</v>
      </c>
      <c r="DP150" t="s">
        <v>460</v>
      </c>
      <c r="DQ150" t="s">
        <v>460</v>
      </c>
      <c r="DR150" t="s">
        <v>473</v>
      </c>
      <c r="DS150" t="s">
        <v>461</v>
      </c>
      <c r="DT150" t="s">
        <v>461</v>
      </c>
      <c r="DU150" t="s">
        <v>460</v>
      </c>
      <c r="DV150" t="s">
        <v>461</v>
      </c>
      <c r="DW150" t="s">
        <v>461</v>
      </c>
      <c r="DX150" t="s">
        <v>460</v>
      </c>
      <c r="DY150" t="s">
        <v>461</v>
      </c>
      <c r="DZ150" t="s">
        <v>461</v>
      </c>
      <c r="EA150" t="s">
        <v>461</v>
      </c>
      <c r="EB150" t="s">
        <v>461</v>
      </c>
      <c r="EC150" t="s">
        <v>473</v>
      </c>
      <c r="ED150" t="s">
        <v>461</v>
      </c>
      <c r="EE150" t="s">
        <v>460</v>
      </c>
      <c r="EF150" t="s">
        <v>460</v>
      </c>
      <c r="EG150" t="s">
        <v>461</v>
      </c>
      <c r="EH150" t="s">
        <v>460</v>
      </c>
      <c r="EI150" t="s">
        <v>460</v>
      </c>
      <c r="EJ150" t="s">
        <v>460</v>
      </c>
      <c r="EK150" t="s">
        <v>461</v>
      </c>
      <c r="EL150" t="s">
        <v>461</v>
      </c>
      <c r="EM150" t="s">
        <v>460</v>
      </c>
      <c r="EN150" t="s">
        <v>460</v>
      </c>
      <c r="EO150" t="s">
        <v>461</v>
      </c>
      <c r="EP150" t="s">
        <v>473</v>
      </c>
      <c r="EQ150" t="s">
        <v>461</v>
      </c>
      <c r="ER150" t="s">
        <v>461</v>
      </c>
      <c r="ES150" t="s">
        <v>461</v>
      </c>
      <c r="ET150" t="s">
        <v>460</v>
      </c>
      <c r="EU150" t="s">
        <v>463</v>
      </c>
      <c r="EV150" t="s">
        <v>461</v>
      </c>
      <c r="EW150" t="s">
        <v>461</v>
      </c>
      <c r="EX150" t="s">
        <v>461</v>
      </c>
      <c r="EY150" t="s">
        <v>460</v>
      </c>
      <c r="EZ150" t="s">
        <v>460</v>
      </c>
      <c r="FA150" t="s">
        <v>460</v>
      </c>
      <c r="FB150" t="s">
        <v>460</v>
      </c>
      <c r="FC150" t="s">
        <v>460</v>
      </c>
      <c r="FD150" t="s">
        <v>460</v>
      </c>
      <c r="FE150" t="s">
        <v>460</v>
      </c>
      <c r="FF150" t="s">
        <v>460</v>
      </c>
      <c r="FG150" t="s">
        <v>460</v>
      </c>
      <c r="FH150" t="s">
        <v>461</v>
      </c>
      <c r="FI150" t="s">
        <v>460</v>
      </c>
      <c r="FJ150" t="s">
        <v>460</v>
      </c>
      <c r="FK150" t="s">
        <v>460</v>
      </c>
      <c r="FL150" t="s">
        <v>461</v>
      </c>
      <c r="FM150" t="s">
        <v>461</v>
      </c>
      <c r="FN150" t="s">
        <v>460</v>
      </c>
      <c r="FO150" t="s">
        <v>461</v>
      </c>
      <c r="FP150" t="s">
        <v>473</v>
      </c>
      <c r="FQ150" t="s">
        <v>460</v>
      </c>
      <c r="FR150" t="s">
        <v>461</v>
      </c>
      <c r="FS150" t="s">
        <v>460</v>
      </c>
      <c r="FT150" t="s">
        <v>461</v>
      </c>
      <c r="FU150" t="s">
        <v>461</v>
      </c>
      <c r="FV150" t="s">
        <v>460</v>
      </c>
      <c r="FW150" t="s">
        <v>460</v>
      </c>
      <c r="FX150" t="s">
        <v>461</v>
      </c>
      <c r="FY150" t="s">
        <v>460</v>
      </c>
      <c r="FZ150" t="s">
        <v>460</v>
      </c>
      <c r="GA150" t="s">
        <v>460</v>
      </c>
      <c r="GB150" t="s">
        <v>460</v>
      </c>
      <c r="GC150" t="s">
        <v>460</v>
      </c>
      <c r="GD150" t="s">
        <v>461</v>
      </c>
      <c r="GE150" t="s">
        <v>461</v>
      </c>
      <c r="GF150" t="s">
        <v>460</v>
      </c>
      <c r="GG150" t="s">
        <v>461</v>
      </c>
      <c r="GH150" t="s">
        <v>461</v>
      </c>
      <c r="GI150" t="s">
        <v>461</v>
      </c>
      <c r="GJ150" t="s">
        <v>461</v>
      </c>
      <c r="GK150" t="s">
        <v>460</v>
      </c>
      <c r="GL150" t="s">
        <v>460</v>
      </c>
      <c r="GM150" t="s">
        <v>460</v>
      </c>
      <c r="GN150" t="s">
        <v>460</v>
      </c>
      <c r="GO150" t="s">
        <v>460</v>
      </c>
      <c r="GP150" t="s">
        <v>461</v>
      </c>
      <c r="GQ150" t="s">
        <v>460</v>
      </c>
      <c r="GR150" t="s">
        <v>460</v>
      </c>
      <c r="GS150" t="s">
        <v>460</v>
      </c>
      <c r="GT150" t="s">
        <v>461</v>
      </c>
      <c r="GU150" t="s">
        <v>461</v>
      </c>
      <c r="GV150" t="s">
        <v>460</v>
      </c>
      <c r="GW150" t="s">
        <v>461</v>
      </c>
      <c r="GX150" t="s">
        <v>461</v>
      </c>
      <c r="GY150" t="s">
        <v>461</v>
      </c>
      <c r="GZ150" t="s">
        <v>461</v>
      </c>
      <c r="HA150" t="s">
        <v>460</v>
      </c>
      <c r="HB150" t="s">
        <v>460</v>
      </c>
      <c r="HC150" t="s">
        <v>461</v>
      </c>
      <c r="HD150" t="s">
        <v>460</v>
      </c>
      <c r="HE150" t="s">
        <v>481</v>
      </c>
      <c r="HF150">
        <v>101</v>
      </c>
      <c r="HG150">
        <v>83</v>
      </c>
      <c r="HH150">
        <v>1</v>
      </c>
      <c r="HI150">
        <v>3</v>
      </c>
      <c r="HJ150">
        <v>11</v>
      </c>
      <c r="HK150" t="s">
        <v>476</v>
      </c>
      <c r="HM150" s="3">
        <f t="shared" si="108"/>
        <v>51</v>
      </c>
      <c r="HN150" s="3">
        <f t="shared" si="109"/>
        <v>0</v>
      </c>
      <c r="HO150" s="3">
        <f t="shared" si="125"/>
        <v>1</v>
      </c>
      <c r="HP150" s="3">
        <f t="shared" si="88"/>
        <v>51</v>
      </c>
      <c r="HQ150" s="7" t="str" cm="1">
        <f t="array" ref="HQ150">_xlfn.SWITCH(HP150,HM150,"Oui",HN150,"Non",HO150,"Abstention")</f>
        <v>Oui</v>
      </c>
      <c r="HR150" s="7" t="str" cm="1">
        <f t="array" ref="HR150">_xlfn.SWITCH(HQ150,"Oui","Non","Non","Oui","Abstention","Oui")</f>
        <v>Non</v>
      </c>
      <c r="HS150" s="7" t="str" cm="1">
        <f t="array" ref="HS150">_xlfn.SWITCH(HQ150,"Oui","Abstention","Non","Abstention","Abstention","Non")</f>
        <v>Abstention</v>
      </c>
      <c r="HT150" s="3">
        <f t="shared" si="89"/>
        <v>52</v>
      </c>
      <c r="HU150" s="3">
        <f t="shared" si="90"/>
        <v>0.98076923076923073</v>
      </c>
      <c r="HV150" t="str">
        <f t="shared" si="91"/>
        <v>consigne</v>
      </c>
      <c r="HW150" s="3">
        <f t="shared" si="110"/>
        <v>0</v>
      </c>
      <c r="HX150" s="3">
        <f t="shared" si="111"/>
        <v>37</v>
      </c>
      <c r="HY150" s="3">
        <f t="shared" si="112"/>
        <v>0</v>
      </c>
      <c r="HZ150" s="3">
        <f t="shared" si="92"/>
        <v>37</v>
      </c>
      <c r="IA150" s="7" t="str" cm="1">
        <f t="array" ref="IA150">_xlfn.SWITCH(HZ150,HW150,"Oui",HX150,"Non",HY150,"Abstention")</f>
        <v>Non</v>
      </c>
      <c r="IB150" s="7" t="str" cm="1">
        <f t="array" ref="IB150">_xlfn.SWITCH(IA150,"Oui","Non","Non","Oui","Abstention","Oui")</f>
        <v>Oui</v>
      </c>
      <c r="IC150" s="7" t="str" cm="1">
        <f t="array" ref="IC150">_xlfn.SWITCH(IA150,"Oui","Abstention","Non","Abstention","Abstention","Non")</f>
        <v>Abstention</v>
      </c>
      <c r="ID150" s="3">
        <f t="shared" si="93"/>
        <v>37</v>
      </c>
      <c r="IE150" s="3">
        <f t="shared" si="94"/>
        <v>1</v>
      </c>
      <c r="IF150" t="str">
        <f t="shared" si="95"/>
        <v>consigne</v>
      </c>
      <c r="IG150">
        <f t="shared" si="113"/>
        <v>26</v>
      </c>
      <c r="IH150">
        <f t="shared" si="114"/>
        <v>3</v>
      </c>
      <c r="II150">
        <f t="shared" si="115"/>
        <v>0</v>
      </c>
      <c r="IJ150" s="3">
        <f t="shared" si="96"/>
        <v>26</v>
      </c>
      <c r="IK150" s="7" t="str" cm="1">
        <f t="array" ref="IK150">_xlfn.SWITCH(IJ150,IG150,"Oui",IH150,"Non",II150,"Abstention")</f>
        <v>Oui</v>
      </c>
      <c r="IL150" s="7" t="str" cm="1">
        <f t="array" ref="IL150">_xlfn.SWITCH(IK150,"Oui","Non","Non","Oui","Abstention","Oui")</f>
        <v>Non</v>
      </c>
      <c r="IM150" s="7" t="str" cm="1">
        <f t="array" ref="IM150">_xlfn.SWITCH(IK150,"Oui","Abstention","Non","Abstention","Abstention","Non")</f>
        <v>Abstention</v>
      </c>
      <c r="IN150" s="3">
        <f t="shared" si="97"/>
        <v>29</v>
      </c>
      <c r="IO150" s="3">
        <f t="shared" si="98"/>
        <v>0.89655172413793105</v>
      </c>
      <c r="IP150" t="str">
        <f t="shared" si="126"/>
        <v>consigne</v>
      </c>
      <c r="IQ150">
        <f t="shared" si="116"/>
        <v>24</v>
      </c>
      <c r="IR150">
        <f t="shared" si="117"/>
        <v>0</v>
      </c>
      <c r="IS150">
        <f t="shared" si="118"/>
        <v>0</v>
      </c>
      <c r="IT150" s="3">
        <f t="shared" si="99"/>
        <v>24</v>
      </c>
      <c r="IU150" s="7" t="str" cm="1">
        <f t="array" ref="IU150">_xlfn.SWITCH(IT150,IQ150,"Oui",IR150,"Non",IS150,"Abstention")</f>
        <v>Oui</v>
      </c>
      <c r="IV150" s="7" t="str" cm="1">
        <f t="array" ref="IV150">_xlfn.SWITCH(IU150,"Oui","Non","Non","Oui","Abstention","Oui")</f>
        <v>Non</v>
      </c>
      <c r="IW150" s="7" t="str" cm="1">
        <f t="array" ref="IW150">_xlfn.SWITCH(IU150,"Oui","Abstention","Non","Abstention","Abstention","Non")</f>
        <v>Abstention</v>
      </c>
      <c r="IX150" s="3">
        <f t="shared" si="100"/>
        <v>24</v>
      </c>
      <c r="IY150" s="3">
        <f t="shared" si="101"/>
        <v>1</v>
      </c>
      <c r="IZ150" t="str">
        <f t="shared" si="127"/>
        <v>consigne</v>
      </c>
      <c r="JA150">
        <f t="shared" si="119"/>
        <v>0</v>
      </c>
      <c r="JB150">
        <f t="shared" si="120"/>
        <v>28</v>
      </c>
      <c r="JC150">
        <f t="shared" si="121"/>
        <v>0</v>
      </c>
      <c r="JD150" s="3">
        <f t="shared" si="102"/>
        <v>28</v>
      </c>
      <c r="JE150" s="7" t="str" cm="1">
        <f t="array" ref="JE150">_xlfn.SWITCH(JD150,JA150,"Oui",JB150,"Non",JC150,"Abstention")</f>
        <v>Non</v>
      </c>
      <c r="JF150" s="7" t="str" cm="1">
        <f t="array" ref="JF150">_xlfn.SWITCH(JE150,"Oui","Non","Non","Oui","Abstention","Oui")</f>
        <v>Oui</v>
      </c>
      <c r="JG150" s="7" t="str" cm="1">
        <f t="array" ref="JG150">_xlfn.SWITCH(JE150,"Oui","Abstention","Non","Abstention","Abstention","Non")</f>
        <v>Abstention</v>
      </c>
      <c r="JH150" s="3">
        <f t="shared" si="103"/>
        <v>28</v>
      </c>
      <c r="JI150" s="3">
        <f t="shared" si="104"/>
        <v>1</v>
      </c>
      <c r="JJ150" t="str">
        <f t="shared" si="128"/>
        <v>consigne</v>
      </c>
      <c r="JK150">
        <f t="shared" si="122"/>
        <v>0</v>
      </c>
      <c r="JL150">
        <f t="shared" si="123"/>
        <v>15</v>
      </c>
      <c r="JM150">
        <f t="shared" si="124"/>
        <v>0</v>
      </c>
      <c r="JN150" s="3">
        <f t="shared" si="105"/>
        <v>15</v>
      </c>
      <c r="JO150" s="7" t="str" cm="1">
        <f t="array" ref="JO150">_xlfn.SWITCH(JN150,JK150,"Oui",JL150,"Non",JM150,"Abstention")</f>
        <v>Non</v>
      </c>
      <c r="JP150" s="7" t="str" cm="1">
        <f t="array" ref="JP150">_xlfn.SWITCH(JO150,"Oui","Non","Non","Oui","Abstention","Oui")</f>
        <v>Oui</v>
      </c>
      <c r="JQ150" s="7" t="str" cm="1">
        <f t="array" ref="JQ150">_xlfn.SWITCH(JO150,"Oui","Abstention","Non","Abstention","Abstention","Non")</f>
        <v>Abstention</v>
      </c>
      <c r="JR150" s="3">
        <f t="shared" si="106"/>
        <v>15</v>
      </c>
      <c r="JS150" s="3">
        <f t="shared" si="107"/>
        <v>1</v>
      </c>
      <c r="JT150" t="str">
        <f t="shared" si="129"/>
        <v>consigne</v>
      </c>
      <c r="JU150" s="3"/>
      <c r="JV150" t="str" cm="1">
        <f t="array" ref="JV150">_xlfn._xlws.FILTER($M$3:$HD$3,((($M150:$HD150=$HR150)+($M150:$HD150=$HS150))*($M$5:$HD$5="V")*($HV150="consigne")),"")</f>
        <v>Herzog Verena</v>
      </c>
      <c r="KP150" t="str" cm="1">
        <f t="array" ref="KP150">_xlfn._xlws.FILTER($M$3:$HD$3,((($M150:$HD150=$IB150)+($M150:$HD150=$IC150))*($M$5:$HD$5="S")*($IF150="consigne")),"")</f>
        <v/>
      </c>
      <c r="LD150" t="str" cm="1">
        <f t="array" ref="LD150">_xlfn._xlws.FILTER($M$3:$HD$3,((($M150:$HD150=$IV150)+($M150:$HD150=$IW150))*($M$5:$HD$5="RL")*($IZ150="consigne")),"")</f>
        <v/>
      </c>
      <c r="LP150" t="str" cm="1">
        <f t="array" ref="LP150">_xlfn._xlws.FILTER($M$3:$HD$3,((($M150:$HD150=$JF150)+($M150:$HD150=$JG150))*($M$5:$HD$5="G")*($JJ150="consigne")),"")</f>
        <v/>
      </c>
      <c r="MA150" t="str" cm="1">
        <f t="array" ref="MA150">_xlfn._xlws.FILTER($M$3:$HD$3,((($M150:$HD150=$JP150)+($M150:$HD150=$JQ150))*($M$5:$HD$5="GL")*($JT150="consigne")),"")</f>
        <v/>
      </c>
      <c r="MG150" t="str" cm="1">
        <f t="array" ref="MG150:MI150">_xlfn._xlws.FILTER($M$3:$HD$3,((($M150:$HD150=$IL150)+($M150:$HD150=$IM150))*($M$5:$HD$5="M-E")*($IP150="consigne")),"")</f>
        <v>Gugger Niklaus-Samuel</v>
      </c>
      <c r="MH150" t="str">
        <v>Streiff-Feller Marianne</v>
      </c>
      <c r="MI150" t="str">
        <v>Studer Lilian</v>
      </c>
    </row>
    <row r="151" spans="1:349" x14ac:dyDescent="0.25">
      <c r="A151" s="1" t="s">
        <v>969</v>
      </c>
      <c r="B151" t="s">
        <v>204</v>
      </c>
      <c r="C151" t="s">
        <v>916</v>
      </c>
      <c r="D151" t="s">
        <v>706</v>
      </c>
      <c r="E151" s="1" t="s">
        <v>917</v>
      </c>
      <c r="F151" t="s">
        <v>918</v>
      </c>
      <c r="G151">
        <v>24618</v>
      </c>
      <c r="H151" t="s">
        <v>563</v>
      </c>
      <c r="I151" t="s">
        <v>970</v>
      </c>
      <c r="J151" t="s">
        <v>971</v>
      </c>
      <c r="K151" t="s">
        <v>921</v>
      </c>
      <c r="M151" t="s">
        <v>461</v>
      </c>
      <c r="N151" t="s">
        <v>473</v>
      </c>
      <c r="O151" t="s">
        <v>460</v>
      </c>
      <c r="P151" t="s">
        <v>461</v>
      </c>
      <c r="Q151" t="s">
        <v>461</v>
      </c>
      <c r="R151" t="s">
        <v>460</v>
      </c>
      <c r="S151" t="s">
        <v>460</v>
      </c>
      <c r="T151" t="s">
        <v>460</v>
      </c>
      <c r="U151" t="s">
        <v>460</v>
      </c>
      <c r="V151" t="s">
        <v>460</v>
      </c>
      <c r="W151" t="s">
        <v>463</v>
      </c>
      <c r="X151" t="s">
        <v>460</v>
      </c>
      <c r="Y151" t="s">
        <v>460</v>
      </c>
      <c r="Z151" t="s">
        <v>473</v>
      </c>
      <c r="AA151" t="s">
        <v>460</v>
      </c>
      <c r="AB151" t="s">
        <v>460</v>
      </c>
      <c r="AC151" t="s">
        <v>460</v>
      </c>
      <c r="AD151" t="s">
        <v>460</v>
      </c>
      <c r="AE151" t="s">
        <v>461</v>
      </c>
      <c r="AF151" t="s">
        <v>460</v>
      </c>
      <c r="AG151" t="s">
        <v>473</v>
      </c>
      <c r="AH151" t="s">
        <v>460</v>
      </c>
      <c r="AI151" t="s">
        <v>460</v>
      </c>
      <c r="AJ151" t="s">
        <v>460</v>
      </c>
      <c r="AK151" t="s">
        <v>460</v>
      </c>
      <c r="AL151" t="s">
        <v>461</v>
      </c>
      <c r="AM151" t="s">
        <v>473</v>
      </c>
      <c r="AN151" t="s">
        <v>460</v>
      </c>
      <c r="AO151" t="s">
        <v>461</v>
      </c>
      <c r="AP151" t="s">
        <v>460</v>
      </c>
      <c r="AQ151" t="s">
        <v>460</v>
      </c>
      <c r="AR151" t="s">
        <v>460</v>
      </c>
      <c r="AS151" t="s">
        <v>460</v>
      </c>
      <c r="AT151" t="s">
        <v>460</v>
      </c>
      <c r="AU151" t="s">
        <v>460</v>
      </c>
      <c r="AV151" t="s">
        <v>460</v>
      </c>
      <c r="AW151" t="s">
        <v>461</v>
      </c>
      <c r="AX151" t="s">
        <v>460</v>
      </c>
      <c r="AY151" t="s">
        <v>460</v>
      </c>
      <c r="AZ151" t="s">
        <v>473</v>
      </c>
      <c r="BA151" t="s">
        <v>461</v>
      </c>
      <c r="BB151" t="s">
        <v>460</v>
      </c>
      <c r="BC151" t="s">
        <v>460</v>
      </c>
      <c r="BD151" t="s">
        <v>461</v>
      </c>
      <c r="BE151" t="s">
        <v>461</v>
      </c>
      <c r="BF151" t="s">
        <v>460</v>
      </c>
      <c r="BG151" t="s">
        <v>460</v>
      </c>
      <c r="BH151" t="s">
        <v>473</v>
      </c>
      <c r="BI151" t="s">
        <v>460</v>
      </c>
      <c r="BJ151" t="s">
        <v>460</v>
      </c>
      <c r="BK151" t="s">
        <v>461</v>
      </c>
      <c r="BL151" t="s">
        <v>460</v>
      </c>
      <c r="BM151" t="s">
        <v>460</v>
      </c>
      <c r="BN151" t="s">
        <v>460</v>
      </c>
      <c r="BO151" t="s">
        <v>460</v>
      </c>
      <c r="BP151" t="s">
        <v>460</v>
      </c>
      <c r="BQ151" t="s">
        <v>460</v>
      </c>
      <c r="BR151" t="s">
        <v>461</v>
      </c>
      <c r="BS151" t="s">
        <v>460</v>
      </c>
      <c r="BT151" t="s">
        <v>461</v>
      </c>
      <c r="BU151" t="s">
        <v>461</v>
      </c>
      <c r="BV151" t="s">
        <v>460</v>
      </c>
      <c r="BW151" t="s">
        <v>461</v>
      </c>
      <c r="BX151" t="s">
        <v>460</v>
      </c>
      <c r="BY151" t="s">
        <v>460</v>
      </c>
      <c r="BZ151" t="s">
        <v>461</v>
      </c>
      <c r="CA151" t="s">
        <v>460</v>
      </c>
      <c r="CB151" t="s">
        <v>460</v>
      </c>
      <c r="CC151" t="s">
        <v>460</v>
      </c>
      <c r="CD151" t="s">
        <v>461</v>
      </c>
      <c r="CE151" t="s">
        <v>460</v>
      </c>
      <c r="CF151" t="s">
        <v>460</v>
      </c>
      <c r="CG151" t="s">
        <v>461</v>
      </c>
      <c r="CH151" t="s">
        <v>460</v>
      </c>
      <c r="CI151" t="s">
        <v>461</v>
      </c>
      <c r="CJ151" t="s">
        <v>460</v>
      </c>
      <c r="CK151" t="s">
        <v>460</v>
      </c>
      <c r="CL151" t="s">
        <v>461</v>
      </c>
      <c r="CM151" t="s">
        <v>463</v>
      </c>
      <c r="CN151" t="s">
        <v>460</v>
      </c>
      <c r="CO151" t="s">
        <v>460</v>
      </c>
      <c r="CP151" t="s">
        <v>461</v>
      </c>
      <c r="CQ151" t="s">
        <v>461</v>
      </c>
      <c r="CR151" t="s">
        <v>461</v>
      </c>
      <c r="CS151" t="s">
        <v>461</v>
      </c>
      <c r="CT151" t="s">
        <v>461</v>
      </c>
      <c r="CU151" t="s">
        <v>460</v>
      </c>
      <c r="CV151" t="s">
        <v>461</v>
      </c>
      <c r="CW151" t="s">
        <v>473</v>
      </c>
      <c r="CX151" t="s">
        <v>460</v>
      </c>
      <c r="CY151" t="s">
        <v>461</v>
      </c>
      <c r="CZ151" t="s">
        <v>461</v>
      </c>
      <c r="DA151" t="s">
        <v>460</v>
      </c>
      <c r="DB151" t="s">
        <v>474</v>
      </c>
      <c r="DC151" t="s">
        <v>460</v>
      </c>
      <c r="DD151" t="s">
        <v>461</v>
      </c>
      <c r="DE151" t="s">
        <v>460</v>
      </c>
      <c r="DF151" t="s">
        <v>461</v>
      </c>
      <c r="DG151" t="s">
        <v>460</v>
      </c>
      <c r="DH151" t="s">
        <v>460</v>
      </c>
      <c r="DI151" t="s">
        <v>460</v>
      </c>
      <c r="DJ151" t="s">
        <v>460</v>
      </c>
      <c r="DK151" t="s">
        <v>460</v>
      </c>
      <c r="DL151" t="s">
        <v>460</v>
      </c>
      <c r="DM151" t="s">
        <v>460</v>
      </c>
      <c r="DN151" t="s">
        <v>460</v>
      </c>
      <c r="DO151" t="s">
        <v>460</v>
      </c>
      <c r="DP151" t="s">
        <v>461</v>
      </c>
      <c r="DQ151" t="s">
        <v>460</v>
      </c>
      <c r="DR151" t="s">
        <v>473</v>
      </c>
      <c r="DS151" t="s">
        <v>460</v>
      </c>
      <c r="DT151" t="s">
        <v>460</v>
      </c>
      <c r="DU151" t="s">
        <v>461</v>
      </c>
      <c r="DV151" t="s">
        <v>460</v>
      </c>
      <c r="DW151" t="s">
        <v>460</v>
      </c>
      <c r="DX151" t="s">
        <v>461</v>
      </c>
      <c r="DY151" t="s">
        <v>460</v>
      </c>
      <c r="DZ151" t="s">
        <v>460</v>
      </c>
      <c r="EA151" t="s">
        <v>460</v>
      </c>
      <c r="EB151" t="s">
        <v>460</v>
      </c>
      <c r="EC151" t="s">
        <v>473</v>
      </c>
      <c r="ED151" t="s">
        <v>460</v>
      </c>
      <c r="EE151" t="s">
        <v>460</v>
      </c>
      <c r="EF151" t="s">
        <v>460</v>
      </c>
      <c r="EG151" t="s">
        <v>460</v>
      </c>
      <c r="EH151" t="s">
        <v>460</v>
      </c>
      <c r="EI151" t="s">
        <v>461</v>
      </c>
      <c r="EJ151" t="s">
        <v>461</v>
      </c>
      <c r="EK151" t="s">
        <v>460</v>
      </c>
      <c r="EL151" t="s">
        <v>460</v>
      </c>
      <c r="EM151" t="s">
        <v>460</v>
      </c>
      <c r="EN151" t="s">
        <v>461</v>
      </c>
      <c r="EO151" t="s">
        <v>460</v>
      </c>
      <c r="EP151" t="s">
        <v>473</v>
      </c>
      <c r="EQ151" t="s">
        <v>460</v>
      </c>
      <c r="ER151" t="s">
        <v>460</v>
      </c>
      <c r="ES151" t="s">
        <v>460</v>
      </c>
      <c r="ET151" t="s">
        <v>460</v>
      </c>
      <c r="EU151" t="s">
        <v>463</v>
      </c>
      <c r="EV151" t="s">
        <v>460</v>
      </c>
      <c r="EW151" t="s">
        <v>460</v>
      </c>
      <c r="EX151" t="s">
        <v>460</v>
      </c>
      <c r="EY151" t="s">
        <v>461</v>
      </c>
      <c r="EZ151" t="s">
        <v>460</v>
      </c>
      <c r="FA151" t="s">
        <v>460</v>
      </c>
      <c r="FB151" t="s">
        <v>461</v>
      </c>
      <c r="FC151" t="s">
        <v>460</v>
      </c>
      <c r="FD151" t="s">
        <v>460</v>
      </c>
      <c r="FE151" t="s">
        <v>460</v>
      </c>
      <c r="FF151" t="s">
        <v>460</v>
      </c>
      <c r="FG151" t="s">
        <v>461</v>
      </c>
      <c r="FH151" t="s">
        <v>460</v>
      </c>
      <c r="FI151" t="s">
        <v>460</v>
      </c>
      <c r="FJ151" t="s">
        <v>461</v>
      </c>
      <c r="FK151" t="s">
        <v>461</v>
      </c>
      <c r="FL151" t="s">
        <v>460</v>
      </c>
      <c r="FM151" t="s">
        <v>460</v>
      </c>
      <c r="FN151" t="s">
        <v>460</v>
      </c>
      <c r="FO151" t="s">
        <v>460</v>
      </c>
      <c r="FP151" t="s">
        <v>473</v>
      </c>
      <c r="FQ151" t="s">
        <v>461</v>
      </c>
      <c r="FR151" t="s">
        <v>460</v>
      </c>
      <c r="FS151" t="s">
        <v>460</v>
      </c>
      <c r="FT151" t="s">
        <v>460</v>
      </c>
      <c r="FU151" t="s">
        <v>460</v>
      </c>
      <c r="FV151" t="s">
        <v>460</v>
      </c>
      <c r="FW151" t="s">
        <v>461</v>
      </c>
      <c r="FX151" t="s">
        <v>460</v>
      </c>
      <c r="FY151" t="s">
        <v>460</v>
      </c>
      <c r="FZ151" t="s">
        <v>460</v>
      </c>
      <c r="GA151" t="s">
        <v>461</v>
      </c>
      <c r="GB151" t="s">
        <v>460</v>
      </c>
      <c r="GC151" t="s">
        <v>461</v>
      </c>
      <c r="GD151" t="s">
        <v>460</v>
      </c>
      <c r="GE151" t="s">
        <v>460</v>
      </c>
      <c r="GF151" t="s">
        <v>461</v>
      </c>
      <c r="GG151" t="s">
        <v>460</v>
      </c>
      <c r="GH151" t="s">
        <v>460</v>
      </c>
      <c r="GI151" t="s">
        <v>460</v>
      </c>
      <c r="GJ151" t="s">
        <v>460</v>
      </c>
      <c r="GK151" t="s">
        <v>461</v>
      </c>
      <c r="GL151" t="s">
        <v>461</v>
      </c>
      <c r="GM151" t="s">
        <v>460</v>
      </c>
      <c r="GN151" t="s">
        <v>460</v>
      </c>
      <c r="GO151" t="s">
        <v>461</v>
      </c>
      <c r="GP151" t="s">
        <v>460</v>
      </c>
      <c r="GQ151" t="s">
        <v>461</v>
      </c>
      <c r="GR151" t="s">
        <v>460</v>
      </c>
      <c r="GS151" t="s">
        <v>480</v>
      </c>
      <c r="GT151" t="s">
        <v>460</v>
      </c>
      <c r="GU151" t="s">
        <v>460</v>
      </c>
      <c r="GV151" t="s">
        <v>460</v>
      </c>
      <c r="GW151" t="s">
        <v>460</v>
      </c>
      <c r="GX151" t="s">
        <v>460</v>
      </c>
      <c r="GY151" t="s">
        <v>460</v>
      </c>
      <c r="GZ151" t="s">
        <v>460</v>
      </c>
      <c r="HA151" t="s">
        <v>460</v>
      </c>
      <c r="HB151" t="s">
        <v>461</v>
      </c>
      <c r="HC151" t="s">
        <v>460</v>
      </c>
      <c r="HD151" t="s">
        <v>461</v>
      </c>
      <c r="HE151" t="s">
        <v>481</v>
      </c>
      <c r="HF151">
        <v>132</v>
      </c>
      <c r="HG151">
        <v>52</v>
      </c>
      <c r="HH151">
        <v>1</v>
      </c>
      <c r="HI151">
        <v>3</v>
      </c>
      <c r="HJ151">
        <v>11</v>
      </c>
      <c r="HK151" t="s">
        <v>476</v>
      </c>
      <c r="HM151" s="3">
        <f t="shared" si="108"/>
        <v>0</v>
      </c>
      <c r="HN151" s="3">
        <f t="shared" si="109"/>
        <v>52</v>
      </c>
      <c r="HO151" s="3">
        <f t="shared" si="125"/>
        <v>0</v>
      </c>
      <c r="HP151" s="3">
        <f t="shared" si="88"/>
        <v>52</v>
      </c>
      <c r="HQ151" s="7" t="str" cm="1">
        <f t="array" ref="HQ151">_xlfn.SWITCH(HP151,HM151,"Oui",HN151,"Non",HO151,"Abstention")</f>
        <v>Non</v>
      </c>
      <c r="HR151" s="7" t="str" cm="1">
        <f t="array" ref="HR151">_xlfn.SWITCH(HQ151,"Oui","Non","Non","Oui","Abstention","Oui")</f>
        <v>Oui</v>
      </c>
      <c r="HS151" s="7" t="str" cm="1">
        <f t="array" ref="HS151">_xlfn.SWITCH(HQ151,"Oui","Abstention","Non","Abstention","Abstention","Non")</f>
        <v>Abstention</v>
      </c>
      <c r="HT151" s="3">
        <f t="shared" si="89"/>
        <v>52</v>
      </c>
      <c r="HU151" s="3">
        <f t="shared" si="90"/>
        <v>1</v>
      </c>
      <c r="HV151" t="str">
        <f t="shared" si="91"/>
        <v>consigne</v>
      </c>
      <c r="HW151" s="3">
        <f t="shared" si="110"/>
        <v>37</v>
      </c>
      <c r="HX151" s="3">
        <f t="shared" si="111"/>
        <v>0</v>
      </c>
      <c r="HY151" s="3">
        <f t="shared" si="112"/>
        <v>0</v>
      </c>
      <c r="HZ151" s="3">
        <f t="shared" si="92"/>
        <v>37</v>
      </c>
      <c r="IA151" s="7" t="str" cm="1">
        <f t="array" ref="IA151">_xlfn.SWITCH(HZ151,HW151,"Oui",HX151,"Non",HY151,"Abstention")</f>
        <v>Oui</v>
      </c>
      <c r="IB151" s="7" t="str" cm="1">
        <f t="array" ref="IB151">_xlfn.SWITCH(IA151,"Oui","Non","Non","Oui","Abstention","Oui")</f>
        <v>Non</v>
      </c>
      <c r="IC151" s="7" t="str" cm="1">
        <f t="array" ref="IC151">_xlfn.SWITCH(IA151,"Oui","Abstention","Non","Abstention","Abstention","Non")</f>
        <v>Abstention</v>
      </c>
      <c r="ID151" s="3">
        <f t="shared" si="93"/>
        <v>37</v>
      </c>
      <c r="IE151" s="3">
        <f t="shared" si="94"/>
        <v>1</v>
      </c>
      <c r="IF151" t="str">
        <f t="shared" si="95"/>
        <v>consigne</v>
      </c>
      <c r="IG151">
        <f t="shared" si="113"/>
        <v>29</v>
      </c>
      <c r="IH151">
        <f t="shared" si="114"/>
        <v>0</v>
      </c>
      <c r="II151">
        <f t="shared" si="115"/>
        <v>0</v>
      </c>
      <c r="IJ151" s="3">
        <f t="shared" si="96"/>
        <v>29</v>
      </c>
      <c r="IK151" s="7" t="str" cm="1">
        <f t="array" ref="IK151">_xlfn.SWITCH(IJ151,IG151,"Oui",IH151,"Non",II151,"Abstention")</f>
        <v>Oui</v>
      </c>
      <c r="IL151" s="7" t="str" cm="1">
        <f t="array" ref="IL151">_xlfn.SWITCH(IK151,"Oui","Non","Non","Oui","Abstention","Oui")</f>
        <v>Non</v>
      </c>
      <c r="IM151" s="7" t="str" cm="1">
        <f t="array" ref="IM151">_xlfn.SWITCH(IK151,"Oui","Abstention","Non","Abstention","Abstention","Non")</f>
        <v>Abstention</v>
      </c>
      <c r="IN151" s="3">
        <f t="shared" si="97"/>
        <v>29</v>
      </c>
      <c r="IO151" s="3">
        <f t="shared" si="98"/>
        <v>1</v>
      </c>
      <c r="IP151" t="str">
        <f t="shared" si="126"/>
        <v>consigne</v>
      </c>
      <c r="IQ151">
        <f t="shared" si="116"/>
        <v>23</v>
      </c>
      <c r="IR151">
        <f t="shared" si="117"/>
        <v>0</v>
      </c>
      <c r="IS151">
        <f t="shared" si="118"/>
        <v>1</v>
      </c>
      <c r="IT151" s="3">
        <f t="shared" si="99"/>
        <v>23</v>
      </c>
      <c r="IU151" s="7" t="str" cm="1">
        <f t="array" ref="IU151">_xlfn.SWITCH(IT151,IQ151,"Oui",IR151,"Non",IS151,"Abstention")</f>
        <v>Oui</v>
      </c>
      <c r="IV151" s="7" t="str" cm="1">
        <f t="array" ref="IV151">_xlfn.SWITCH(IU151,"Oui","Non","Non","Oui","Abstention","Oui")</f>
        <v>Non</v>
      </c>
      <c r="IW151" s="7" t="str" cm="1">
        <f t="array" ref="IW151">_xlfn.SWITCH(IU151,"Oui","Abstention","Non","Abstention","Abstention","Non")</f>
        <v>Abstention</v>
      </c>
      <c r="IX151" s="3">
        <f t="shared" si="100"/>
        <v>24</v>
      </c>
      <c r="IY151" s="3">
        <f t="shared" si="101"/>
        <v>0.95833333333333337</v>
      </c>
      <c r="IZ151" t="str">
        <f t="shared" si="127"/>
        <v>consigne</v>
      </c>
      <c r="JA151">
        <f t="shared" si="119"/>
        <v>28</v>
      </c>
      <c r="JB151">
        <f t="shared" si="120"/>
        <v>0</v>
      </c>
      <c r="JC151">
        <f t="shared" si="121"/>
        <v>0</v>
      </c>
      <c r="JD151" s="3">
        <f t="shared" si="102"/>
        <v>28</v>
      </c>
      <c r="JE151" s="7" t="str" cm="1">
        <f t="array" ref="JE151">_xlfn.SWITCH(JD151,JA151,"Oui",JB151,"Non",JC151,"Abstention")</f>
        <v>Oui</v>
      </c>
      <c r="JF151" s="7" t="str" cm="1">
        <f t="array" ref="JF151">_xlfn.SWITCH(JE151,"Oui","Non","Non","Oui","Abstention","Oui")</f>
        <v>Non</v>
      </c>
      <c r="JG151" s="7" t="str" cm="1">
        <f t="array" ref="JG151">_xlfn.SWITCH(JE151,"Oui","Abstention","Non","Abstention","Abstention","Non")</f>
        <v>Abstention</v>
      </c>
      <c r="JH151" s="3">
        <f t="shared" si="103"/>
        <v>28</v>
      </c>
      <c r="JI151" s="3">
        <f t="shared" si="104"/>
        <v>1</v>
      </c>
      <c r="JJ151" t="str">
        <f t="shared" si="128"/>
        <v>consigne</v>
      </c>
      <c r="JK151">
        <f t="shared" si="122"/>
        <v>15</v>
      </c>
      <c r="JL151">
        <f t="shared" si="123"/>
        <v>0</v>
      </c>
      <c r="JM151">
        <f t="shared" si="124"/>
        <v>0</v>
      </c>
      <c r="JN151" s="3">
        <f t="shared" si="105"/>
        <v>15</v>
      </c>
      <c r="JO151" s="7" t="str" cm="1">
        <f t="array" ref="JO151">_xlfn.SWITCH(JN151,JK151,"Oui",JL151,"Non",JM151,"Abstention")</f>
        <v>Oui</v>
      </c>
      <c r="JP151" s="7" t="str" cm="1">
        <f t="array" ref="JP151">_xlfn.SWITCH(JO151,"Oui","Non","Non","Oui","Abstention","Oui")</f>
        <v>Non</v>
      </c>
      <c r="JQ151" s="7" t="str" cm="1">
        <f t="array" ref="JQ151">_xlfn.SWITCH(JO151,"Oui","Abstention","Non","Abstention","Abstention","Non")</f>
        <v>Abstention</v>
      </c>
      <c r="JR151" s="3">
        <f t="shared" si="106"/>
        <v>15</v>
      </c>
      <c r="JS151" s="3">
        <f t="shared" si="107"/>
        <v>1</v>
      </c>
      <c r="JT151" t="str">
        <f t="shared" si="129"/>
        <v>consigne</v>
      </c>
      <c r="JU151" s="3"/>
      <c r="JV151" t="str" cm="1">
        <f t="array" ref="JV151">_xlfn._xlws.FILTER($M$3:$HD$3,((($M151:$HD151=$HR151)+($M151:$HD151=$HS151))*($M$5:$HD$5="V")*($HV151="consigne")),"")</f>
        <v/>
      </c>
      <c r="KP151" t="str" cm="1">
        <f t="array" ref="KP151">_xlfn._xlws.FILTER($M$3:$HD$3,((($M151:$HD151=$IB151)+($M151:$HD151=$IC151))*($M$5:$HD$5="S")*($IF151="consigne")),"")</f>
        <v/>
      </c>
      <c r="LD151" t="str" cm="1">
        <f t="array" ref="LD151">_xlfn._xlws.FILTER($M$3:$HD$3,((($M151:$HD151=$IV151)+($M151:$HD151=$IW151))*($M$5:$HD$5="RL")*($IZ151="consigne")),"")</f>
        <v>Wasserfallen Christian</v>
      </c>
      <c r="LP151" t="str" cm="1">
        <f t="array" ref="LP151">_xlfn._xlws.FILTER($M$3:$HD$3,((($M151:$HD151=$JF151)+($M151:$HD151=$JG151))*($M$5:$HD$5="G")*($JJ151="consigne")),"")</f>
        <v/>
      </c>
      <c r="MA151" t="str" cm="1">
        <f t="array" ref="MA151">_xlfn._xlws.FILTER($M$3:$HD$3,((($M151:$HD151=$JP151)+($M151:$HD151=$JQ151))*($M$5:$HD$5="GL")*($JT151="consigne")),"")</f>
        <v/>
      </c>
      <c r="MG151" t="str" cm="1">
        <f t="array" ref="MG151">_xlfn._xlws.FILTER($M$3:$HD$3,((($M151:$HD151=$IL151)+($M151:$HD151=$IM151))*($M$5:$HD$5="M-E")*($IP151="consigne")),"")</f>
        <v/>
      </c>
    </row>
    <row r="152" spans="1:349" x14ac:dyDescent="0.25">
      <c r="A152" s="1" t="s">
        <v>972</v>
      </c>
      <c r="B152" t="s">
        <v>204</v>
      </c>
      <c r="C152" t="s">
        <v>916</v>
      </c>
      <c r="D152" t="s">
        <v>706</v>
      </c>
      <c r="E152" s="1" t="s">
        <v>917</v>
      </c>
      <c r="F152" t="s">
        <v>918</v>
      </c>
      <c r="G152">
        <v>24619</v>
      </c>
      <c r="H152" t="s">
        <v>563</v>
      </c>
      <c r="I152" t="s">
        <v>970</v>
      </c>
      <c r="J152" t="s">
        <v>973</v>
      </c>
      <c r="K152" t="s">
        <v>921</v>
      </c>
      <c r="M152" t="s">
        <v>461</v>
      </c>
      <c r="N152" t="s">
        <v>473</v>
      </c>
      <c r="O152" t="s">
        <v>460</v>
      </c>
      <c r="P152" t="s">
        <v>461</v>
      </c>
      <c r="Q152" t="s">
        <v>461</v>
      </c>
      <c r="R152" t="s">
        <v>460</v>
      </c>
      <c r="S152" t="s">
        <v>460</v>
      </c>
      <c r="T152" t="s">
        <v>460</v>
      </c>
      <c r="U152" t="s">
        <v>460</v>
      </c>
      <c r="V152" t="s">
        <v>460</v>
      </c>
      <c r="W152" t="s">
        <v>463</v>
      </c>
      <c r="X152" t="s">
        <v>460</v>
      </c>
      <c r="Y152" t="s">
        <v>460</v>
      </c>
      <c r="Z152" t="s">
        <v>473</v>
      </c>
      <c r="AA152" t="s">
        <v>460</v>
      </c>
      <c r="AB152" t="s">
        <v>460</v>
      </c>
      <c r="AC152" t="s">
        <v>460</v>
      </c>
      <c r="AD152" t="s">
        <v>460</v>
      </c>
      <c r="AE152" t="s">
        <v>461</v>
      </c>
      <c r="AF152" t="s">
        <v>460</v>
      </c>
      <c r="AG152" t="s">
        <v>473</v>
      </c>
      <c r="AH152" t="s">
        <v>460</v>
      </c>
      <c r="AI152" t="s">
        <v>460</v>
      </c>
      <c r="AJ152" t="s">
        <v>460</v>
      </c>
      <c r="AK152" t="s">
        <v>460</v>
      </c>
      <c r="AL152" t="s">
        <v>461</v>
      </c>
      <c r="AM152" t="s">
        <v>473</v>
      </c>
      <c r="AN152" t="s">
        <v>460</v>
      </c>
      <c r="AO152" t="s">
        <v>461</v>
      </c>
      <c r="AP152" t="s">
        <v>460</v>
      </c>
      <c r="AQ152" t="s">
        <v>460</v>
      </c>
      <c r="AR152" t="s">
        <v>460</v>
      </c>
      <c r="AS152" t="s">
        <v>460</v>
      </c>
      <c r="AT152" t="s">
        <v>460</v>
      </c>
      <c r="AU152" t="s">
        <v>460</v>
      </c>
      <c r="AV152" t="s">
        <v>460</v>
      </c>
      <c r="AW152" t="s">
        <v>461</v>
      </c>
      <c r="AX152" t="s">
        <v>460</v>
      </c>
      <c r="AY152" t="s">
        <v>460</v>
      </c>
      <c r="AZ152" t="s">
        <v>473</v>
      </c>
      <c r="BA152" t="s">
        <v>461</v>
      </c>
      <c r="BB152" t="s">
        <v>460</v>
      </c>
      <c r="BC152" t="s">
        <v>460</v>
      </c>
      <c r="BD152" t="s">
        <v>461</v>
      </c>
      <c r="BE152" t="s">
        <v>461</v>
      </c>
      <c r="BF152" t="s">
        <v>460</v>
      </c>
      <c r="BG152" t="s">
        <v>460</v>
      </c>
      <c r="BH152" t="s">
        <v>473</v>
      </c>
      <c r="BI152" t="s">
        <v>460</v>
      </c>
      <c r="BJ152" t="s">
        <v>460</v>
      </c>
      <c r="BK152" t="s">
        <v>461</v>
      </c>
      <c r="BL152" t="s">
        <v>460</v>
      </c>
      <c r="BM152" t="s">
        <v>460</v>
      </c>
      <c r="BN152" t="s">
        <v>460</v>
      </c>
      <c r="BO152" t="s">
        <v>460</v>
      </c>
      <c r="BP152" t="s">
        <v>460</v>
      </c>
      <c r="BQ152" t="s">
        <v>460</v>
      </c>
      <c r="BR152" t="s">
        <v>461</v>
      </c>
      <c r="BS152" t="s">
        <v>460</v>
      </c>
      <c r="BT152" t="s">
        <v>461</v>
      </c>
      <c r="BU152" t="s">
        <v>461</v>
      </c>
      <c r="BV152" t="s">
        <v>460</v>
      </c>
      <c r="BW152" t="s">
        <v>461</v>
      </c>
      <c r="BX152" t="s">
        <v>460</v>
      </c>
      <c r="BY152" t="s">
        <v>460</v>
      </c>
      <c r="BZ152" t="s">
        <v>461</v>
      </c>
      <c r="CA152" t="s">
        <v>460</v>
      </c>
      <c r="CB152" t="s">
        <v>460</v>
      </c>
      <c r="CC152" t="s">
        <v>460</v>
      </c>
      <c r="CD152" t="s">
        <v>461</v>
      </c>
      <c r="CE152" t="s">
        <v>460</v>
      </c>
      <c r="CF152" t="s">
        <v>460</v>
      </c>
      <c r="CG152" t="s">
        <v>461</v>
      </c>
      <c r="CH152" t="s">
        <v>460</v>
      </c>
      <c r="CI152" t="s">
        <v>461</v>
      </c>
      <c r="CJ152" t="s">
        <v>460</v>
      </c>
      <c r="CK152" t="s">
        <v>473</v>
      </c>
      <c r="CL152" t="s">
        <v>461</v>
      </c>
      <c r="CM152" t="s">
        <v>463</v>
      </c>
      <c r="CN152" t="s">
        <v>460</v>
      </c>
      <c r="CO152" t="s">
        <v>460</v>
      </c>
      <c r="CP152" t="s">
        <v>461</v>
      </c>
      <c r="CQ152" t="s">
        <v>461</v>
      </c>
      <c r="CR152" t="s">
        <v>461</v>
      </c>
      <c r="CS152" t="s">
        <v>461</v>
      </c>
      <c r="CT152" t="s">
        <v>461</v>
      </c>
      <c r="CU152" t="s">
        <v>460</v>
      </c>
      <c r="CV152" t="s">
        <v>461</v>
      </c>
      <c r="CW152" t="s">
        <v>473</v>
      </c>
      <c r="CX152" t="s">
        <v>460</v>
      </c>
      <c r="CY152" t="s">
        <v>461</v>
      </c>
      <c r="CZ152" t="s">
        <v>461</v>
      </c>
      <c r="DA152" t="s">
        <v>460</v>
      </c>
      <c r="DB152" t="s">
        <v>474</v>
      </c>
      <c r="DC152" t="s">
        <v>460</v>
      </c>
      <c r="DD152" t="s">
        <v>461</v>
      </c>
      <c r="DE152" t="s">
        <v>460</v>
      </c>
      <c r="DF152" t="s">
        <v>461</v>
      </c>
      <c r="DG152" t="s">
        <v>460</v>
      </c>
      <c r="DH152" t="s">
        <v>460</v>
      </c>
      <c r="DI152" t="s">
        <v>460</v>
      </c>
      <c r="DJ152" t="s">
        <v>460</v>
      </c>
      <c r="DK152" t="s">
        <v>460</v>
      </c>
      <c r="DL152" t="s">
        <v>460</v>
      </c>
      <c r="DM152" t="s">
        <v>460</v>
      </c>
      <c r="DN152" t="s">
        <v>460</v>
      </c>
      <c r="DO152" t="s">
        <v>460</v>
      </c>
      <c r="DP152" t="s">
        <v>461</v>
      </c>
      <c r="DQ152" t="s">
        <v>460</v>
      </c>
      <c r="DR152" t="s">
        <v>473</v>
      </c>
      <c r="DS152" t="s">
        <v>460</v>
      </c>
      <c r="DT152" t="s">
        <v>460</v>
      </c>
      <c r="DU152" t="s">
        <v>461</v>
      </c>
      <c r="DV152" t="s">
        <v>460</v>
      </c>
      <c r="DW152" t="s">
        <v>460</v>
      </c>
      <c r="DX152" t="s">
        <v>461</v>
      </c>
      <c r="DY152" t="s">
        <v>460</v>
      </c>
      <c r="DZ152" t="s">
        <v>460</v>
      </c>
      <c r="EA152" t="s">
        <v>460</v>
      </c>
      <c r="EB152" t="s">
        <v>460</v>
      </c>
      <c r="EC152" t="s">
        <v>473</v>
      </c>
      <c r="ED152" t="s">
        <v>460</v>
      </c>
      <c r="EE152" t="s">
        <v>460</v>
      </c>
      <c r="EF152" t="s">
        <v>460</v>
      </c>
      <c r="EG152" t="s">
        <v>460</v>
      </c>
      <c r="EH152" t="s">
        <v>460</v>
      </c>
      <c r="EI152" t="s">
        <v>461</v>
      </c>
      <c r="EJ152" t="s">
        <v>461</v>
      </c>
      <c r="EK152" t="s">
        <v>460</v>
      </c>
      <c r="EL152" t="s">
        <v>460</v>
      </c>
      <c r="EM152" t="s">
        <v>460</v>
      </c>
      <c r="EN152" t="s">
        <v>461</v>
      </c>
      <c r="EO152" t="s">
        <v>480</v>
      </c>
      <c r="EP152" t="s">
        <v>473</v>
      </c>
      <c r="EQ152" t="s">
        <v>460</v>
      </c>
      <c r="ER152" t="s">
        <v>460</v>
      </c>
      <c r="ES152" t="s">
        <v>460</v>
      </c>
      <c r="ET152" t="s">
        <v>460</v>
      </c>
      <c r="EU152" t="s">
        <v>463</v>
      </c>
      <c r="EV152" t="s">
        <v>460</v>
      </c>
      <c r="EW152" t="s">
        <v>460</v>
      </c>
      <c r="EX152" t="s">
        <v>460</v>
      </c>
      <c r="EY152" t="s">
        <v>461</v>
      </c>
      <c r="EZ152" t="s">
        <v>460</v>
      </c>
      <c r="FA152" t="s">
        <v>460</v>
      </c>
      <c r="FB152" t="s">
        <v>461</v>
      </c>
      <c r="FC152" t="s">
        <v>460</v>
      </c>
      <c r="FD152" t="s">
        <v>460</v>
      </c>
      <c r="FE152" t="s">
        <v>460</v>
      </c>
      <c r="FF152" t="s">
        <v>460</v>
      </c>
      <c r="FG152" t="s">
        <v>461</v>
      </c>
      <c r="FH152" t="s">
        <v>460</v>
      </c>
      <c r="FI152" t="s">
        <v>460</v>
      </c>
      <c r="FJ152" t="s">
        <v>461</v>
      </c>
      <c r="FK152" t="s">
        <v>461</v>
      </c>
      <c r="FL152" t="s">
        <v>460</v>
      </c>
      <c r="FM152" t="s">
        <v>460</v>
      </c>
      <c r="FN152" t="s">
        <v>460</v>
      </c>
      <c r="FO152" t="s">
        <v>460</v>
      </c>
      <c r="FP152" t="s">
        <v>473</v>
      </c>
      <c r="FQ152" t="s">
        <v>461</v>
      </c>
      <c r="FR152" t="s">
        <v>460</v>
      </c>
      <c r="FS152" t="s">
        <v>460</v>
      </c>
      <c r="FT152" t="s">
        <v>460</v>
      </c>
      <c r="FU152" t="s">
        <v>460</v>
      </c>
      <c r="FV152" t="s">
        <v>460</v>
      </c>
      <c r="FW152" t="s">
        <v>461</v>
      </c>
      <c r="FX152" t="s">
        <v>460</v>
      </c>
      <c r="FY152" t="s">
        <v>460</v>
      </c>
      <c r="FZ152" t="s">
        <v>460</v>
      </c>
      <c r="GA152" t="s">
        <v>461</v>
      </c>
      <c r="GB152" t="s">
        <v>460</v>
      </c>
      <c r="GC152" t="s">
        <v>461</v>
      </c>
      <c r="GD152" t="s">
        <v>460</v>
      </c>
      <c r="GE152" t="s">
        <v>460</v>
      </c>
      <c r="GF152" t="s">
        <v>461</v>
      </c>
      <c r="GG152" t="s">
        <v>460</v>
      </c>
      <c r="GH152" t="s">
        <v>460</v>
      </c>
      <c r="GI152" t="s">
        <v>461</v>
      </c>
      <c r="GJ152" t="s">
        <v>480</v>
      </c>
      <c r="GK152" t="s">
        <v>461</v>
      </c>
      <c r="GL152" t="s">
        <v>461</v>
      </c>
      <c r="GM152" t="s">
        <v>460</v>
      </c>
      <c r="GN152" t="s">
        <v>460</v>
      </c>
      <c r="GO152" t="s">
        <v>461</v>
      </c>
      <c r="GP152" t="s">
        <v>460</v>
      </c>
      <c r="GQ152" t="s">
        <v>461</v>
      </c>
      <c r="GR152" t="s">
        <v>460</v>
      </c>
      <c r="GS152" t="s">
        <v>460</v>
      </c>
      <c r="GT152" t="s">
        <v>460</v>
      </c>
      <c r="GU152" t="s">
        <v>460</v>
      </c>
      <c r="GV152" t="s">
        <v>460</v>
      </c>
      <c r="GW152" t="s">
        <v>460</v>
      </c>
      <c r="GX152" t="s">
        <v>460</v>
      </c>
      <c r="GY152" t="s">
        <v>460</v>
      </c>
      <c r="GZ152" t="s">
        <v>460</v>
      </c>
      <c r="HA152" t="s">
        <v>460</v>
      </c>
      <c r="HB152" t="s">
        <v>461</v>
      </c>
      <c r="HC152" t="s">
        <v>460</v>
      </c>
      <c r="HD152" t="s">
        <v>461</v>
      </c>
      <c r="HE152" t="s">
        <v>481</v>
      </c>
      <c r="HF152">
        <v>129</v>
      </c>
      <c r="HG152">
        <v>53</v>
      </c>
      <c r="HH152">
        <v>2</v>
      </c>
      <c r="HI152">
        <v>3</v>
      </c>
      <c r="HJ152">
        <v>12</v>
      </c>
      <c r="HK152" t="s">
        <v>476</v>
      </c>
      <c r="HM152" s="3">
        <f t="shared" si="108"/>
        <v>0</v>
      </c>
      <c r="HN152" s="3">
        <f t="shared" si="109"/>
        <v>52</v>
      </c>
      <c r="HO152" s="3">
        <f t="shared" si="125"/>
        <v>0</v>
      </c>
      <c r="HP152" s="3">
        <f t="shared" si="88"/>
        <v>52</v>
      </c>
      <c r="HQ152" s="7" t="str" cm="1">
        <f t="array" ref="HQ152">_xlfn.SWITCH(HP152,HM152,"Oui",HN152,"Non",HO152,"Abstention")</f>
        <v>Non</v>
      </c>
      <c r="HR152" s="7" t="str" cm="1">
        <f t="array" ref="HR152">_xlfn.SWITCH(HQ152,"Oui","Non","Non","Oui","Abstention","Oui")</f>
        <v>Oui</v>
      </c>
      <c r="HS152" s="7" t="str" cm="1">
        <f t="array" ref="HS152">_xlfn.SWITCH(HQ152,"Oui","Abstention","Non","Abstention","Abstention","Non")</f>
        <v>Abstention</v>
      </c>
      <c r="HT152" s="3">
        <f t="shared" si="89"/>
        <v>52</v>
      </c>
      <c r="HU152" s="3">
        <f t="shared" si="90"/>
        <v>1</v>
      </c>
      <c r="HV152" t="str">
        <f t="shared" si="91"/>
        <v>consigne</v>
      </c>
      <c r="HW152" s="3">
        <f t="shared" si="110"/>
        <v>37</v>
      </c>
      <c r="HX152" s="3">
        <f t="shared" si="111"/>
        <v>0</v>
      </c>
      <c r="HY152" s="3">
        <f t="shared" si="112"/>
        <v>0</v>
      </c>
      <c r="HZ152" s="3">
        <f t="shared" si="92"/>
        <v>37</v>
      </c>
      <c r="IA152" s="7" t="str" cm="1">
        <f t="array" ref="IA152">_xlfn.SWITCH(HZ152,HW152,"Oui",HX152,"Non",HY152,"Abstention")</f>
        <v>Oui</v>
      </c>
      <c r="IB152" s="7" t="str" cm="1">
        <f t="array" ref="IB152">_xlfn.SWITCH(IA152,"Oui","Non","Non","Oui","Abstention","Oui")</f>
        <v>Non</v>
      </c>
      <c r="IC152" s="7" t="str" cm="1">
        <f t="array" ref="IC152">_xlfn.SWITCH(IA152,"Oui","Abstention","Non","Abstention","Abstention","Non")</f>
        <v>Abstention</v>
      </c>
      <c r="ID152" s="3">
        <f t="shared" si="93"/>
        <v>37</v>
      </c>
      <c r="IE152" s="3">
        <f t="shared" si="94"/>
        <v>1</v>
      </c>
      <c r="IF152" t="str">
        <f t="shared" si="95"/>
        <v>consigne</v>
      </c>
      <c r="IG152">
        <f t="shared" si="113"/>
        <v>28</v>
      </c>
      <c r="IH152">
        <f t="shared" si="114"/>
        <v>0</v>
      </c>
      <c r="II152">
        <f t="shared" si="115"/>
        <v>0</v>
      </c>
      <c r="IJ152" s="3">
        <f t="shared" si="96"/>
        <v>28</v>
      </c>
      <c r="IK152" s="7" t="str" cm="1">
        <f t="array" ref="IK152">_xlfn.SWITCH(IJ152,IG152,"Oui",IH152,"Non",II152,"Abstention")</f>
        <v>Oui</v>
      </c>
      <c r="IL152" s="7" t="str" cm="1">
        <f t="array" ref="IL152">_xlfn.SWITCH(IK152,"Oui","Non","Non","Oui","Abstention","Oui")</f>
        <v>Non</v>
      </c>
      <c r="IM152" s="7" t="str" cm="1">
        <f t="array" ref="IM152">_xlfn.SWITCH(IK152,"Oui","Abstention","Non","Abstention","Abstention","Non")</f>
        <v>Abstention</v>
      </c>
      <c r="IN152" s="3">
        <f t="shared" si="97"/>
        <v>28</v>
      </c>
      <c r="IO152" s="3">
        <f t="shared" si="98"/>
        <v>1</v>
      </c>
      <c r="IP152" t="str">
        <f t="shared" si="126"/>
        <v>consigne</v>
      </c>
      <c r="IQ152">
        <f t="shared" si="116"/>
        <v>24</v>
      </c>
      <c r="IR152">
        <f t="shared" si="117"/>
        <v>0</v>
      </c>
      <c r="IS152">
        <f t="shared" si="118"/>
        <v>0</v>
      </c>
      <c r="IT152" s="3">
        <f t="shared" si="99"/>
        <v>24</v>
      </c>
      <c r="IU152" s="7" t="str" cm="1">
        <f t="array" ref="IU152">_xlfn.SWITCH(IT152,IQ152,"Oui",IR152,"Non",IS152,"Abstention")</f>
        <v>Oui</v>
      </c>
      <c r="IV152" s="7" t="str" cm="1">
        <f t="array" ref="IV152">_xlfn.SWITCH(IU152,"Oui","Non","Non","Oui","Abstention","Oui")</f>
        <v>Non</v>
      </c>
      <c r="IW152" s="7" t="str" cm="1">
        <f t="array" ref="IW152">_xlfn.SWITCH(IU152,"Oui","Abstention","Non","Abstention","Abstention","Non")</f>
        <v>Abstention</v>
      </c>
      <c r="IX152" s="3">
        <f t="shared" si="100"/>
        <v>24</v>
      </c>
      <c r="IY152" s="3">
        <f t="shared" si="101"/>
        <v>1</v>
      </c>
      <c r="IZ152" t="str">
        <f t="shared" si="127"/>
        <v>consigne</v>
      </c>
      <c r="JA152">
        <f t="shared" si="119"/>
        <v>25</v>
      </c>
      <c r="JB152">
        <f t="shared" si="120"/>
        <v>1</v>
      </c>
      <c r="JC152">
        <f t="shared" si="121"/>
        <v>2</v>
      </c>
      <c r="JD152" s="3">
        <f t="shared" si="102"/>
        <v>25</v>
      </c>
      <c r="JE152" s="7" t="str" cm="1">
        <f t="array" ref="JE152">_xlfn.SWITCH(JD152,JA152,"Oui",JB152,"Non",JC152,"Abstention")</f>
        <v>Oui</v>
      </c>
      <c r="JF152" s="7" t="str" cm="1">
        <f t="array" ref="JF152">_xlfn.SWITCH(JE152,"Oui","Non","Non","Oui","Abstention","Oui")</f>
        <v>Non</v>
      </c>
      <c r="JG152" s="7" t="str" cm="1">
        <f t="array" ref="JG152">_xlfn.SWITCH(JE152,"Oui","Abstention","Non","Abstention","Abstention","Non")</f>
        <v>Abstention</v>
      </c>
      <c r="JH152" s="3">
        <f t="shared" si="103"/>
        <v>28</v>
      </c>
      <c r="JI152" s="3">
        <f t="shared" si="104"/>
        <v>0.8928571428571429</v>
      </c>
      <c r="JJ152" t="str">
        <f t="shared" si="128"/>
        <v>consigne</v>
      </c>
      <c r="JK152">
        <f t="shared" si="122"/>
        <v>15</v>
      </c>
      <c r="JL152">
        <f t="shared" si="123"/>
        <v>0</v>
      </c>
      <c r="JM152">
        <f t="shared" si="124"/>
        <v>0</v>
      </c>
      <c r="JN152" s="3">
        <f t="shared" si="105"/>
        <v>15</v>
      </c>
      <c r="JO152" s="7" t="str" cm="1">
        <f t="array" ref="JO152">_xlfn.SWITCH(JN152,JK152,"Oui",JL152,"Non",JM152,"Abstention")</f>
        <v>Oui</v>
      </c>
      <c r="JP152" s="7" t="str" cm="1">
        <f t="array" ref="JP152">_xlfn.SWITCH(JO152,"Oui","Non","Non","Oui","Abstention","Oui")</f>
        <v>Non</v>
      </c>
      <c r="JQ152" s="7" t="str" cm="1">
        <f t="array" ref="JQ152">_xlfn.SWITCH(JO152,"Oui","Abstention","Non","Abstention","Abstention","Non")</f>
        <v>Abstention</v>
      </c>
      <c r="JR152" s="3">
        <f t="shared" si="106"/>
        <v>15</v>
      </c>
      <c r="JS152" s="3">
        <f t="shared" si="107"/>
        <v>1</v>
      </c>
      <c r="JT152" t="str">
        <f t="shared" si="129"/>
        <v>consigne</v>
      </c>
      <c r="JU152" s="3"/>
      <c r="JV152" t="str" cm="1">
        <f t="array" ref="JV152">_xlfn._xlws.FILTER($M$3:$HD$3,((($M152:$HD152=$HR152)+($M152:$HD152=$HS152))*($M$5:$HD$5="V")*($HV152="consigne")),"")</f>
        <v/>
      </c>
      <c r="KP152" t="str" cm="1">
        <f t="array" ref="KP152">_xlfn._xlws.FILTER($M$3:$HD$3,((($M152:$HD152=$IB152)+($M152:$HD152=$IC152))*($M$5:$HD$5="S")*($IF152="consigne")),"")</f>
        <v/>
      </c>
      <c r="LD152" t="str" cm="1">
        <f t="array" ref="LD152">_xlfn._xlws.FILTER($M$3:$HD$3,((($M152:$HD152=$IV152)+($M152:$HD152=$IW152))*($M$5:$HD$5="RL")*($IZ152="consigne")),"")</f>
        <v/>
      </c>
      <c r="LP152" t="str" cm="1">
        <f t="array" ref="LP152:LR152">_xlfn._xlws.FILTER($M$3:$HD$3,((($M152:$HD152=$JF152)+($M152:$HD152=$JG152))*($M$5:$HD$5="G")*($JJ152="consigne")),"")</f>
        <v>Pasquier-Eichenberger Isabelle</v>
      </c>
      <c r="LQ152" t="str">
        <v>Töngi Michael</v>
      </c>
      <c r="LR152" t="str">
        <v>Trede Aline</v>
      </c>
      <c r="MA152" t="str" cm="1">
        <f t="array" ref="MA152">_xlfn._xlws.FILTER($M$3:$HD$3,((($M152:$HD152=$JP152)+($M152:$HD152=$JQ152))*($M$5:$HD$5="GL")*($JT152="consigne")),"")</f>
        <v/>
      </c>
      <c r="MG152" t="str" cm="1">
        <f t="array" ref="MG152">_xlfn._xlws.FILTER($M$3:$HD$3,((($M152:$HD152=$IL152)+($M152:$HD152=$IM152))*($M$5:$HD$5="M-E")*($IP152="consigne")),"")</f>
        <v/>
      </c>
    </row>
    <row r="153" spans="1:349" x14ac:dyDescent="0.25">
      <c r="A153" s="1" t="s">
        <v>974</v>
      </c>
      <c r="B153" t="s">
        <v>204</v>
      </c>
      <c r="C153" t="s">
        <v>916</v>
      </c>
      <c r="D153" t="s">
        <v>706</v>
      </c>
      <c r="E153" s="1" t="s">
        <v>917</v>
      </c>
      <c r="F153" t="s">
        <v>918</v>
      </c>
      <c r="G153">
        <v>24620</v>
      </c>
      <c r="H153" t="s">
        <v>563</v>
      </c>
      <c r="I153" t="s">
        <v>970</v>
      </c>
      <c r="J153" t="s">
        <v>975</v>
      </c>
      <c r="K153" t="s">
        <v>921</v>
      </c>
      <c r="M153" t="s">
        <v>461</v>
      </c>
      <c r="N153" t="s">
        <v>473</v>
      </c>
      <c r="O153" t="s">
        <v>460</v>
      </c>
      <c r="P153" t="s">
        <v>461</v>
      </c>
      <c r="Q153" t="s">
        <v>461</v>
      </c>
      <c r="R153" t="s">
        <v>460</v>
      </c>
      <c r="S153" t="s">
        <v>460</v>
      </c>
      <c r="T153" t="s">
        <v>460</v>
      </c>
      <c r="U153" t="s">
        <v>460</v>
      </c>
      <c r="V153" t="s">
        <v>460</v>
      </c>
      <c r="W153" t="s">
        <v>463</v>
      </c>
      <c r="X153" t="s">
        <v>460</v>
      </c>
      <c r="Y153" t="s">
        <v>460</v>
      </c>
      <c r="Z153" t="s">
        <v>473</v>
      </c>
      <c r="AA153" t="s">
        <v>460</v>
      </c>
      <c r="AB153" t="s">
        <v>460</v>
      </c>
      <c r="AC153" t="s">
        <v>460</v>
      </c>
      <c r="AD153" t="s">
        <v>460</v>
      </c>
      <c r="AE153" t="s">
        <v>461</v>
      </c>
      <c r="AF153" t="s">
        <v>460</v>
      </c>
      <c r="AG153" t="s">
        <v>473</v>
      </c>
      <c r="AH153" t="s">
        <v>460</v>
      </c>
      <c r="AI153" t="s">
        <v>460</v>
      </c>
      <c r="AJ153" t="s">
        <v>460</v>
      </c>
      <c r="AK153" t="s">
        <v>460</v>
      </c>
      <c r="AL153" t="s">
        <v>461</v>
      </c>
      <c r="AM153" t="s">
        <v>473</v>
      </c>
      <c r="AN153" t="s">
        <v>460</v>
      </c>
      <c r="AO153" t="s">
        <v>461</v>
      </c>
      <c r="AP153" t="s">
        <v>460</v>
      </c>
      <c r="AQ153" t="s">
        <v>460</v>
      </c>
      <c r="AR153" t="s">
        <v>460</v>
      </c>
      <c r="AS153" t="s">
        <v>460</v>
      </c>
      <c r="AT153" t="s">
        <v>460</v>
      </c>
      <c r="AU153" t="s">
        <v>460</v>
      </c>
      <c r="AV153" t="s">
        <v>460</v>
      </c>
      <c r="AW153" t="s">
        <v>461</v>
      </c>
      <c r="AX153" t="s">
        <v>460</v>
      </c>
      <c r="AY153" t="s">
        <v>460</v>
      </c>
      <c r="AZ153" t="s">
        <v>473</v>
      </c>
      <c r="BA153" t="s">
        <v>461</v>
      </c>
      <c r="BB153" t="s">
        <v>460</v>
      </c>
      <c r="BC153" t="s">
        <v>460</v>
      </c>
      <c r="BD153" t="s">
        <v>461</v>
      </c>
      <c r="BE153" t="s">
        <v>461</v>
      </c>
      <c r="BF153" t="s">
        <v>460</v>
      </c>
      <c r="BG153" t="s">
        <v>460</v>
      </c>
      <c r="BH153" t="s">
        <v>473</v>
      </c>
      <c r="BI153" t="s">
        <v>460</v>
      </c>
      <c r="BJ153" t="s">
        <v>460</v>
      </c>
      <c r="BK153" t="s">
        <v>461</v>
      </c>
      <c r="BL153" t="s">
        <v>460</v>
      </c>
      <c r="BM153" t="s">
        <v>460</v>
      </c>
      <c r="BN153" t="s">
        <v>460</v>
      </c>
      <c r="BO153" t="s">
        <v>460</v>
      </c>
      <c r="BP153" t="s">
        <v>460</v>
      </c>
      <c r="BQ153" t="s">
        <v>460</v>
      </c>
      <c r="BR153" t="s">
        <v>461</v>
      </c>
      <c r="BS153" t="s">
        <v>460</v>
      </c>
      <c r="BT153" t="s">
        <v>461</v>
      </c>
      <c r="BU153" t="s">
        <v>461</v>
      </c>
      <c r="BV153" t="s">
        <v>460</v>
      </c>
      <c r="BW153" t="s">
        <v>461</v>
      </c>
      <c r="BX153" t="s">
        <v>460</v>
      </c>
      <c r="BY153" t="s">
        <v>460</v>
      </c>
      <c r="BZ153" t="s">
        <v>461</v>
      </c>
      <c r="CA153" t="s">
        <v>460</v>
      </c>
      <c r="CB153" t="s">
        <v>460</v>
      </c>
      <c r="CC153" t="s">
        <v>460</v>
      </c>
      <c r="CD153" t="s">
        <v>461</v>
      </c>
      <c r="CE153" t="s">
        <v>460</v>
      </c>
      <c r="CF153" t="s">
        <v>460</v>
      </c>
      <c r="CG153" t="s">
        <v>461</v>
      </c>
      <c r="CH153" t="s">
        <v>460</v>
      </c>
      <c r="CI153" t="s">
        <v>461</v>
      </c>
      <c r="CJ153" t="s">
        <v>460</v>
      </c>
      <c r="CK153" t="s">
        <v>460</v>
      </c>
      <c r="CL153" t="s">
        <v>461</v>
      </c>
      <c r="CM153" t="s">
        <v>463</v>
      </c>
      <c r="CN153" t="s">
        <v>460</v>
      </c>
      <c r="CO153" t="s">
        <v>480</v>
      </c>
      <c r="CP153" t="s">
        <v>461</v>
      </c>
      <c r="CQ153" t="s">
        <v>461</v>
      </c>
      <c r="CR153" t="s">
        <v>461</v>
      </c>
      <c r="CS153" t="s">
        <v>461</v>
      </c>
      <c r="CT153" t="s">
        <v>461</v>
      </c>
      <c r="CU153" t="s">
        <v>460</v>
      </c>
      <c r="CV153" t="s">
        <v>461</v>
      </c>
      <c r="CW153" t="s">
        <v>473</v>
      </c>
      <c r="CX153" t="s">
        <v>460</v>
      </c>
      <c r="CY153" t="s">
        <v>461</v>
      </c>
      <c r="CZ153" t="s">
        <v>461</v>
      </c>
      <c r="DA153" t="s">
        <v>460</v>
      </c>
      <c r="DB153" t="s">
        <v>474</v>
      </c>
      <c r="DC153" t="s">
        <v>460</v>
      </c>
      <c r="DD153" t="s">
        <v>461</v>
      </c>
      <c r="DE153" t="s">
        <v>460</v>
      </c>
      <c r="DF153" t="s">
        <v>461</v>
      </c>
      <c r="DG153" t="s">
        <v>460</v>
      </c>
      <c r="DH153" t="s">
        <v>460</v>
      </c>
      <c r="DI153" t="s">
        <v>460</v>
      </c>
      <c r="DJ153" t="s">
        <v>460</v>
      </c>
      <c r="DK153" t="s">
        <v>460</v>
      </c>
      <c r="DL153" t="s">
        <v>460</v>
      </c>
      <c r="DM153" t="s">
        <v>460</v>
      </c>
      <c r="DN153" t="s">
        <v>460</v>
      </c>
      <c r="DO153" t="s">
        <v>460</v>
      </c>
      <c r="DP153" t="s">
        <v>461</v>
      </c>
      <c r="DQ153" t="s">
        <v>460</v>
      </c>
      <c r="DR153" t="s">
        <v>473</v>
      </c>
      <c r="DS153" t="s">
        <v>460</v>
      </c>
      <c r="DT153" t="s">
        <v>460</v>
      </c>
      <c r="DU153" t="s">
        <v>461</v>
      </c>
      <c r="DV153" t="s">
        <v>460</v>
      </c>
      <c r="DW153" t="s">
        <v>460</v>
      </c>
      <c r="DX153" t="s">
        <v>461</v>
      </c>
      <c r="DY153" t="s">
        <v>460</v>
      </c>
      <c r="DZ153" t="s">
        <v>460</v>
      </c>
      <c r="EA153" t="s">
        <v>460</v>
      </c>
      <c r="EB153" t="s">
        <v>460</v>
      </c>
      <c r="EC153" t="s">
        <v>473</v>
      </c>
      <c r="ED153" t="s">
        <v>460</v>
      </c>
      <c r="EE153" t="s">
        <v>460</v>
      </c>
      <c r="EF153" t="s">
        <v>460</v>
      </c>
      <c r="EG153" t="s">
        <v>460</v>
      </c>
      <c r="EH153" t="s">
        <v>460</v>
      </c>
      <c r="EI153" t="s">
        <v>461</v>
      </c>
      <c r="EJ153" t="s">
        <v>461</v>
      </c>
      <c r="EK153" t="s">
        <v>460</v>
      </c>
      <c r="EL153" t="s">
        <v>460</v>
      </c>
      <c r="EM153" t="s">
        <v>460</v>
      </c>
      <c r="EN153" t="s">
        <v>461</v>
      </c>
      <c r="EO153" t="s">
        <v>460</v>
      </c>
      <c r="EP153" t="s">
        <v>473</v>
      </c>
      <c r="EQ153" t="s">
        <v>460</v>
      </c>
      <c r="ER153" t="s">
        <v>460</v>
      </c>
      <c r="ES153" t="s">
        <v>460</v>
      </c>
      <c r="ET153" t="s">
        <v>460</v>
      </c>
      <c r="EU153" t="s">
        <v>463</v>
      </c>
      <c r="EV153" t="s">
        <v>460</v>
      </c>
      <c r="EW153" t="s">
        <v>460</v>
      </c>
      <c r="EX153" t="s">
        <v>460</v>
      </c>
      <c r="EY153" t="s">
        <v>461</v>
      </c>
      <c r="EZ153" t="s">
        <v>460</v>
      </c>
      <c r="FA153" t="s">
        <v>460</v>
      </c>
      <c r="FB153" t="s">
        <v>461</v>
      </c>
      <c r="FC153" t="s">
        <v>460</v>
      </c>
      <c r="FD153" t="s">
        <v>460</v>
      </c>
      <c r="FE153" t="s">
        <v>460</v>
      </c>
      <c r="FF153" t="s">
        <v>460</v>
      </c>
      <c r="FG153" t="s">
        <v>461</v>
      </c>
      <c r="FH153" t="s">
        <v>460</v>
      </c>
      <c r="FI153" t="s">
        <v>460</v>
      </c>
      <c r="FJ153" t="s">
        <v>461</v>
      </c>
      <c r="FK153" t="s">
        <v>461</v>
      </c>
      <c r="FL153" t="s">
        <v>460</v>
      </c>
      <c r="FM153" t="s">
        <v>460</v>
      </c>
      <c r="FN153" t="s">
        <v>460</v>
      </c>
      <c r="FO153" t="s">
        <v>460</v>
      </c>
      <c r="FP153" t="s">
        <v>473</v>
      </c>
      <c r="FQ153" t="s">
        <v>461</v>
      </c>
      <c r="FR153" t="s">
        <v>460</v>
      </c>
      <c r="FS153" t="s">
        <v>460</v>
      </c>
      <c r="FT153" t="s">
        <v>460</v>
      </c>
      <c r="FU153" t="s">
        <v>460</v>
      </c>
      <c r="FV153" t="s">
        <v>460</v>
      </c>
      <c r="FW153" t="s">
        <v>461</v>
      </c>
      <c r="FX153" t="s">
        <v>460</v>
      </c>
      <c r="FY153" t="s">
        <v>460</v>
      </c>
      <c r="FZ153" t="s">
        <v>460</v>
      </c>
      <c r="GA153" t="s">
        <v>461</v>
      </c>
      <c r="GB153" t="s">
        <v>460</v>
      </c>
      <c r="GC153" t="s">
        <v>461</v>
      </c>
      <c r="GD153" t="s">
        <v>460</v>
      </c>
      <c r="GE153" t="s">
        <v>460</v>
      </c>
      <c r="GF153" t="s">
        <v>461</v>
      </c>
      <c r="GG153" t="s">
        <v>460</v>
      </c>
      <c r="GH153" t="s">
        <v>460</v>
      </c>
      <c r="GI153" t="s">
        <v>461</v>
      </c>
      <c r="GJ153" t="s">
        <v>480</v>
      </c>
      <c r="GK153" t="s">
        <v>461</v>
      </c>
      <c r="GL153" t="s">
        <v>461</v>
      </c>
      <c r="GM153" t="s">
        <v>460</v>
      </c>
      <c r="GN153" t="s">
        <v>460</v>
      </c>
      <c r="GO153" t="s">
        <v>461</v>
      </c>
      <c r="GP153" t="s">
        <v>460</v>
      </c>
      <c r="GQ153" t="s">
        <v>461</v>
      </c>
      <c r="GR153" t="s">
        <v>460</v>
      </c>
      <c r="GS153" t="s">
        <v>460</v>
      </c>
      <c r="GT153" t="s">
        <v>460</v>
      </c>
      <c r="GU153" t="s">
        <v>460</v>
      </c>
      <c r="GV153" t="s">
        <v>460</v>
      </c>
      <c r="GW153" t="s">
        <v>460</v>
      </c>
      <c r="GX153" t="s">
        <v>460</v>
      </c>
      <c r="GY153" t="s">
        <v>460</v>
      </c>
      <c r="GZ153" t="s">
        <v>460</v>
      </c>
      <c r="HA153" t="s">
        <v>460</v>
      </c>
      <c r="HB153" t="s">
        <v>461</v>
      </c>
      <c r="HC153" t="s">
        <v>460</v>
      </c>
      <c r="HD153" t="s">
        <v>461</v>
      </c>
      <c r="HE153" t="s">
        <v>481</v>
      </c>
      <c r="HF153">
        <v>130</v>
      </c>
      <c r="HG153">
        <v>53</v>
      </c>
      <c r="HH153">
        <v>2</v>
      </c>
      <c r="HI153">
        <v>3</v>
      </c>
      <c r="HJ153">
        <v>11</v>
      </c>
      <c r="HK153" t="s">
        <v>476</v>
      </c>
      <c r="HM153" s="3">
        <f t="shared" si="108"/>
        <v>0</v>
      </c>
      <c r="HN153" s="3">
        <f t="shared" si="109"/>
        <v>52</v>
      </c>
      <c r="HO153" s="3">
        <f t="shared" si="125"/>
        <v>0</v>
      </c>
      <c r="HP153" s="3">
        <f t="shared" si="88"/>
        <v>52</v>
      </c>
      <c r="HQ153" s="7" t="str" cm="1">
        <f t="array" ref="HQ153">_xlfn.SWITCH(HP153,HM153,"Oui",HN153,"Non",HO153,"Abstention")</f>
        <v>Non</v>
      </c>
      <c r="HR153" s="7" t="str" cm="1">
        <f t="array" ref="HR153">_xlfn.SWITCH(HQ153,"Oui","Non","Non","Oui","Abstention","Oui")</f>
        <v>Oui</v>
      </c>
      <c r="HS153" s="7" t="str" cm="1">
        <f t="array" ref="HS153">_xlfn.SWITCH(HQ153,"Oui","Abstention","Non","Abstention","Abstention","Non")</f>
        <v>Abstention</v>
      </c>
      <c r="HT153" s="3">
        <f t="shared" si="89"/>
        <v>52</v>
      </c>
      <c r="HU153" s="3">
        <f t="shared" si="90"/>
        <v>1</v>
      </c>
      <c r="HV153" t="str">
        <f t="shared" si="91"/>
        <v>consigne</v>
      </c>
      <c r="HW153" s="3">
        <f t="shared" si="110"/>
        <v>37</v>
      </c>
      <c r="HX153" s="3">
        <f t="shared" si="111"/>
        <v>0</v>
      </c>
      <c r="HY153" s="3">
        <f t="shared" si="112"/>
        <v>0</v>
      </c>
      <c r="HZ153" s="3">
        <f t="shared" si="92"/>
        <v>37</v>
      </c>
      <c r="IA153" s="7" t="str" cm="1">
        <f t="array" ref="IA153">_xlfn.SWITCH(HZ153,HW153,"Oui",HX153,"Non",HY153,"Abstention")</f>
        <v>Oui</v>
      </c>
      <c r="IB153" s="7" t="str" cm="1">
        <f t="array" ref="IB153">_xlfn.SWITCH(IA153,"Oui","Non","Non","Oui","Abstention","Oui")</f>
        <v>Non</v>
      </c>
      <c r="IC153" s="7" t="str" cm="1">
        <f t="array" ref="IC153">_xlfn.SWITCH(IA153,"Oui","Abstention","Non","Abstention","Abstention","Non")</f>
        <v>Abstention</v>
      </c>
      <c r="ID153" s="3">
        <f t="shared" si="93"/>
        <v>37</v>
      </c>
      <c r="IE153" s="3">
        <f t="shared" si="94"/>
        <v>1</v>
      </c>
      <c r="IF153" t="str">
        <f t="shared" si="95"/>
        <v>consigne</v>
      </c>
      <c r="IG153">
        <f t="shared" si="113"/>
        <v>29</v>
      </c>
      <c r="IH153">
        <f t="shared" si="114"/>
        <v>0</v>
      </c>
      <c r="II153">
        <f t="shared" si="115"/>
        <v>0</v>
      </c>
      <c r="IJ153" s="3">
        <f t="shared" si="96"/>
        <v>29</v>
      </c>
      <c r="IK153" s="7" t="str" cm="1">
        <f t="array" ref="IK153">_xlfn.SWITCH(IJ153,IG153,"Oui",IH153,"Non",II153,"Abstention")</f>
        <v>Oui</v>
      </c>
      <c r="IL153" s="7" t="str" cm="1">
        <f t="array" ref="IL153">_xlfn.SWITCH(IK153,"Oui","Non","Non","Oui","Abstention","Oui")</f>
        <v>Non</v>
      </c>
      <c r="IM153" s="7" t="str" cm="1">
        <f t="array" ref="IM153">_xlfn.SWITCH(IK153,"Oui","Abstention","Non","Abstention","Abstention","Non")</f>
        <v>Abstention</v>
      </c>
      <c r="IN153" s="3">
        <f t="shared" si="97"/>
        <v>29</v>
      </c>
      <c r="IO153" s="3">
        <f t="shared" si="98"/>
        <v>1</v>
      </c>
      <c r="IP153" t="str">
        <f t="shared" si="126"/>
        <v>consigne</v>
      </c>
      <c r="IQ153">
        <f t="shared" si="116"/>
        <v>24</v>
      </c>
      <c r="IR153">
        <f t="shared" si="117"/>
        <v>0</v>
      </c>
      <c r="IS153">
        <f t="shared" si="118"/>
        <v>0</v>
      </c>
      <c r="IT153" s="3">
        <f t="shared" si="99"/>
        <v>24</v>
      </c>
      <c r="IU153" s="7" t="str" cm="1">
        <f t="array" ref="IU153">_xlfn.SWITCH(IT153,IQ153,"Oui",IR153,"Non",IS153,"Abstention")</f>
        <v>Oui</v>
      </c>
      <c r="IV153" s="7" t="str" cm="1">
        <f t="array" ref="IV153">_xlfn.SWITCH(IU153,"Oui","Non","Non","Oui","Abstention","Oui")</f>
        <v>Non</v>
      </c>
      <c r="IW153" s="7" t="str" cm="1">
        <f t="array" ref="IW153">_xlfn.SWITCH(IU153,"Oui","Abstention","Non","Abstention","Abstention","Non")</f>
        <v>Abstention</v>
      </c>
      <c r="IX153" s="3">
        <f t="shared" si="100"/>
        <v>24</v>
      </c>
      <c r="IY153" s="3">
        <f t="shared" si="101"/>
        <v>1</v>
      </c>
      <c r="IZ153" t="str">
        <f t="shared" si="127"/>
        <v>consigne</v>
      </c>
      <c r="JA153">
        <f t="shared" si="119"/>
        <v>25</v>
      </c>
      <c r="JB153">
        <f t="shared" si="120"/>
        <v>1</v>
      </c>
      <c r="JC153">
        <f t="shared" si="121"/>
        <v>2</v>
      </c>
      <c r="JD153" s="3">
        <f t="shared" si="102"/>
        <v>25</v>
      </c>
      <c r="JE153" s="7" t="str" cm="1">
        <f t="array" ref="JE153">_xlfn.SWITCH(JD153,JA153,"Oui",JB153,"Non",JC153,"Abstention")</f>
        <v>Oui</v>
      </c>
      <c r="JF153" s="7" t="str" cm="1">
        <f t="array" ref="JF153">_xlfn.SWITCH(JE153,"Oui","Non","Non","Oui","Abstention","Oui")</f>
        <v>Non</v>
      </c>
      <c r="JG153" s="7" t="str" cm="1">
        <f t="array" ref="JG153">_xlfn.SWITCH(JE153,"Oui","Abstention","Non","Abstention","Abstention","Non")</f>
        <v>Abstention</v>
      </c>
      <c r="JH153" s="3">
        <f t="shared" si="103"/>
        <v>28</v>
      </c>
      <c r="JI153" s="3">
        <f t="shared" si="104"/>
        <v>0.8928571428571429</v>
      </c>
      <c r="JJ153" t="str">
        <f t="shared" si="128"/>
        <v>consigne</v>
      </c>
      <c r="JK153">
        <f t="shared" si="122"/>
        <v>15</v>
      </c>
      <c r="JL153">
        <f t="shared" si="123"/>
        <v>0</v>
      </c>
      <c r="JM153">
        <f t="shared" si="124"/>
        <v>0</v>
      </c>
      <c r="JN153" s="3">
        <f t="shared" si="105"/>
        <v>15</v>
      </c>
      <c r="JO153" s="7" t="str" cm="1">
        <f t="array" ref="JO153">_xlfn.SWITCH(JN153,JK153,"Oui",JL153,"Non",JM153,"Abstention")</f>
        <v>Oui</v>
      </c>
      <c r="JP153" s="7" t="str" cm="1">
        <f t="array" ref="JP153">_xlfn.SWITCH(JO153,"Oui","Non","Non","Oui","Abstention","Oui")</f>
        <v>Non</v>
      </c>
      <c r="JQ153" s="7" t="str" cm="1">
        <f t="array" ref="JQ153">_xlfn.SWITCH(JO153,"Oui","Abstention","Non","Abstention","Abstention","Non")</f>
        <v>Abstention</v>
      </c>
      <c r="JR153" s="3">
        <f t="shared" si="106"/>
        <v>15</v>
      </c>
      <c r="JS153" s="3">
        <f t="shared" si="107"/>
        <v>1</v>
      </c>
      <c r="JT153" t="str">
        <f t="shared" si="129"/>
        <v>consigne</v>
      </c>
      <c r="JU153" s="3"/>
      <c r="JV153" t="str" cm="1">
        <f t="array" ref="JV153">_xlfn._xlws.FILTER($M$3:$HD$3,((($M153:$HD153=$HR153)+($M153:$HD153=$HS153))*($M$5:$HD$5="V")*($HV153="consigne")),"")</f>
        <v/>
      </c>
      <c r="KP153" t="str" cm="1">
        <f t="array" ref="KP153">_xlfn._xlws.FILTER($M$3:$HD$3,((($M153:$HD153=$IB153)+($M153:$HD153=$IC153))*($M$5:$HD$5="S")*($IF153="consigne")),"")</f>
        <v/>
      </c>
      <c r="LD153" t="str" cm="1">
        <f t="array" ref="LD153">_xlfn._xlws.FILTER($M$3:$HD$3,((($M153:$HD153=$IV153)+($M153:$HD153=$IW153))*($M$5:$HD$5="RL")*($IZ153="consigne")),"")</f>
        <v/>
      </c>
      <c r="LP153" t="str" cm="1">
        <f t="array" ref="LP153:LR153">_xlfn._xlws.FILTER($M$3:$HD$3,((($M153:$HD153=$JF153)+($M153:$HD153=$JG153))*($M$5:$HD$5="G")*($JJ153="consigne")),"")</f>
        <v>Gysin Greta</v>
      </c>
      <c r="LQ153" t="str">
        <v>Töngi Michael</v>
      </c>
      <c r="LR153" t="str">
        <v>Trede Aline</v>
      </c>
      <c r="MA153" t="str" cm="1">
        <f t="array" ref="MA153">_xlfn._xlws.FILTER($M$3:$HD$3,((($M153:$HD153=$JP153)+($M153:$HD153=$JQ153))*($M$5:$HD$5="GL")*($JT153="consigne")),"")</f>
        <v/>
      </c>
      <c r="MG153" t="str" cm="1">
        <f t="array" ref="MG153">_xlfn._xlws.FILTER($M$3:$HD$3,((($M153:$HD153=$IL153)+($M153:$HD153=$IM153))*($M$5:$HD$5="M-E")*($IP153="consigne")),"")</f>
        <v/>
      </c>
    </row>
    <row r="154" spans="1:349" x14ac:dyDescent="0.25">
      <c r="A154" s="1" t="s">
        <v>976</v>
      </c>
      <c r="B154" t="s">
        <v>204</v>
      </c>
      <c r="C154" t="s">
        <v>916</v>
      </c>
      <c r="D154" t="s">
        <v>706</v>
      </c>
      <c r="E154" s="1" t="s">
        <v>917</v>
      </c>
      <c r="F154" t="s">
        <v>918</v>
      </c>
      <c r="G154">
        <v>24621</v>
      </c>
      <c r="H154" t="s">
        <v>521</v>
      </c>
      <c r="I154" t="s">
        <v>522</v>
      </c>
      <c r="J154" t="s">
        <v>523</v>
      </c>
      <c r="K154" t="s">
        <v>921</v>
      </c>
      <c r="M154" t="s">
        <v>460</v>
      </c>
      <c r="N154" t="s">
        <v>473</v>
      </c>
      <c r="O154" t="s">
        <v>460</v>
      </c>
      <c r="P154" t="s">
        <v>460</v>
      </c>
      <c r="Q154" t="s">
        <v>460</v>
      </c>
      <c r="R154" t="s">
        <v>460</v>
      </c>
      <c r="S154" t="s">
        <v>461</v>
      </c>
      <c r="T154" t="s">
        <v>461</v>
      </c>
      <c r="U154" t="s">
        <v>460</v>
      </c>
      <c r="V154" t="s">
        <v>461</v>
      </c>
      <c r="W154" t="s">
        <v>463</v>
      </c>
      <c r="X154" t="s">
        <v>460</v>
      </c>
      <c r="Y154" t="s">
        <v>461</v>
      </c>
      <c r="Z154" t="s">
        <v>473</v>
      </c>
      <c r="AA154" t="s">
        <v>460</v>
      </c>
      <c r="AB154" t="s">
        <v>460</v>
      </c>
      <c r="AC154" t="s">
        <v>460</v>
      </c>
      <c r="AD154" t="s">
        <v>460</v>
      </c>
      <c r="AE154" t="s">
        <v>460</v>
      </c>
      <c r="AF154" t="s">
        <v>460</v>
      </c>
      <c r="AG154" t="s">
        <v>473</v>
      </c>
      <c r="AH154" t="s">
        <v>460</v>
      </c>
      <c r="AI154" t="s">
        <v>460</v>
      </c>
      <c r="AJ154" t="s">
        <v>461</v>
      </c>
      <c r="AK154" t="s">
        <v>460</v>
      </c>
      <c r="AL154" t="s">
        <v>460</v>
      </c>
      <c r="AM154" t="s">
        <v>473</v>
      </c>
      <c r="AN154" t="s">
        <v>460</v>
      </c>
      <c r="AO154" t="s">
        <v>460</v>
      </c>
      <c r="AP154" t="s">
        <v>460</v>
      </c>
      <c r="AQ154" t="s">
        <v>460</v>
      </c>
      <c r="AR154" t="s">
        <v>460</v>
      </c>
      <c r="AS154" t="s">
        <v>461</v>
      </c>
      <c r="AT154" t="s">
        <v>460</v>
      </c>
      <c r="AU154" t="s">
        <v>460</v>
      </c>
      <c r="AV154" t="s">
        <v>460</v>
      </c>
      <c r="AW154" t="s">
        <v>460</v>
      </c>
      <c r="AX154" t="s">
        <v>461</v>
      </c>
      <c r="AY154" t="s">
        <v>460</v>
      </c>
      <c r="AZ154" t="s">
        <v>473</v>
      </c>
      <c r="BA154" t="s">
        <v>460</v>
      </c>
      <c r="BB154" t="s">
        <v>460</v>
      </c>
      <c r="BC154" t="s">
        <v>461</v>
      </c>
      <c r="BD154" t="s">
        <v>460</v>
      </c>
      <c r="BE154" t="s">
        <v>460</v>
      </c>
      <c r="BF154" t="s">
        <v>460</v>
      </c>
      <c r="BG154" t="s">
        <v>460</v>
      </c>
      <c r="BH154" t="s">
        <v>473</v>
      </c>
      <c r="BI154" t="s">
        <v>460</v>
      </c>
      <c r="BJ154" t="s">
        <v>460</v>
      </c>
      <c r="BK154" t="s">
        <v>460</v>
      </c>
      <c r="BL154" t="s">
        <v>460</v>
      </c>
      <c r="BM154" t="s">
        <v>461</v>
      </c>
      <c r="BN154" t="s">
        <v>460</v>
      </c>
      <c r="BO154" t="s">
        <v>460</v>
      </c>
      <c r="BP154" t="s">
        <v>460</v>
      </c>
      <c r="BQ154" t="s">
        <v>460</v>
      </c>
      <c r="BR154" t="s">
        <v>460</v>
      </c>
      <c r="BS154" t="s">
        <v>460</v>
      </c>
      <c r="BT154" t="s">
        <v>460</v>
      </c>
      <c r="BU154" t="s">
        <v>460</v>
      </c>
      <c r="BV154" t="s">
        <v>460</v>
      </c>
      <c r="BW154" t="s">
        <v>460</v>
      </c>
      <c r="BX154" t="s">
        <v>461</v>
      </c>
      <c r="BY154" t="s">
        <v>460</v>
      </c>
      <c r="BZ154" t="s">
        <v>460</v>
      </c>
      <c r="CA154" t="s">
        <v>461</v>
      </c>
      <c r="CB154" t="s">
        <v>460</v>
      </c>
      <c r="CC154" t="s">
        <v>460</v>
      </c>
      <c r="CD154" t="s">
        <v>460</v>
      </c>
      <c r="CE154" t="s">
        <v>460</v>
      </c>
      <c r="CF154" t="s">
        <v>460</v>
      </c>
      <c r="CG154" t="s">
        <v>460</v>
      </c>
      <c r="CH154" t="s">
        <v>460</v>
      </c>
      <c r="CI154" t="s">
        <v>460</v>
      </c>
      <c r="CJ154" t="s">
        <v>460</v>
      </c>
      <c r="CK154" t="s">
        <v>460</v>
      </c>
      <c r="CL154" t="s">
        <v>460</v>
      </c>
      <c r="CM154" t="s">
        <v>463</v>
      </c>
      <c r="CN154" t="s">
        <v>460</v>
      </c>
      <c r="CO154" t="s">
        <v>461</v>
      </c>
      <c r="CP154" t="s">
        <v>460</v>
      </c>
      <c r="CQ154" t="s">
        <v>460</v>
      </c>
      <c r="CR154" t="s">
        <v>460</v>
      </c>
      <c r="CS154" t="s">
        <v>460</v>
      </c>
      <c r="CT154" t="s">
        <v>460</v>
      </c>
      <c r="CU154" t="s">
        <v>460</v>
      </c>
      <c r="CV154" t="s">
        <v>473</v>
      </c>
      <c r="CW154" t="s">
        <v>473</v>
      </c>
      <c r="CX154" t="s">
        <v>460</v>
      </c>
      <c r="CY154" t="s">
        <v>460</v>
      </c>
      <c r="CZ154" t="s">
        <v>460</v>
      </c>
      <c r="DA154" t="s">
        <v>460</v>
      </c>
      <c r="DB154" t="s">
        <v>474</v>
      </c>
      <c r="DC154" t="s">
        <v>460</v>
      </c>
      <c r="DD154" t="s">
        <v>460</v>
      </c>
      <c r="DE154" t="s">
        <v>461</v>
      </c>
      <c r="DF154" t="s">
        <v>460</v>
      </c>
      <c r="DG154" t="s">
        <v>460</v>
      </c>
      <c r="DH154" t="s">
        <v>460</v>
      </c>
      <c r="DI154" t="s">
        <v>460</v>
      </c>
      <c r="DJ154" t="s">
        <v>460</v>
      </c>
      <c r="DK154" t="s">
        <v>460</v>
      </c>
      <c r="DL154" t="s">
        <v>460</v>
      </c>
      <c r="DM154" t="s">
        <v>461</v>
      </c>
      <c r="DN154" t="s">
        <v>460</v>
      </c>
      <c r="DO154" t="s">
        <v>460</v>
      </c>
      <c r="DP154" t="s">
        <v>460</v>
      </c>
      <c r="DQ154" t="s">
        <v>460</v>
      </c>
      <c r="DR154" t="s">
        <v>473</v>
      </c>
      <c r="DS154" t="s">
        <v>460</v>
      </c>
      <c r="DT154" t="s">
        <v>460</v>
      </c>
      <c r="DU154" t="s">
        <v>460</v>
      </c>
      <c r="DV154" t="s">
        <v>460</v>
      </c>
      <c r="DW154" t="s">
        <v>460</v>
      </c>
      <c r="DX154" t="s">
        <v>460</v>
      </c>
      <c r="DY154" t="s">
        <v>460</v>
      </c>
      <c r="DZ154" t="s">
        <v>460</v>
      </c>
      <c r="EA154" t="s">
        <v>461</v>
      </c>
      <c r="EB154" t="s">
        <v>460</v>
      </c>
      <c r="EC154" t="s">
        <v>473</v>
      </c>
      <c r="ED154" t="s">
        <v>460</v>
      </c>
      <c r="EE154" t="s">
        <v>460</v>
      </c>
      <c r="EF154" t="s">
        <v>460</v>
      </c>
      <c r="EG154" t="s">
        <v>460</v>
      </c>
      <c r="EH154" t="s">
        <v>460</v>
      </c>
      <c r="EI154" t="s">
        <v>460</v>
      </c>
      <c r="EJ154" t="s">
        <v>460</v>
      </c>
      <c r="EK154" t="s">
        <v>460</v>
      </c>
      <c r="EL154" t="s">
        <v>460</v>
      </c>
      <c r="EM154" t="s">
        <v>460</v>
      </c>
      <c r="EN154" t="s">
        <v>460</v>
      </c>
      <c r="EO154" t="s">
        <v>461</v>
      </c>
      <c r="EP154" t="s">
        <v>473</v>
      </c>
      <c r="EQ154" t="s">
        <v>460</v>
      </c>
      <c r="ER154" t="s">
        <v>460</v>
      </c>
      <c r="ES154" t="s">
        <v>461</v>
      </c>
      <c r="ET154" t="s">
        <v>460</v>
      </c>
      <c r="EU154" t="s">
        <v>463</v>
      </c>
      <c r="EV154" t="s">
        <v>461</v>
      </c>
      <c r="EW154" t="s">
        <v>460</v>
      </c>
      <c r="EX154" t="s">
        <v>461</v>
      </c>
      <c r="EY154" t="s">
        <v>460</v>
      </c>
      <c r="EZ154" t="s">
        <v>460</v>
      </c>
      <c r="FA154" t="s">
        <v>460</v>
      </c>
      <c r="FB154" t="s">
        <v>460</v>
      </c>
      <c r="FC154" t="s">
        <v>460</v>
      </c>
      <c r="FD154" t="s">
        <v>460</v>
      </c>
      <c r="FE154" t="s">
        <v>460</v>
      </c>
      <c r="FF154" t="s">
        <v>460</v>
      </c>
      <c r="FG154" t="s">
        <v>460</v>
      </c>
      <c r="FH154" t="s">
        <v>460</v>
      </c>
      <c r="FI154" t="s">
        <v>460</v>
      </c>
      <c r="FJ154" t="s">
        <v>460</v>
      </c>
      <c r="FK154" t="s">
        <v>460</v>
      </c>
      <c r="FL154" t="s">
        <v>461</v>
      </c>
      <c r="FM154" t="s">
        <v>461</v>
      </c>
      <c r="FN154" t="s">
        <v>460</v>
      </c>
      <c r="FO154" t="s">
        <v>460</v>
      </c>
      <c r="FP154" t="s">
        <v>473</v>
      </c>
      <c r="FQ154" t="s">
        <v>460</v>
      </c>
      <c r="FR154" t="s">
        <v>461</v>
      </c>
      <c r="FS154" t="s">
        <v>460</v>
      </c>
      <c r="FT154" t="s">
        <v>461</v>
      </c>
      <c r="FU154" t="s">
        <v>460</v>
      </c>
      <c r="FV154" t="s">
        <v>460</v>
      </c>
      <c r="FW154" t="s">
        <v>460</v>
      </c>
      <c r="FX154" t="s">
        <v>460</v>
      </c>
      <c r="FY154" t="s">
        <v>460</v>
      </c>
      <c r="FZ154" t="s">
        <v>460</v>
      </c>
      <c r="GA154" t="s">
        <v>460</v>
      </c>
      <c r="GB154" t="s">
        <v>460</v>
      </c>
      <c r="GC154" t="s">
        <v>460</v>
      </c>
      <c r="GD154" t="s">
        <v>460</v>
      </c>
      <c r="GE154" t="s">
        <v>460</v>
      </c>
      <c r="GF154" t="s">
        <v>460</v>
      </c>
      <c r="GG154" t="s">
        <v>460</v>
      </c>
      <c r="GH154" t="s">
        <v>460</v>
      </c>
      <c r="GI154" t="s">
        <v>461</v>
      </c>
      <c r="GJ154" t="s">
        <v>461</v>
      </c>
      <c r="GK154" t="s">
        <v>460</v>
      </c>
      <c r="GL154" t="s">
        <v>460</v>
      </c>
      <c r="GM154" t="s">
        <v>460</v>
      </c>
      <c r="GN154" t="s">
        <v>460</v>
      </c>
      <c r="GO154" t="s">
        <v>460</v>
      </c>
      <c r="GP154" t="s">
        <v>461</v>
      </c>
      <c r="GQ154" t="s">
        <v>460</v>
      </c>
      <c r="GR154" t="s">
        <v>460</v>
      </c>
      <c r="GS154" t="s">
        <v>460</v>
      </c>
      <c r="GT154" t="s">
        <v>460</v>
      </c>
      <c r="GU154" t="s">
        <v>460</v>
      </c>
      <c r="GV154" t="s">
        <v>460</v>
      </c>
      <c r="GW154" t="s">
        <v>461</v>
      </c>
      <c r="GX154" t="s">
        <v>460</v>
      </c>
      <c r="GY154" t="s">
        <v>461</v>
      </c>
      <c r="GZ154" t="s">
        <v>460</v>
      </c>
      <c r="HA154" t="s">
        <v>460</v>
      </c>
      <c r="HB154" t="s">
        <v>460</v>
      </c>
      <c r="HC154" t="s">
        <v>460</v>
      </c>
      <c r="HD154" t="s">
        <v>460</v>
      </c>
      <c r="HE154" t="s">
        <v>481</v>
      </c>
      <c r="HF154">
        <v>156</v>
      </c>
      <c r="HG154">
        <v>28</v>
      </c>
      <c r="HH154">
        <v>0</v>
      </c>
      <c r="HI154">
        <v>3</v>
      </c>
      <c r="HJ154">
        <v>12</v>
      </c>
      <c r="HK154" t="s">
        <v>476</v>
      </c>
      <c r="HM154" s="3">
        <f t="shared" si="108"/>
        <v>51</v>
      </c>
      <c r="HN154" s="3">
        <f t="shared" si="109"/>
        <v>0</v>
      </c>
      <c r="HO154" s="3">
        <f t="shared" si="125"/>
        <v>0</v>
      </c>
      <c r="HP154" s="3">
        <f t="shared" si="88"/>
        <v>51</v>
      </c>
      <c r="HQ154" s="7" t="str" cm="1">
        <f t="array" ref="HQ154">_xlfn.SWITCH(HP154,HM154,"Oui",HN154,"Non",HO154,"Abstention")</f>
        <v>Oui</v>
      </c>
      <c r="HR154" s="7" t="str" cm="1">
        <f t="array" ref="HR154">_xlfn.SWITCH(HQ154,"Oui","Non","Non","Oui","Abstention","Oui")</f>
        <v>Non</v>
      </c>
      <c r="HS154" s="7" t="str" cm="1">
        <f t="array" ref="HS154">_xlfn.SWITCH(HQ154,"Oui","Abstention","Non","Abstention","Abstention","Non")</f>
        <v>Abstention</v>
      </c>
      <c r="HT154" s="3">
        <f t="shared" si="89"/>
        <v>51</v>
      </c>
      <c r="HU154" s="3">
        <f t="shared" si="90"/>
        <v>1</v>
      </c>
      <c r="HV154" t="str">
        <f t="shared" si="91"/>
        <v>consigne</v>
      </c>
      <c r="HW154" s="3">
        <f t="shared" si="110"/>
        <v>37</v>
      </c>
      <c r="HX154" s="3">
        <f t="shared" si="111"/>
        <v>0</v>
      </c>
      <c r="HY154" s="3">
        <f t="shared" si="112"/>
        <v>0</v>
      </c>
      <c r="HZ154" s="3">
        <f t="shared" si="92"/>
        <v>37</v>
      </c>
      <c r="IA154" s="7" t="str" cm="1">
        <f t="array" ref="IA154">_xlfn.SWITCH(HZ154,HW154,"Oui",HX154,"Non",HY154,"Abstention")</f>
        <v>Oui</v>
      </c>
      <c r="IB154" s="7" t="str" cm="1">
        <f t="array" ref="IB154">_xlfn.SWITCH(IA154,"Oui","Non","Non","Oui","Abstention","Oui")</f>
        <v>Non</v>
      </c>
      <c r="IC154" s="7" t="str" cm="1">
        <f t="array" ref="IC154">_xlfn.SWITCH(IA154,"Oui","Abstention","Non","Abstention","Abstention","Non")</f>
        <v>Abstention</v>
      </c>
      <c r="ID154" s="3">
        <f t="shared" si="93"/>
        <v>37</v>
      </c>
      <c r="IE154" s="3">
        <f t="shared" si="94"/>
        <v>1</v>
      </c>
      <c r="IF154" t="str">
        <f t="shared" si="95"/>
        <v>consigne</v>
      </c>
      <c r="IG154">
        <f t="shared" si="113"/>
        <v>29</v>
      </c>
      <c r="IH154">
        <f t="shared" si="114"/>
        <v>0</v>
      </c>
      <c r="II154">
        <f t="shared" si="115"/>
        <v>0</v>
      </c>
      <c r="IJ154" s="3">
        <f t="shared" si="96"/>
        <v>29</v>
      </c>
      <c r="IK154" s="7" t="str" cm="1">
        <f t="array" ref="IK154">_xlfn.SWITCH(IJ154,IG154,"Oui",IH154,"Non",II154,"Abstention")</f>
        <v>Oui</v>
      </c>
      <c r="IL154" s="7" t="str" cm="1">
        <f t="array" ref="IL154">_xlfn.SWITCH(IK154,"Oui","Non","Non","Oui","Abstention","Oui")</f>
        <v>Non</v>
      </c>
      <c r="IM154" s="7" t="str" cm="1">
        <f t="array" ref="IM154">_xlfn.SWITCH(IK154,"Oui","Abstention","Non","Abstention","Abstention","Non")</f>
        <v>Abstention</v>
      </c>
      <c r="IN154" s="3">
        <f t="shared" si="97"/>
        <v>29</v>
      </c>
      <c r="IO154" s="3">
        <f t="shared" si="98"/>
        <v>1</v>
      </c>
      <c r="IP154" t="str">
        <f t="shared" si="126"/>
        <v>consigne</v>
      </c>
      <c r="IQ154">
        <f t="shared" si="116"/>
        <v>24</v>
      </c>
      <c r="IR154">
        <f t="shared" si="117"/>
        <v>0</v>
      </c>
      <c r="IS154">
        <f t="shared" si="118"/>
        <v>0</v>
      </c>
      <c r="IT154" s="3">
        <f t="shared" si="99"/>
        <v>24</v>
      </c>
      <c r="IU154" s="7" t="str" cm="1">
        <f t="array" ref="IU154">_xlfn.SWITCH(IT154,IQ154,"Oui",IR154,"Non",IS154,"Abstention")</f>
        <v>Oui</v>
      </c>
      <c r="IV154" s="7" t="str" cm="1">
        <f t="array" ref="IV154">_xlfn.SWITCH(IU154,"Oui","Non","Non","Oui","Abstention","Oui")</f>
        <v>Non</v>
      </c>
      <c r="IW154" s="7" t="str" cm="1">
        <f t="array" ref="IW154">_xlfn.SWITCH(IU154,"Oui","Abstention","Non","Abstention","Abstention","Non")</f>
        <v>Abstention</v>
      </c>
      <c r="IX154" s="3">
        <f t="shared" si="100"/>
        <v>24</v>
      </c>
      <c r="IY154" s="3">
        <f t="shared" si="101"/>
        <v>1</v>
      </c>
      <c r="IZ154" t="str">
        <f t="shared" si="127"/>
        <v>consigne</v>
      </c>
      <c r="JA154">
        <f t="shared" si="119"/>
        <v>0</v>
      </c>
      <c r="JB154">
        <f t="shared" si="120"/>
        <v>28</v>
      </c>
      <c r="JC154">
        <f t="shared" si="121"/>
        <v>0</v>
      </c>
      <c r="JD154" s="3">
        <f t="shared" si="102"/>
        <v>28</v>
      </c>
      <c r="JE154" s="7" t="str" cm="1">
        <f t="array" ref="JE154">_xlfn.SWITCH(JD154,JA154,"Oui",JB154,"Non",JC154,"Abstention")</f>
        <v>Non</v>
      </c>
      <c r="JF154" s="7" t="str" cm="1">
        <f t="array" ref="JF154">_xlfn.SWITCH(JE154,"Oui","Non","Non","Oui","Abstention","Oui")</f>
        <v>Oui</v>
      </c>
      <c r="JG154" s="7" t="str" cm="1">
        <f t="array" ref="JG154">_xlfn.SWITCH(JE154,"Oui","Abstention","Non","Abstention","Abstention","Non")</f>
        <v>Abstention</v>
      </c>
      <c r="JH154" s="3">
        <f t="shared" si="103"/>
        <v>28</v>
      </c>
      <c r="JI154" s="3">
        <f t="shared" si="104"/>
        <v>1</v>
      </c>
      <c r="JJ154" t="str">
        <f t="shared" si="128"/>
        <v>consigne</v>
      </c>
      <c r="JK154">
        <f t="shared" si="122"/>
        <v>15</v>
      </c>
      <c r="JL154">
        <f t="shared" si="123"/>
        <v>0</v>
      </c>
      <c r="JM154">
        <f t="shared" si="124"/>
        <v>0</v>
      </c>
      <c r="JN154" s="3">
        <f t="shared" si="105"/>
        <v>15</v>
      </c>
      <c r="JO154" s="7" t="str" cm="1">
        <f t="array" ref="JO154">_xlfn.SWITCH(JN154,JK154,"Oui",JL154,"Non",JM154,"Abstention")</f>
        <v>Oui</v>
      </c>
      <c r="JP154" s="7" t="str" cm="1">
        <f t="array" ref="JP154">_xlfn.SWITCH(JO154,"Oui","Non","Non","Oui","Abstention","Oui")</f>
        <v>Non</v>
      </c>
      <c r="JQ154" s="7" t="str" cm="1">
        <f t="array" ref="JQ154">_xlfn.SWITCH(JO154,"Oui","Abstention","Non","Abstention","Abstention","Non")</f>
        <v>Abstention</v>
      </c>
      <c r="JR154" s="3">
        <f t="shared" si="106"/>
        <v>15</v>
      </c>
      <c r="JS154" s="3">
        <f t="shared" si="107"/>
        <v>1</v>
      </c>
      <c r="JT154" t="str">
        <f t="shared" si="129"/>
        <v>consigne</v>
      </c>
      <c r="JU154" s="3"/>
      <c r="JV154" t="str" cm="1">
        <f t="array" ref="JV154">_xlfn._xlws.FILTER($M$3:$HD$3,((($M154:$HD154=$HR154)+($M154:$HD154=$HS154))*($M$5:$HD$5="V")*($HV154="consigne")),"")</f>
        <v/>
      </c>
      <c r="KP154" t="str" cm="1">
        <f t="array" ref="KP154">_xlfn._xlws.FILTER($M$3:$HD$3,((($M154:$HD154=$IB154)+($M154:$HD154=$IC154))*($M$5:$HD$5="S")*($IF154="consigne")),"")</f>
        <v/>
      </c>
      <c r="LD154" t="str" cm="1">
        <f t="array" ref="LD154">_xlfn._xlws.FILTER($M$3:$HD$3,((($M154:$HD154=$IV154)+($M154:$HD154=$IW154))*($M$5:$HD$5="RL")*($IZ154="consigne")),"")</f>
        <v/>
      </c>
      <c r="LP154" t="str" cm="1">
        <f t="array" ref="LP154">_xlfn._xlws.FILTER($M$3:$HD$3,((($M154:$HD154=$JF154)+($M154:$HD154=$JG154))*($M$5:$HD$5="G")*($JJ154="consigne")),"")</f>
        <v/>
      </c>
      <c r="MA154" t="str" cm="1">
        <f t="array" ref="MA154">_xlfn._xlws.FILTER($M$3:$HD$3,((($M154:$HD154=$JP154)+($M154:$HD154=$JQ154))*($M$5:$HD$5="GL")*($JT154="consigne")),"")</f>
        <v/>
      </c>
      <c r="MG154" t="str" cm="1">
        <f t="array" ref="MG154">_xlfn._xlws.FILTER($M$3:$HD$3,((($M154:$HD154=$IL154)+($M154:$HD154=$IM154))*($M$5:$HD$5="M-E")*($IP154="consigne")),"")</f>
        <v/>
      </c>
    </row>
    <row r="155" spans="1:349" ht="14.4" customHeight="1" x14ac:dyDescent="0.25">
      <c r="A155" s="1" t="s">
        <v>977</v>
      </c>
      <c r="B155" t="s">
        <v>204</v>
      </c>
      <c r="C155" t="s">
        <v>560</v>
      </c>
      <c r="D155" t="s">
        <v>540</v>
      </c>
      <c r="E155" s="1" t="s">
        <v>561</v>
      </c>
      <c r="F155" t="s">
        <v>562</v>
      </c>
      <c r="G155">
        <v>24624</v>
      </c>
      <c r="H155" t="s">
        <v>487</v>
      </c>
      <c r="I155" t="s">
        <v>978</v>
      </c>
      <c r="J155" s="2" t="s">
        <v>979</v>
      </c>
      <c r="K155" t="s">
        <v>980</v>
      </c>
      <c r="M155" t="s">
        <v>460</v>
      </c>
      <c r="N155" t="s">
        <v>460</v>
      </c>
      <c r="O155" t="s">
        <v>461</v>
      </c>
      <c r="P155" t="s">
        <v>460</v>
      </c>
      <c r="Q155" t="s">
        <v>460</v>
      </c>
      <c r="R155" t="s">
        <v>461</v>
      </c>
      <c r="S155" t="s">
        <v>460</v>
      </c>
      <c r="T155" t="s">
        <v>480</v>
      </c>
      <c r="U155" t="s">
        <v>461</v>
      </c>
      <c r="V155" t="s">
        <v>460</v>
      </c>
      <c r="W155" t="s">
        <v>463</v>
      </c>
      <c r="X155" t="s">
        <v>461</v>
      </c>
      <c r="Y155" t="s">
        <v>460</v>
      </c>
      <c r="Z155" t="s">
        <v>461</v>
      </c>
      <c r="AA155" t="s">
        <v>461</v>
      </c>
      <c r="AB155" t="s">
        <v>461</v>
      </c>
      <c r="AC155" t="s">
        <v>473</v>
      </c>
      <c r="AD155" t="s">
        <v>460</v>
      </c>
      <c r="AE155" t="s">
        <v>460</v>
      </c>
      <c r="AF155" t="s">
        <v>461</v>
      </c>
      <c r="AG155" t="s">
        <v>461</v>
      </c>
      <c r="AH155" t="s">
        <v>461</v>
      </c>
      <c r="AI155" t="s">
        <v>460</v>
      </c>
      <c r="AJ155" t="s">
        <v>460</v>
      </c>
      <c r="AK155" t="s">
        <v>461</v>
      </c>
      <c r="AL155" t="s">
        <v>460</v>
      </c>
      <c r="AM155" t="s">
        <v>460</v>
      </c>
      <c r="AN155" t="s">
        <v>460</v>
      </c>
      <c r="AO155" t="s">
        <v>460</v>
      </c>
      <c r="AP155" t="s">
        <v>460</v>
      </c>
      <c r="AQ155" t="s">
        <v>461</v>
      </c>
      <c r="AR155" t="s">
        <v>461</v>
      </c>
      <c r="AS155" t="s">
        <v>460</v>
      </c>
      <c r="AT155" t="s">
        <v>461</v>
      </c>
      <c r="AU155" t="s">
        <v>461</v>
      </c>
      <c r="AV155" t="s">
        <v>461</v>
      </c>
      <c r="AW155" t="s">
        <v>460</v>
      </c>
      <c r="AX155" t="s">
        <v>460</v>
      </c>
      <c r="AY155" t="s">
        <v>461</v>
      </c>
      <c r="AZ155" t="s">
        <v>461</v>
      </c>
      <c r="BA155" t="s">
        <v>460</v>
      </c>
      <c r="BB155" t="s">
        <v>461</v>
      </c>
      <c r="BC155" t="s">
        <v>460</v>
      </c>
      <c r="BD155" t="s">
        <v>460</v>
      </c>
      <c r="BE155" t="s">
        <v>460</v>
      </c>
      <c r="BF155" t="s">
        <v>461</v>
      </c>
      <c r="BG155" t="s">
        <v>461</v>
      </c>
      <c r="BH155" t="s">
        <v>461</v>
      </c>
      <c r="BI155" t="s">
        <v>461</v>
      </c>
      <c r="BJ155" t="s">
        <v>461</v>
      </c>
      <c r="BK155" t="s">
        <v>460</v>
      </c>
      <c r="BL155" t="s">
        <v>461</v>
      </c>
      <c r="BM155" t="s">
        <v>461</v>
      </c>
      <c r="BN155" t="s">
        <v>461</v>
      </c>
      <c r="BO155" t="s">
        <v>460</v>
      </c>
      <c r="BP155" t="s">
        <v>461</v>
      </c>
      <c r="BQ155" t="s">
        <v>461</v>
      </c>
      <c r="BR155" t="s">
        <v>460</v>
      </c>
      <c r="BS155" t="s">
        <v>461</v>
      </c>
      <c r="BT155" t="s">
        <v>460</v>
      </c>
      <c r="BU155" t="s">
        <v>460</v>
      </c>
      <c r="BV155" t="s">
        <v>461</v>
      </c>
      <c r="BW155" t="s">
        <v>460</v>
      </c>
      <c r="BX155" t="s">
        <v>460</v>
      </c>
      <c r="BY155" t="s">
        <v>463</v>
      </c>
      <c r="BZ155" t="s">
        <v>460</v>
      </c>
      <c r="CA155" t="s">
        <v>460</v>
      </c>
      <c r="CB155" t="s">
        <v>460</v>
      </c>
      <c r="CC155" t="s">
        <v>461</v>
      </c>
      <c r="CD155" t="s">
        <v>460</v>
      </c>
      <c r="CE155" t="s">
        <v>461</v>
      </c>
      <c r="CF155" t="s">
        <v>461</v>
      </c>
      <c r="CG155" t="s">
        <v>460</v>
      </c>
      <c r="CH155" t="s">
        <v>461</v>
      </c>
      <c r="CI155" t="s">
        <v>460</v>
      </c>
      <c r="CJ155" t="s">
        <v>460</v>
      </c>
      <c r="CK155" t="s">
        <v>460</v>
      </c>
      <c r="CL155" t="s">
        <v>460</v>
      </c>
      <c r="CM155" t="s">
        <v>463</v>
      </c>
      <c r="CN155" t="s">
        <v>461</v>
      </c>
      <c r="CO155" t="s">
        <v>460</v>
      </c>
      <c r="CP155" t="s">
        <v>460</v>
      </c>
      <c r="CQ155" t="s">
        <v>460</v>
      </c>
      <c r="CR155" t="s">
        <v>460</v>
      </c>
      <c r="CS155" t="s">
        <v>461</v>
      </c>
      <c r="CT155" t="s">
        <v>460</v>
      </c>
      <c r="CU155" t="s">
        <v>460</v>
      </c>
      <c r="CV155" t="s">
        <v>460</v>
      </c>
      <c r="CW155" t="s">
        <v>463</v>
      </c>
      <c r="CX155" t="s">
        <v>461</v>
      </c>
      <c r="CY155" t="s">
        <v>460</v>
      </c>
      <c r="CZ155" t="s">
        <v>460</v>
      </c>
      <c r="DA155" t="s">
        <v>461</v>
      </c>
      <c r="DB155" t="s">
        <v>474</v>
      </c>
      <c r="DC155" t="s">
        <v>460</v>
      </c>
      <c r="DD155" t="s">
        <v>460</v>
      </c>
      <c r="DE155" t="s">
        <v>460</v>
      </c>
      <c r="DF155" t="s">
        <v>460</v>
      </c>
      <c r="DG155" t="s">
        <v>460</v>
      </c>
      <c r="DH155" t="s">
        <v>460</v>
      </c>
      <c r="DI155" t="s">
        <v>461</v>
      </c>
      <c r="DJ155" t="s">
        <v>460</v>
      </c>
      <c r="DK155" t="s">
        <v>461</v>
      </c>
      <c r="DL155" t="s">
        <v>461</v>
      </c>
      <c r="DM155" t="s">
        <v>460</v>
      </c>
      <c r="DN155" t="s">
        <v>461</v>
      </c>
      <c r="DO155" t="s">
        <v>460</v>
      </c>
      <c r="DP155" t="s">
        <v>460</v>
      </c>
      <c r="DQ155" t="s">
        <v>461</v>
      </c>
      <c r="DR155" t="s">
        <v>461</v>
      </c>
      <c r="DS155" t="s">
        <v>461</v>
      </c>
      <c r="DT155" t="s">
        <v>461</v>
      </c>
      <c r="DU155" t="s">
        <v>460</v>
      </c>
      <c r="DV155" t="s">
        <v>461</v>
      </c>
      <c r="DW155" t="s">
        <v>461</v>
      </c>
      <c r="DX155" t="s">
        <v>460</v>
      </c>
      <c r="DY155" t="s">
        <v>461</v>
      </c>
      <c r="DZ155" t="s">
        <v>461</v>
      </c>
      <c r="EA155" t="s">
        <v>460</v>
      </c>
      <c r="EB155" t="s">
        <v>461</v>
      </c>
      <c r="EC155" t="s">
        <v>473</v>
      </c>
      <c r="ED155" t="s">
        <v>461</v>
      </c>
      <c r="EE155" t="s">
        <v>460</v>
      </c>
      <c r="EF155" t="s">
        <v>460</v>
      </c>
      <c r="EG155" t="s">
        <v>461</v>
      </c>
      <c r="EH155" t="s">
        <v>461</v>
      </c>
      <c r="EI155" t="s">
        <v>460</v>
      </c>
      <c r="EJ155" t="s">
        <v>460</v>
      </c>
      <c r="EK155" t="s">
        <v>461</v>
      </c>
      <c r="EL155" t="s">
        <v>461</v>
      </c>
      <c r="EM155" t="s">
        <v>460</v>
      </c>
      <c r="EN155" t="s">
        <v>460</v>
      </c>
      <c r="EO155" t="s">
        <v>480</v>
      </c>
      <c r="EP155" t="s">
        <v>460</v>
      </c>
      <c r="EQ155" t="s">
        <v>461</v>
      </c>
      <c r="ER155" t="s">
        <v>461</v>
      </c>
      <c r="ES155" t="s">
        <v>460</v>
      </c>
      <c r="ET155" t="s">
        <v>461</v>
      </c>
      <c r="EU155" t="s">
        <v>480</v>
      </c>
      <c r="EV155" t="s">
        <v>461</v>
      </c>
      <c r="EW155" t="s">
        <v>461</v>
      </c>
      <c r="EX155" t="s">
        <v>460</v>
      </c>
      <c r="EY155" t="s">
        <v>480</v>
      </c>
      <c r="EZ155" t="s">
        <v>460</v>
      </c>
      <c r="FA155" t="s">
        <v>460</v>
      </c>
      <c r="FB155" t="s">
        <v>460</v>
      </c>
      <c r="FC155" t="s">
        <v>461</v>
      </c>
      <c r="FD155" t="s">
        <v>460</v>
      </c>
      <c r="FE155" t="s">
        <v>460</v>
      </c>
      <c r="FF155" t="s">
        <v>460</v>
      </c>
      <c r="FG155" t="s">
        <v>460</v>
      </c>
      <c r="FH155" t="s">
        <v>461</v>
      </c>
      <c r="FI155" t="s">
        <v>460</v>
      </c>
      <c r="FJ155" t="s">
        <v>460</v>
      </c>
      <c r="FK155" t="s">
        <v>460</v>
      </c>
      <c r="FL155" t="s">
        <v>460</v>
      </c>
      <c r="FM155" t="s">
        <v>460</v>
      </c>
      <c r="FN155" t="s">
        <v>461</v>
      </c>
      <c r="FO155" t="s">
        <v>461</v>
      </c>
      <c r="FP155" t="s">
        <v>461</v>
      </c>
      <c r="FQ155" t="s">
        <v>460</v>
      </c>
      <c r="FR155" t="s">
        <v>460</v>
      </c>
      <c r="FS155" t="s">
        <v>461</v>
      </c>
      <c r="FT155" t="s">
        <v>460</v>
      </c>
      <c r="FU155" t="s">
        <v>461</v>
      </c>
      <c r="FV155" t="s">
        <v>460</v>
      </c>
      <c r="FW155" t="s">
        <v>460</v>
      </c>
      <c r="FX155" t="s">
        <v>461</v>
      </c>
      <c r="FY155" t="s">
        <v>460</v>
      </c>
      <c r="FZ155" t="s">
        <v>461</v>
      </c>
      <c r="GA155" t="s">
        <v>460</v>
      </c>
      <c r="GB155" t="s">
        <v>460</v>
      </c>
      <c r="GC155" t="s">
        <v>460</v>
      </c>
      <c r="GD155" t="s">
        <v>461</v>
      </c>
      <c r="GE155" t="s">
        <v>460</v>
      </c>
      <c r="GF155" t="s">
        <v>460</v>
      </c>
      <c r="GG155" t="s">
        <v>460</v>
      </c>
      <c r="GH155" t="s">
        <v>461</v>
      </c>
      <c r="GI155" t="s">
        <v>460</v>
      </c>
      <c r="GJ155" t="s">
        <v>461</v>
      </c>
      <c r="GK155" t="s">
        <v>460</v>
      </c>
      <c r="GL155" t="s">
        <v>460</v>
      </c>
      <c r="GM155" t="s">
        <v>473</v>
      </c>
      <c r="GN155" t="s">
        <v>461</v>
      </c>
      <c r="GO155" t="s">
        <v>460</v>
      </c>
      <c r="GP155" t="s">
        <v>460</v>
      </c>
      <c r="GQ155" t="s">
        <v>460</v>
      </c>
      <c r="GR155" t="s">
        <v>461</v>
      </c>
      <c r="GS155" t="s">
        <v>461</v>
      </c>
      <c r="GT155" t="s">
        <v>461</v>
      </c>
      <c r="GU155" t="s">
        <v>461</v>
      </c>
      <c r="GV155" t="s">
        <v>461</v>
      </c>
      <c r="GW155" t="s">
        <v>460</v>
      </c>
      <c r="GX155" t="s">
        <v>463</v>
      </c>
      <c r="GY155" t="s">
        <v>460</v>
      </c>
      <c r="GZ155" t="s">
        <v>461</v>
      </c>
      <c r="HA155" t="s">
        <v>460</v>
      </c>
      <c r="HB155" t="s">
        <v>460</v>
      </c>
      <c r="HC155" t="s">
        <v>461</v>
      </c>
      <c r="HD155" t="s">
        <v>460</v>
      </c>
      <c r="HE155" t="s">
        <v>481</v>
      </c>
      <c r="HF155">
        <v>105</v>
      </c>
      <c r="HG155">
        <v>82</v>
      </c>
      <c r="HH155">
        <v>4</v>
      </c>
      <c r="HI155">
        <v>5</v>
      </c>
      <c r="HJ155">
        <v>3</v>
      </c>
      <c r="HK155" t="s">
        <v>476</v>
      </c>
      <c r="HM155" s="3">
        <f t="shared" si="108"/>
        <v>52</v>
      </c>
      <c r="HN155" s="3">
        <f t="shared" si="109"/>
        <v>1</v>
      </c>
      <c r="HO155" s="3">
        <f t="shared" si="125"/>
        <v>1</v>
      </c>
      <c r="HP155" s="3">
        <f t="shared" si="88"/>
        <v>52</v>
      </c>
      <c r="HQ155" s="7" t="str" cm="1">
        <f t="array" ref="HQ155">_xlfn.SWITCH(HP155,HM155,"Oui",HN155,"Non",HO155,"Abstention")</f>
        <v>Oui</v>
      </c>
      <c r="HR155" s="7" t="str" cm="1">
        <f t="array" ref="HR155">_xlfn.SWITCH(HQ155,"Oui","Non","Non","Oui","Abstention","Oui")</f>
        <v>Non</v>
      </c>
      <c r="HS155" s="7" t="str" cm="1">
        <f t="array" ref="HS155">_xlfn.SWITCH(HQ155,"Oui","Abstention","Non","Abstention","Abstention","Non")</f>
        <v>Abstention</v>
      </c>
      <c r="HT155" s="3">
        <f t="shared" si="89"/>
        <v>54</v>
      </c>
      <c r="HU155" s="3">
        <f t="shared" si="90"/>
        <v>0.96296296296296291</v>
      </c>
      <c r="HV155" t="str">
        <f t="shared" si="91"/>
        <v>consigne</v>
      </c>
      <c r="HW155" s="3">
        <f t="shared" si="110"/>
        <v>0</v>
      </c>
      <c r="HX155" s="3">
        <f t="shared" si="111"/>
        <v>37</v>
      </c>
      <c r="HY155" s="3">
        <f t="shared" si="112"/>
        <v>0</v>
      </c>
      <c r="HZ155" s="3">
        <f t="shared" si="92"/>
        <v>37</v>
      </c>
      <c r="IA155" s="7" t="str" cm="1">
        <f t="array" ref="IA155">_xlfn.SWITCH(HZ155,HW155,"Oui",HX155,"Non",HY155,"Abstention")</f>
        <v>Non</v>
      </c>
      <c r="IB155" s="7" t="str" cm="1">
        <f t="array" ref="IB155">_xlfn.SWITCH(IA155,"Oui","Non","Non","Oui","Abstention","Oui")</f>
        <v>Oui</v>
      </c>
      <c r="IC155" s="7" t="str" cm="1">
        <f t="array" ref="IC155">_xlfn.SWITCH(IA155,"Oui","Abstention","Non","Abstention","Abstention","Non")</f>
        <v>Abstention</v>
      </c>
      <c r="ID155" s="3">
        <f t="shared" si="93"/>
        <v>37</v>
      </c>
      <c r="IE155" s="3">
        <f t="shared" si="94"/>
        <v>1</v>
      </c>
      <c r="IF155" t="str">
        <f t="shared" si="95"/>
        <v>consigne</v>
      </c>
      <c r="IG155">
        <f t="shared" si="113"/>
        <v>29</v>
      </c>
      <c r="IH155">
        <f t="shared" si="114"/>
        <v>0</v>
      </c>
      <c r="II155">
        <f t="shared" si="115"/>
        <v>0</v>
      </c>
      <c r="IJ155" s="3">
        <f t="shared" si="96"/>
        <v>29</v>
      </c>
      <c r="IK155" s="7" t="str" cm="1">
        <f t="array" ref="IK155">_xlfn.SWITCH(IJ155,IG155,"Oui",IH155,"Non",II155,"Abstention")</f>
        <v>Oui</v>
      </c>
      <c r="IL155" s="7" t="str" cm="1">
        <f t="array" ref="IL155">_xlfn.SWITCH(IK155,"Oui","Non","Non","Oui","Abstention","Oui")</f>
        <v>Non</v>
      </c>
      <c r="IM155" s="7" t="str" cm="1">
        <f t="array" ref="IM155">_xlfn.SWITCH(IK155,"Oui","Abstention","Non","Abstention","Abstention","Non")</f>
        <v>Abstention</v>
      </c>
      <c r="IN155" s="3">
        <f t="shared" si="97"/>
        <v>29</v>
      </c>
      <c r="IO155" s="3">
        <f t="shared" si="98"/>
        <v>1</v>
      </c>
      <c r="IP155" t="str">
        <f t="shared" si="126"/>
        <v>consigne</v>
      </c>
      <c r="IQ155">
        <f t="shared" si="116"/>
        <v>1</v>
      </c>
      <c r="IR155">
        <f t="shared" si="117"/>
        <v>26</v>
      </c>
      <c r="IS155">
        <f t="shared" si="118"/>
        <v>0</v>
      </c>
      <c r="IT155" s="3">
        <f t="shared" si="99"/>
        <v>26</v>
      </c>
      <c r="IU155" s="7" t="str" cm="1">
        <f t="array" ref="IU155">_xlfn.SWITCH(IT155,IQ155,"Oui",IR155,"Non",IS155,"Abstention")</f>
        <v>Non</v>
      </c>
      <c r="IV155" s="7" t="str" cm="1">
        <f t="array" ref="IV155">_xlfn.SWITCH(IU155,"Oui","Non","Non","Oui","Abstention","Oui")</f>
        <v>Oui</v>
      </c>
      <c r="IW155" s="7" t="str" cm="1">
        <f t="array" ref="IW155">_xlfn.SWITCH(IU155,"Oui","Abstention","Non","Abstention","Abstention","Non")</f>
        <v>Abstention</v>
      </c>
      <c r="IX155" s="3">
        <f t="shared" si="100"/>
        <v>27</v>
      </c>
      <c r="IY155" s="3">
        <f t="shared" si="101"/>
        <v>0.96296296296296291</v>
      </c>
      <c r="IZ155" t="str">
        <f t="shared" si="127"/>
        <v>consigne</v>
      </c>
      <c r="JA155">
        <f t="shared" si="119"/>
        <v>23</v>
      </c>
      <c r="JB155">
        <f t="shared" si="120"/>
        <v>3</v>
      </c>
      <c r="JC155">
        <f t="shared" si="121"/>
        <v>3</v>
      </c>
      <c r="JD155" s="3">
        <f t="shared" si="102"/>
        <v>23</v>
      </c>
      <c r="JE155" s="7" t="str" cm="1">
        <f t="array" ref="JE155">_xlfn.SWITCH(JD155,JA155,"Oui",JB155,"Non",JC155,"Abstention")</f>
        <v>Oui</v>
      </c>
      <c r="JF155" s="7" t="str" cm="1">
        <f t="array" ref="JF155">_xlfn.SWITCH(JE155,"Oui","Non","Non","Oui","Abstention","Oui")</f>
        <v>Non</v>
      </c>
      <c r="JG155" s="7" t="str" cm="1">
        <f t="array" ref="JG155">_xlfn.SWITCH(JE155,"Oui","Abstention","Non","Abstention","Abstention","Non")</f>
        <v>Abstention</v>
      </c>
      <c r="JH155" s="3">
        <f t="shared" si="103"/>
        <v>29</v>
      </c>
      <c r="JI155" s="3">
        <f t="shared" si="104"/>
        <v>0.7931034482758621</v>
      </c>
      <c r="JJ155" t="str">
        <f t="shared" si="128"/>
        <v>consigne</v>
      </c>
      <c r="JK155">
        <f t="shared" si="122"/>
        <v>0</v>
      </c>
      <c r="JL155">
        <f t="shared" si="123"/>
        <v>15</v>
      </c>
      <c r="JM155">
        <f t="shared" si="124"/>
        <v>0</v>
      </c>
      <c r="JN155" s="3">
        <f t="shared" si="105"/>
        <v>15</v>
      </c>
      <c r="JO155" s="7" t="str" cm="1">
        <f t="array" ref="JO155">_xlfn.SWITCH(JN155,JK155,"Oui",JL155,"Non",JM155,"Abstention")</f>
        <v>Non</v>
      </c>
      <c r="JP155" s="7" t="str" cm="1">
        <f t="array" ref="JP155">_xlfn.SWITCH(JO155,"Oui","Non","Non","Oui","Abstention","Oui")</f>
        <v>Oui</v>
      </c>
      <c r="JQ155" s="7" t="str" cm="1">
        <f t="array" ref="JQ155">_xlfn.SWITCH(JO155,"Oui","Abstention","Non","Abstention","Abstention","Non")</f>
        <v>Abstention</v>
      </c>
      <c r="JR155" s="3">
        <f t="shared" si="106"/>
        <v>15</v>
      </c>
      <c r="JS155" s="3">
        <f t="shared" si="107"/>
        <v>1</v>
      </c>
      <c r="JT155" t="str">
        <f t="shared" si="129"/>
        <v>consigne</v>
      </c>
      <c r="JU155" s="3"/>
      <c r="JV155" t="str" cm="1">
        <f t="array" ref="JV155:JW155">_xlfn._xlws.FILTER($M$3:$HD$3,((($M155:$HD155=$HR155)+($M155:$HD155=$HS155))*($M$5:$HD$5="V")*($HV155="consigne")),"")</f>
        <v>Herzog Verena</v>
      </c>
      <c r="JW155" t="str">
        <v>Quadri Lorenzo</v>
      </c>
      <c r="KP155" t="str" cm="1">
        <f t="array" ref="KP155">_xlfn._xlws.FILTER($M$3:$HD$3,((($M155:$HD155=$IB155)+($M155:$HD155=$IC155))*($M$5:$HD$5="S")*($IF155="consigne")),"")</f>
        <v/>
      </c>
      <c r="LD155" t="str" cm="1">
        <f t="array" ref="LD155">_xlfn._xlws.FILTER($M$3:$HD$3,((($M155:$HD155=$IV155)+($M155:$HD155=$IW155))*($M$5:$HD$5="RL")*($IZ155="consigne")),"")</f>
        <v>Fluri Kurt</v>
      </c>
      <c r="LP155" t="str" cm="1">
        <f t="array" ref="LP155:LU155">_xlfn._xlws.FILTER($M$3:$HD$3,((($M155:$HD155=$JF155)+($M155:$HD155=$JG155))*($M$5:$HD$5="G")*($JJ155="consigne")),"")</f>
        <v>Arslan Sibel</v>
      </c>
      <c r="LQ155" t="str">
        <v>Fivaz Fabien</v>
      </c>
      <c r="LR155" t="str">
        <v>Pasquier-Eichenberger Isabelle</v>
      </c>
      <c r="LS155" t="str">
        <v>Prelicz-Huber Katharina</v>
      </c>
      <c r="LT155" t="str">
        <v>Prezioso Batou Stefania</v>
      </c>
      <c r="LU155" t="str">
        <v>Trede Aline</v>
      </c>
      <c r="MA155" t="str" cm="1">
        <f t="array" ref="MA155">_xlfn._xlws.FILTER($M$3:$HD$3,((($M155:$HD155=$JP155)+($M155:$HD155=$JQ155))*($M$5:$HD$5="GL")*($JT155="consigne")),"")</f>
        <v/>
      </c>
      <c r="MG155" t="str" cm="1">
        <f t="array" ref="MG155">_xlfn._xlws.FILTER($M$3:$HD$3,((($M155:$HD155=$IL155)+($M155:$HD155=$IM155))*($M$5:$HD$5="M-E")*($IP155="consigne")),"")</f>
        <v/>
      </c>
    </row>
    <row r="156" spans="1:349" x14ac:dyDescent="0.25">
      <c r="A156" s="1" t="s">
        <v>981</v>
      </c>
      <c r="B156" t="s">
        <v>204</v>
      </c>
      <c r="D156" t="s">
        <v>982</v>
      </c>
      <c r="E156" s="1" t="s">
        <v>983</v>
      </c>
      <c r="F156" t="s">
        <v>984</v>
      </c>
      <c r="G156">
        <v>24627</v>
      </c>
      <c r="H156" t="s">
        <v>527</v>
      </c>
      <c r="I156" t="s">
        <v>528</v>
      </c>
      <c r="M156" t="s">
        <v>460</v>
      </c>
      <c r="N156" t="s">
        <v>460</v>
      </c>
      <c r="O156" t="s">
        <v>461</v>
      </c>
      <c r="P156" t="s">
        <v>460</v>
      </c>
      <c r="Q156" t="s">
        <v>460</v>
      </c>
      <c r="R156" t="s">
        <v>461</v>
      </c>
      <c r="S156" t="s">
        <v>461</v>
      </c>
      <c r="T156" t="s">
        <v>461</v>
      </c>
      <c r="U156" t="s">
        <v>461</v>
      </c>
      <c r="V156" t="s">
        <v>461</v>
      </c>
      <c r="W156" t="s">
        <v>463</v>
      </c>
      <c r="X156" t="s">
        <v>461</v>
      </c>
      <c r="Y156" t="s">
        <v>461</v>
      </c>
      <c r="Z156" t="s">
        <v>461</v>
      </c>
      <c r="AA156" t="s">
        <v>461</v>
      </c>
      <c r="AB156" t="s">
        <v>461</v>
      </c>
      <c r="AC156" t="s">
        <v>461</v>
      </c>
      <c r="AD156" t="s">
        <v>461</v>
      </c>
      <c r="AE156" t="s">
        <v>460</v>
      </c>
      <c r="AF156" t="s">
        <v>461</v>
      </c>
      <c r="AG156" t="s">
        <v>461</v>
      </c>
      <c r="AH156" t="s">
        <v>461</v>
      </c>
      <c r="AI156" t="s">
        <v>480</v>
      </c>
      <c r="AJ156" t="s">
        <v>461</v>
      </c>
      <c r="AK156" t="s">
        <v>461</v>
      </c>
      <c r="AL156" t="s">
        <v>460</v>
      </c>
      <c r="AM156" t="s">
        <v>473</v>
      </c>
      <c r="AN156" t="s">
        <v>461</v>
      </c>
      <c r="AO156" t="s">
        <v>460</v>
      </c>
      <c r="AP156" t="s">
        <v>461</v>
      </c>
      <c r="AQ156" t="s">
        <v>461</v>
      </c>
      <c r="AR156" t="s">
        <v>461</v>
      </c>
      <c r="AS156" t="s">
        <v>461</v>
      </c>
      <c r="AT156" t="s">
        <v>461</v>
      </c>
      <c r="AU156" t="s">
        <v>461</v>
      </c>
      <c r="AV156" t="s">
        <v>461</v>
      </c>
      <c r="AW156" t="s">
        <v>460</v>
      </c>
      <c r="AX156" t="s">
        <v>461</v>
      </c>
      <c r="AY156" t="s">
        <v>461</v>
      </c>
      <c r="AZ156" t="s">
        <v>461</v>
      </c>
      <c r="BA156" t="s">
        <v>460</v>
      </c>
      <c r="BB156" t="s">
        <v>461</v>
      </c>
      <c r="BC156" t="s">
        <v>461</v>
      </c>
      <c r="BD156" t="s">
        <v>460</v>
      </c>
      <c r="BE156" t="s">
        <v>460</v>
      </c>
      <c r="BF156" t="s">
        <v>461</v>
      </c>
      <c r="BG156" t="s">
        <v>461</v>
      </c>
      <c r="BH156" t="s">
        <v>461</v>
      </c>
      <c r="BI156" t="s">
        <v>461</v>
      </c>
      <c r="BJ156" t="s">
        <v>461</v>
      </c>
      <c r="BK156" t="s">
        <v>460</v>
      </c>
      <c r="BL156" t="s">
        <v>461</v>
      </c>
      <c r="BM156" t="s">
        <v>461</v>
      </c>
      <c r="BN156" t="s">
        <v>461</v>
      </c>
      <c r="BO156" t="s">
        <v>461</v>
      </c>
      <c r="BP156" t="s">
        <v>461</v>
      </c>
      <c r="BQ156" t="s">
        <v>461</v>
      </c>
      <c r="BR156" t="s">
        <v>460</v>
      </c>
      <c r="BS156" t="s">
        <v>461</v>
      </c>
      <c r="BT156" t="s">
        <v>460</v>
      </c>
      <c r="BU156" t="s">
        <v>460</v>
      </c>
      <c r="BV156" t="s">
        <v>461</v>
      </c>
      <c r="BW156" t="s">
        <v>460</v>
      </c>
      <c r="BX156" t="s">
        <v>461</v>
      </c>
      <c r="BY156" t="s">
        <v>463</v>
      </c>
      <c r="BZ156" t="s">
        <v>460</v>
      </c>
      <c r="CA156" t="s">
        <v>461</v>
      </c>
      <c r="CB156" t="s">
        <v>480</v>
      </c>
      <c r="CC156" t="s">
        <v>461</v>
      </c>
      <c r="CD156" t="s">
        <v>460</v>
      </c>
      <c r="CE156" t="s">
        <v>461</v>
      </c>
      <c r="CF156" t="s">
        <v>461</v>
      </c>
      <c r="CG156" t="s">
        <v>460</v>
      </c>
      <c r="CH156" t="s">
        <v>461</v>
      </c>
      <c r="CI156" t="s">
        <v>460</v>
      </c>
      <c r="CJ156" t="s">
        <v>461</v>
      </c>
      <c r="CK156" t="s">
        <v>461</v>
      </c>
      <c r="CL156" t="s">
        <v>460</v>
      </c>
      <c r="CM156" t="s">
        <v>463</v>
      </c>
      <c r="CN156" t="s">
        <v>461</v>
      </c>
      <c r="CO156" t="s">
        <v>461</v>
      </c>
      <c r="CP156" t="s">
        <v>460</v>
      </c>
      <c r="CQ156" t="s">
        <v>460</v>
      </c>
      <c r="CR156" t="s">
        <v>460</v>
      </c>
      <c r="CS156" t="s">
        <v>460</v>
      </c>
      <c r="CT156" t="s">
        <v>460</v>
      </c>
      <c r="CU156" t="s">
        <v>461</v>
      </c>
      <c r="CV156" t="s">
        <v>460</v>
      </c>
      <c r="CW156" t="s">
        <v>463</v>
      </c>
      <c r="CX156" t="s">
        <v>461</v>
      </c>
      <c r="CY156" t="s">
        <v>460</v>
      </c>
      <c r="CZ156" t="s">
        <v>460</v>
      </c>
      <c r="DA156" t="s">
        <v>461</v>
      </c>
      <c r="DB156" t="s">
        <v>474</v>
      </c>
      <c r="DC156" t="s">
        <v>460</v>
      </c>
      <c r="DD156" t="s">
        <v>460</v>
      </c>
      <c r="DE156" t="s">
        <v>461</v>
      </c>
      <c r="DF156" t="s">
        <v>460</v>
      </c>
      <c r="DG156" t="s">
        <v>461</v>
      </c>
      <c r="DH156" t="s">
        <v>461</v>
      </c>
      <c r="DI156" t="s">
        <v>461</v>
      </c>
      <c r="DJ156" t="s">
        <v>461</v>
      </c>
      <c r="DK156" t="s">
        <v>461</v>
      </c>
      <c r="DL156" t="s">
        <v>461</v>
      </c>
      <c r="DM156" t="s">
        <v>461</v>
      </c>
      <c r="DN156" t="s">
        <v>461</v>
      </c>
      <c r="DO156" t="s">
        <v>461</v>
      </c>
      <c r="DP156" t="s">
        <v>460</v>
      </c>
      <c r="DQ156" t="s">
        <v>461</v>
      </c>
      <c r="DR156" t="s">
        <v>461</v>
      </c>
      <c r="DS156" t="s">
        <v>461</v>
      </c>
      <c r="DT156" t="s">
        <v>461</v>
      </c>
      <c r="DU156" t="s">
        <v>460</v>
      </c>
      <c r="DV156" t="s">
        <v>461</v>
      </c>
      <c r="DW156" t="s">
        <v>461</v>
      </c>
      <c r="DX156" t="s">
        <v>460</v>
      </c>
      <c r="DY156" t="s">
        <v>461</v>
      </c>
      <c r="DZ156" t="s">
        <v>461</v>
      </c>
      <c r="EA156" t="s">
        <v>461</v>
      </c>
      <c r="EB156" t="s">
        <v>461</v>
      </c>
      <c r="EC156" t="s">
        <v>473</v>
      </c>
      <c r="ED156" t="s">
        <v>461</v>
      </c>
      <c r="EE156" t="s">
        <v>480</v>
      </c>
      <c r="EF156" t="s">
        <v>473</v>
      </c>
      <c r="EG156" t="s">
        <v>461</v>
      </c>
      <c r="EH156" t="s">
        <v>461</v>
      </c>
      <c r="EI156" t="s">
        <v>460</v>
      </c>
      <c r="EJ156" t="s">
        <v>460</v>
      </c>
      <c r="EK156" t="s">
        <v>461</v>
      </c>
      <c r="EL156" t="s">
        <v>461</v>
      </c>
      <c r="EM156" t="s">
        <v>480</v>
      </c>
      <c r="EN156" t="s">
        <v>460</v>
      </c>
      <c r="EO156" t="s">
        <v>461</v>
      </c>
      <c r="EP156" t="s">
        <v>480</v>
      </c>
      <c r="EQ156" t="s">
        <v>461</v>
      </c>
      <c r="ER156" t="s">
        <v>461</v>
      </c>
      <c r="ES156" t="s">
        <v>461</v>
      </c>
      <c r="ET156" t="s">
        <v>461</v>
      </c>
      <c r="EU156" t="s">
        <v>461</v>
      </c>
      <c r="EV156" t="s">
        <v>461</v>
      </c>
      <c r="EW156" t="s">
        <v>461</v>
      </c>
      <c r="EX156" t="s">
        <v>461</v>
      </c>
      <c r="EY156" t="s">
        <v>460</v>
      </c>
      <c r="EZ156" t="s">
        <v>480</v>
      </c>
      <c r="FA156" t="s">
        <v>480</v>
      </c>
      <c r="FB156" t="s">
        <v>460</v>
      </c>
      <c r="FC156" t="s">
        <v>461</v>
      </c>
      <c r="FD156" t="s">
        <v>460</v>
      </c>
      <c r="FE156" t="s">
        <v>461</v>
      </c>
      <c r="FF156" t="s">
        <v>460</v>
      </c>
      <c r="FG156" t="s">
        <v>460</v>
      </c>
      <c r="FH156" t="s">
        <v>461</v>
      </c>
      <c r="FI156" t="s">
        <v>461</v>
      </c>
      <c r="FJ156" t="s">
        <v>460</v>
      </c>
      <c r="FK156" t="s">
        <v>460</v>
      </c>
      <c r="FL156" t="s">
        <v>461</v>
      </c>
      <c r="FM156" t="s">
        <v>461</v>
      </c>
      <c r="FN156" t="s">
        <v>461</v>
      </c>
      <c r="FO156" t="s">
        <v>461</v>
      </c>
      <c r="FP156" t="s">
        <v>461</v>
      </c>
      <c r="FQ156" t="s">
        <v>460</v>
      </c>
      <c r="FR156" t="s">
        <v>461</v>
      </c>
      <c r="FS156" t="s">
        <v>461</v>
      </c>
      <c r="FT156" t="s">
        <v>461</v>
      </c>
      <c r="FU156" t="s">
        <v>461</v>
      </c>
      <c r="FV156" t="s">
        <v>461</v>
      </c>
      <c r="FW156" t="s">
        <v>460</v>
      </c>
      <c r="FX156" t="s">
        <v>473</v>
      </c>
      <c r="FY156" t="s">
        <v>461</v>
      </c>
      <c r="FZ156" t="s">
        <v>461</v>
      </c>
      <c r="GA156" t="s">
        <v>460</v>
      </c>
      <c r="GB156" t="s">
        <v>461</v>
      </c>
      <c r="GC156" t="s">
        <v>460</v>
      </c>
      <c r="GD156" t="s">
        <v>461</v>
      </c>
      <c r="GE156" t="s">
        <v>461</v>
      </c>
      <c r="GF156" t="s">
        <v>460</v>
      </c>
      <c r="GG156" t="s">
        <v>461</v>
      </c>
      <c r="GH156" t="s">
        <v>461</v>
      </c>
      <c r="GI156" t="s">
        <v>461</v>
      </c>
      <c r="GJ156" t="s">
        <v>461</v>
      </c>
      <c r="GK156" t="s">
        <v>460</v>
      </c>
      <c r="GL156" t="s">
        <v>460</v>
      </c>
      <c r="GM156" t="s">
        <v>473</v>
      </c>
      <c r="GN156" t="s">
        <v>461</v>
      </c>
      <c r="GO156" t="s">
        <v>460</v>
      </c>
      <c r="GP156" t="s">
        <v>461</v>
      </c>
      <c r="GQ156" t="s">
        <v>460</v>
      </c>
      <c r="GR156" t="s">
        <v>461</v>
      </c>
      <c r="GS156" t="s">
        <v>480</v>
      </c>
      <c r="GT156" t="s">
        <v>461</v>
      </c>
      <c r="GU156" t="s">
        <v>461</v>
      </c>
      <c r="GV156" t="s">
        <v>461</v>
      </c>
      <c r="GW156" t="s">
        <v>461</v>
      </c>
      <c r="GX156" t="s">
        <v>463</v>
      </c>
      <c r="GY156" t="s">
        <v>461</v>
      </c>
      <c r="GZ156" t="s">
        <v>461</v>
      </c>
      <c r="HA156" t="s">
        <v>461</v>
      </c>
      <c r="HB156" t="s">
        <v>460</v>
      </c>
      <c r="HC156" t="s">
        <v>461</v>
      </c>
      <c r="HD156" t="s">
        <v>460</v>
      </c>
      <c r="HE156" t="s">
        <v>475</v>
      </c>
      <c r="HF156">
        <v>56</v>
      </c>
      <c r="HG156">
        <v>125</v>
      </c>
      <c r="HH156">
        <v>8</v>
      </c>
      <c r="HI156">
        <v>5</v>
      </c>
      <c r="HJ156">
        <v>5</v>
      </c>
      <c r="HK156" t="s">
        <v>476</v>
      </c>
      <c r="HM156" s="3">
        <f t="shared" si="108"/>
        <v>53</v>
      </c>
      <c r="HN156" s="3">
        <f t="shared" si="109"/>
        <v>0</v>
      </c>
      <c r="HO156" s="3">
        <f t="shared" si="125"/>
        <v>0</v>
      </c>
      <c r="HP156" s="3">
        <f t="shared" si="88"/>
        <v>53</v>
      </c>
      <c r="HQ156" s="7" t="str" cm="1">
        <f t="array" ref="HQ156">_xlfn.SWITCH(HP156,HM156,"Oui",HN156,"Non",HO156,"Abstention")</f>
        <v>Oui</v>
      </c>
      <c r="HR156" s="7" t="str" cm="1">
        <f t="array" ref="HR156">_xlfn.SWITCH(HQ156,"Oui","Non","Non","Oui","Abstention","Oui")</f>
        <v>Non</v>
      </c>
      <c r="HS156" s="7" t="str" cm="1">
        <f t="array" ref="HS156">_xlfn.SWITCH(HQ156,"Oui","Abstention","Non","Abstention","Abstention","Non")</f>
        <v>Abstention</v>
      </c>
      <c r="HT156" s="3">
        <f t="shared" si="89"/>
        <v>53</v>
      </c>
      <c r="HU156" s="3">
        <f t="shared" si="90"/>
        <v>1</v>
      </c>
      <c r="HV156" t="str">
        <f t="shared" si="91"/>
        <v>consigne</v>
      </c>
      <c r="HW156" s="3">
        <f t="shared" si="110"/>
        <v>0</v>
      </c>
      <c r="HX156" s="3">
        <f t="shared" si="111"/>
        <v>36</v>
      </c>
      <c r="HY156" s="3">
        <f t="shared" si="112"/>
        <v>0</v>
      </c>
      <c r="HZ156" s="3">
        <f t="shared" si="92"/>
        <v>36</v>
      </c>
      <c r="IA156" s="7" t="str" cm="1">
        <f t="array" ref="IA156">_xlfn.SWITCH(HZ156,HW156,"Oui",HX156,"Non",HY156,"Abstention")</f>
        <v>Non</v>
      </c>
      <c r="IB156" s="7" t="str" cm="1">
        <f t="array" ref="IB156">_xlfn.SWITCH(IA156,"Oui","Non","Non","Oui","Abstention","Oui")</f>
        <v>Oui</v>
      </c>
      <c r="IC156" s="7" t="str" cm="1">
        <f t="array" ref="IC156">_xlfn.SWITCH(IA156,"Oui","Abstention","Non","Abstention","Abstention","Non")</f>
        <v>Abstention</v>
      </c>
      <c r="ID156" s="3">
        <f t="shared" si="93"/>
        <v>36</v>
      </c>
      <c r="IE156" s="3">
        <f t="shared" si="94"/>
        <v>1</v>
      </c>
      <c r="IF156" t="str">
        <f t="shared" si="95"/>
        <v>consigne</v>
      </c>
      <c r="IG156">
        <f t="shared" si="113"/>
        <v>3</v>
      </c>
      <c r="IH156">
        <f t="shared" si="114"/>
        <v>18</v>
      </c>
      <c r="II156">
        <f t="shared" si="115"/>
        <v>7</v>
      </c>
      <c r="IJ156" s="3">
        <f t="shared" si="96"/>
        <v>18</v>
      </c>
      <c r="IK156" s="7" t="str" cm="1">
        <f t="array" ref="IK156">_xlfn.SWITCH(IJ156,IG156,"Oui",IH156,"Non",II156,"Abstention")</f>
        <v>Non</v>
      </c>
      <c r="IL156" s="7" t="str" cm="1">
        <f t="array" ref="IL156">_xlfn.SWITCH(IK156,"Oui","Non","Non","Oui","Abstention","Oui")</f>
        <v>Oui</v>
      </c>
      <c r="IM156" s="7" t="str" cm="1">
        <f t="array" ref="IM156">_xlfn.SWITCH(IK156,"Oui","Abstention","Non","Abstention","Abstention","Non")</f>
        <v>Abstention</v>
      </c>
      <c r="IN156" s="3">
        <f t="shared" si="97"/>
        <v>28</v>
      </c>
      <c r="IO156" s="3">
        <f t="shared" si="98"/>
        <v>0.6428571428571429</v>
      </c>
      <c r="IP156" t="str">
        <f t="shared" si="126"/>
        <v>pas de consigne</v>
      </c>
      <c r="IQ156">
        <f t="shared" si="116"/>
        <v>0</v>
      </c>
      <c r="IR156">
        <f t="shared" si="117"/>
        <v>26</v>
      </c>
      <c r="IS156">
        <f t="shared" si="118"/>
        <v>1</v>
      </c>
      <c r="IT156" s="3">
        <f t="shared" si="99"/>
        <v>26</v>
      </c>
      <c r="IU156" s="7" t="str" cm="1">
        <f t="array" ref="IU156">_xlfn.SWITCH(IT156,IQ156,"Oui",IR156,"Non",IS156,"Abstention")</f>
        <v>Non</v>
      </c>
      <c r="IV156" s="7" t="str" cm="1">
        <f t="array" ref="IV156">_xlfn.SWITCH(IU156,"Oui","Non","Non","Oui","Abstention","Oui")</f>
        <v>Oui</v>
      </c>
      <c r="IW156" s="7" t="str" cm="1">
        <f t="array" ref="IW156">_xlfn.SWITCH(IU156,"Oui","Abstention","Non","Abstention","Abstention","Non")</f>
        <v>Abstention</v>
      </c>
      <c r="IX156" s="3">
        <f t="shared" si="100"/>
        <v>27</v>
      </c>
      <c r="IY156" s="3">
        <f t="shared" si="101"/>
        <v>0.96296296296296291</v>
      </c>
      <c r="IZ156" t="str">
        <f t="shared" si="127"/>
        <v>consigne</v>
      </c>
      <c r="JA156">
        <f t="shared" si="119"/>
        <v>0</v>
      </c>
      <c r="JB156">
        <f t="shared" si="120"/>
        <v>29</v>
      </c>
      <c r="JC156">
        <f t="shared" si="121"/>
        <v>0</v>
      </c>
      <c r="JD156" s="3">
        <f t="shared" si="102"/>
        <v>29</v>
      </c>
      <c r="JE156" s="7" t="str" cm="1">
        <f t="array" ref="JE156">_xlfn.SWITCH(JD156,JA156,"Oui",JB156,"Non",JC156,"Abstention")</f>
        <v>Non</v>
      </c>
      <c r="JF156" s="7" t="str" cm="1">
        <f t="array" ref="JF156">_xlfn.SWITCH(JE156,"Oui","Non","Non","Oui","Abstention","Oui")</f>
        <v>Oui</v>
      </c>
      <c r="JG156" s="7" t="str" cm="1">
        <f t="array" ref="JG156">_xlfn.SWITCH(JE156,"Oui","Abstention","Non","Abstention","Abstention","Non")</f>
        <v>Abstention</v>
      </c>
      <c r="JH156" s="3">
        <f t="shared" si="103"/>
        <v>29</v>
      </c>
      <c r="JI156" s="3">
        <f t="shared" si="104"/>
        <v>1</v>
      </c>
      <c r="JJ156" t="str">
        <f t="shared" si="128"/>
        <v>consigne</v>
      </c>
      <c r="JK156">
        <f t="shared" si="122"/>
        <v>0</v>
      </c>
      <c r="JL156">
        <f t="shared" si="123"/>
        <v>16</v>
      </c>
      <c r="JM156">
        <f t="shared" si="124"/>
        <v>0</v>
      </c>
      <c r="JN156" s="3">
        <f t="shared" si="105"/>
        <v>16</v>
      </c>
      <c r="JO156" s="7" t="str" cm="1">
        <f t="array" ref="JO156">_xlfn.SWITCH(JN156,JK156,"Oui",JL156,"Non",JM156,"Abstention")</f>
        <v>Non</v>
      </c>
      <c r="JP156" s="7" t="str" cm="1">
        <f t="array" ref="JP156">_xlfn.SWITCH(JO156,"Oui","Non","Non","Oui","Abstention","Oui")</f>
        <v>Oui</v>
      </c>
      <c r="JQ156" s="7" t="str" cm="1">
        <f t="array" ref="JQ156">_xlfn.SWITCH(JO156,"Oui","Abstention","Non","Abstention","Abstention","Non")</f>
        <v>Abstention</v>
      </c>
      <c r="JR156" s="3">
        <f t="shared" si="106"/>
        <v>16</v>
      </c>
      <c r="JS156" s="3">
        <f t="shared" si="107"/>
        <v>1</v>
      </c>
      <c r="JT156" t="str">
        <f t="shared" si="129"/>
        <v>consigne</v>
      </c>
      <c r="JU156" s="3"/>
      <c r="JV156" t="str" cm="1">
        <f t="array" ref="JV156">_xlfn._xlws.FILTER($M$3:$HD$3,((($M156:$HD156=$HR156)+($M156:$HD156=$HS156))*($M$5:$HD$5="V")*($HV156="consigne")),"")</f>
        <v/>
      </c>
      <c r="KP156" t="str" cm="1">
        <f t="array" ref="KP156">_xlfn._xlws.FILTER($M$3:$HD$3,((($M156:$HD156=$IB156)+($M156:$HD156=$IC156))*($M$5:$HD$5="S")*($IF156="consigne")),"")</f>
        <v/>
      </c>
      <c r="LD156" t="str" cm="1">
        <f t="array" ref="LD156">_xlfn._xlws.FILTER($M$3:$HD$3,((($M156:$HD156=$IV156)+($M156:$HD156=$IW156))*($M$5:$HD$5="RL")*($IZ156="consigne")),"")</f>
        <v>Wasserfallen Christian</v>
      </c>
      <c r="LP156" t="str" cm="1">
        <f t="array" ref="LP156">_xlfn._xlws.FILTER($M$3:$HD$3,((($M156:$HD156=$JF156)+($M156:$HD156=$JG156))*($M$5:$HD$5="G")*($JJ156="consigne")),"")</f>
        <v/>
      </c>
      <c r="MA156" t="str" cm="1">
        <f t="array" ref="MA156">_xlfn._xlws.FILTER($M$3:$HD$3,((($M156:$HD156=$JP156)+($M156:$HD156=$JQ156))*($M$5:$HD$5="GL")*($JT156="consigne")),"")</f>
        <v/>
      </c>
      <c r="MG156" t="str" cm="1">
        <f t="array" ref="MG156">_xlfn._xlws.FILTER($M$3:$HD$3,((($M156:$HD156=$IL156)+($M156:$HD156=$IM156))*($M$5:$HD$5="M-E")*($IP156="consigne")),"")</f>
        <v/>
      </c>
    </row>
    <row r="157" spans="1:349" x14ac:dyDescent="0.25">
      <c r="A157" s="1" t="s">
        <v>985</v>
      </c>
      <c r="B157" t="s">
        <v>204</v>
      </c>
      <c r="C157" t="s">
        <v>793</v>
      </c>
      <c r="D157" t="s">
        <v>982</v>
      </c>
      <c r="E157" s="1" t="s">
        <v>986</v>
      </c>
      <c r="F157" t="s">
        <v>987</v>
      </c>
      <c r="G157">
        <v>24628</v>
      </c>
      <c r="H157" t="s">
        <v>521</v>
      </c>
      <c r="I157" t="s">
        <v>522</v>
      </c>
      <c r="J157" t="s">
        <v>523</v>
      </c>
      <c r="K157" t="s">
        <v>988</v>
      </c>
      <c r="M157" t="s">
        <v>473</v>
      </c>
      <c r="N157" t="s">
        <v>460</v>
      </c>
      <c r="O157" t="s">
        <v>460</v>
      </c>
      <c r="P157" t="s">
        <v>460</v>
      </c>
      <c r="Q157" t="s">
        <v>460</v>
      </c>
      <c r="R157" t="s">
        <v>460</v>
      </c>
      <c r="S157" t="s">
        <v>460</v>
      </c>
      <c r="T157" t="s">
        <v>460</v>
      </c>
      <c r="U157" t="s">
        <v>460</v>
      </c>
      <c r="V157" t="s">
        <v>460</v>
      </c>
      <c r="W157" t="s">
        <v>463</v>
      </c>
      <c r="X157" t="s">
        <v>460</v>
      </c>
      <c r="Y157" t="s">
        <v>460</v>
      </c>
      <c r="Z157" t="s">
        <v>460</v>
      </c>
      <c r="AA157" t="s">
        <v>460</v>
      </c>
      <c r="AB157" t="s">
        <v>460</v>
      </c>
      <c r="AC157" t="s">
        <v>460</v>
      </c>
      <c r="AD157" t="s">
        <v>460</v>
      </c>
      <c r="AE157" t="s">
        <v>460</v>
      </c>
      <c r="AF157" t="s">
        <v>460</v>
      </c>
      <c r="AG157" t="s">
        <v>460</v>
      </c>
      <c r="AH157" t="s">
        <v>460</v>
      </c>
      <c r="AI157" t="s">
        <v>460</v>
      </c>
      <c r="AJ157" t="s">
        <v>460</v>
      </c>
      <c r="AK157" t="s">
        <v>473</v>
      </c>
      <c r="AL157" t="s">
        <v>460</v>
      </c>
      <c r="AM157" t="s">
        <v>460</v>
      </c>
      <c r="AN157" t="s">
        <v>460</v>
      </c>
      <c r="AO157" t="s">
        <v>460</v>
      </c>
      <c r="AP157" t="s">
        <v>473</v>
      </c>
      <c r="AQ157" t="s">
        <v>473</v>
      </c>
      <c r="AR157" t="s">
        <v>460</v>
      </c>
      <c r="AS157" t="s">
        <v>460</v>
      </c>
      <c r="AT157" t="s">
        <v>460</v>
      </c>
      <c r="AU157" t="s">
        <v>460</v>
      </c>
      <c r="AV157" t="s">
        <v>460</v>
      </c>
      <c r="AW157" t="s">
        <v>460</v>
      </c>
      <c r="AX157" t="s">
        <v>460</v>
      </c>
      <c r="AY157" t="s">
        <v>460</v>
      </c>
      <c r="AZ157" t="s">
        <v>460</v>
      </c>
      <c r="BA157" t="s">
        <v>460</v>
      </c>
      <c r="BB157" t="s">
        <v>460</v>
      </c>
      <c r="BC157" t="s">
        <v>460</v>
      </c>
      <c r="BD157" t="s">
        <v>460</v>
      </c>
      <c r="BE157" t="s">
        <v>460</v>
      </c>
      <c r="BF157" t="s">
        <v>460</v>
      </c>
      <c r="BG157" t="s">
        <v>460</v>
      </c>
      <c r="BH157" t="s">
        <v>460</v>
      </c>
      <c r="BI157" t="s">
        <v>460</v>
      </c>
      <c r="BJ157" t="s">
        <v>460</v>
      </c>
      <c r="BK157" t="s">
        <v>460</v>
      </c>
      <c r="BL157" t="s">
        <v>460</v>
      </c>
      <c r="BM157" t="s">
        <v>460</v>
      </c>
      <c r="BN157" t="s">
        <v>460</v>
      </c>
      <c r="BO157" t="s">
        <v>473</v>
      </c>
      <c r="BP157" t="s">
        <v>460</v>
      </c>
      <c r="BQ157" t="s">
        <v>460</v>
      </c>
      <c r="BR157" t="s">
        <v>460</v>
      </c>
      <c r="BS157" t="s">
        <v>460</v>
      </c>
      <c r="BT157" t="s">
        <v>460</v>
      </c>
      <c r="BU157" t="s">
        <v>460</v>
      </c>
      <c r="BV157" t="s">
        <v>460</v>
      </c>
      <c r="BW157" t="s">
        <v>460</v>
      </c>
      <c r="BX157" t="s">
        <v>460</v>
      </c>
      <c r="BY157" t="s">
        <v>463</v>
      </c>
      <c r="BZ157" t="s">
        <v>460</v>
      </c>
      <c r="CA157" t="s">
        <v>460</v>
      </c>
      <c r="CB157" t="s">
        <v>473</v>
      </c>
      <c r="CC157" t="s">
        <v>460</v>
      </c>
      <c r="CD157" t="s">
        <v>460</v>
      </c>
      <c r="CE157" t="s">
        <v>460</v>
      </c>
      <c r="CF157" t="s">
        <v>460</v>
      </c>
      <c r="CG157" t="s">
        <v>460</v>
      </c>
      <c r="CH157" t="s">
        <v>460</v>
      </c>
      <c r="CI157" t="s">
        <v>460</v>
      </c>
      <c r="CJ157" t="s">
        <v>460</v>
      </c>
      <c r="CK157" t="s">
        <v>460</v>
      </c>
      <c r="CL157" t="s">
        <v>460</v>
      </c>
      <c r="CM157" t="s">
        <v>463</v>
      </c>
      <c r="CN157" t="s">
        <v>473</v>
      </c>
      <c r="CO157" t="s">
        <v>460</v>
      </c>
      <c r="CP157" t="s">
        <v>460</v>
      </c>
      <c r="CQ157" t="s">
        <v>460</v>
      </c>
      <c r="CR157" t="s">
        <v>460</v>
      </c>
      <c r="CS157" t="s">
        <v>460</v>
      </c>
      <c r="CT157" t="s">
        <v>460</v>
      </c>
      <c r="CU157" t="s">
        <v>460</v>
      </c>
      <c r="CV157" t="s">
        <v>460</v>
      </c>
      <c r="CW157" t="s">
        <v>463</v>
      </c>
      <c r="CX157" t="s">
        <v>460</v>
      </c>
      <c r="CY157" t="s">
        <v>460</v>
      </c>
      <c r="CZ157" t="s">
        <v>460</v>
      </c>
      <c r="DA157" t="s">
        <v>460</v>
      </c>
      <c r="DB157" t="s">
        <v>474</v>
      </c>
      <c r="DC157" t="s">
        <v>460</v>
      </c>
      <c r="DD157" t="s">
        <v>460</v>
      </c>
      <c r="DE157" t="s">
        <v>460</v>
      </c>
      <c r="DF157" t="s">
        <v>460</v>
      </c>
      <c r="DG157" t="s">
        <v>460</v>
      </c>
      <c r="DH157" t="s">
        <v>460</v>
      </c>
      <c r="DI157" t="s">
        <v>460</v>
      </c>
      <c r="DJ157" t="s">
        <v>460</v>
      </c>
      <c r="DK157" t="s">
        <v>460</v>
      </c>
      <c r="DL157" t="s">
        <v>460</v>
      </c>
      <c r="DM157" t="s">
        <v>460</v>
      </c>
      <c r="DN157" t="s">
        <v>460</v>
      </c>
      <c r="DO157" t="s">
        <v>460</v>
      </c>
      <c r="DP157" t="s">
        <v>460</v>
      </c>
      <c r="DQ157" t="s">
        <v>460</v>
      </c>
      <c r="DR157" t="s">
        <v>460</v>
      </c>
      <c r="DS157" t="s">
        <v>460</v>
      </c>
      <c r="DT157" t="s">
        <v>460</v>
      </c>
      <c r="DU157" t="s">
        <v>460</v>
      </c>
      <c r="DV157" t="s">
        <v>460</v>
      </c>
      <c r="DW157" t="s">
        <v>460</v>
      </c>
      <c r="DX157" t="s">
        <v>460</v>
      </c>
      <c r="DY157" t="s">
        <v>460</v>
      </c>
      <c r="DZ157" t="s">
        <v>460</v>
      </c>
      <c r="EA157" t="s">
        <v>460</v>
      </c>
      <c r="EB157" t="s">
        <v>460</v>
      </c>
      <c r="EC157" t="s">
        <v>473</v>
      </c>
      <c r="ED157" t="s">
        <v>473</v>
      </c>
      <c r="EE157" t="s">
        <v>460</v>
      </c>
      <c r="EF157" t="s">
        <v>460</v>
      </c>
      <c r="EG157" t="s">
        <v>460</v>
      </c>
      <c r="EH157" t="s">
        <v>460</v>
      </c>
      <c r="EI157" t="s">
        <v>460</v>
      </c>
      <c r="EJ157" t="s">
        <v>473</v>
      </c>
      <c r="EK157" t="s">
        <v>460</v>
      </c>
      <c r="EL157" t="s">
        <v>460</v>
      </c>
      <c r="EM157" t="s">
        <v>460</v>
      </c>
      <c r="EN157" t="s">
        <v>460</v>
      </c>
      <c r="EO157" t="s">
        <v>460</v>
      </c>
      <c r="EP157" t="s">
        <v>473</v>
      </c>
      <c r="EQ157" t="s">
        <v>460</v>
      </c>
      <c r="ER157" t="s">
        <v>460</v>
      </c>
      <c r="ES157" t="s">
        <v>460</v>
      </c>
      <c r="ET157" t="s">
        <v>460</v>
      </c>
      <c r="EU157" t="s">
        <v>460</v>
      </c>
      <c r="EV157" t="s">
        <v>460</v>
      </c>
      <c r="EW157" t="s">
        <v>460</v>
      </c>
      <c r="EX157" t="s">
        <v>460</v>
      </c>
      <c r="EY157" t="s">
        <v>460</v>
      </c>
      <c r="EZ157" t="s">
        <v>460</v>
      </c>
      <c r="FA157" t="s">
        <v>460</v>
      </c>
      <c r="FB157" t="s">
        <v>460</v>
      </c>
      <c r="FC157" t="s">
        <v>460</v>
      </c>
      <c r="FD157" t="s">
        <v>460</v>
      </c>
      <c r="FE157" t="s">
        <v>460</v>
      </c>
      <c r="FF157" t="s">
        <v>460</v>
      </c>
      <c r="FG157" t="s">
        <v>460</v>
      </c>
      <c r="FH157" t="s">
        <v>460</v>
      </c>
      <c r="FI157" t="s">
        <v>460</v>
      </c>
      <c r="FJ157" t="s">
        <v>460</v>
      </c>
      <c r="FK157" t="s">
        <v>460</v>
      </c>
      <c r="FL157" t="s">
        <v>460</v>
      </c>
      <c r="FM157" t="s">
        <v>460</v>
      </c>
      <c r="FN157" t="s">
        <v>473</v>
      </c>
      <c r="FO157" t="s">
        <v>460</v>
      </c>
      <c r="FP157" t="s">
        <v>460</v>
      </c>
      <c r="FQ157" t="s">
        <v>460</v>
      </c>
      <c r="FR157" t="s">
        <v>460</v>
      </c>
      <c r="FS157" t="s">
        <v>460</v>
      </c>
      <c r="FT157" t="s">
        <v>460</v>
      </c>
      <c r="FU157" t="s">
        <v>460</v>
      </c>
      <c r="FV157" t="s">
        <v>460</v>
      </c>
      <c r="FW157" t="s">
        <v>460</v>
      </c>
      <c r="FX157" t="s">
        <v>473</v>
      </c>
      <c r="FY157" t="s">
        <v>460</v>
      </c>
      <c r="FZ157" t="s">
        <v>460</v>
      </c>
      <c r="GA157" t="s">
        <v>460</v>
      </c>
      <c r="GB157" t="s">
        <v>460</v>
      </c>
      <c r="GC157" t="s">
        <v>460</v>
      </c>
      <c r="GD157" t="s">
        <v>473</v>
      </c>
      <c r="GE157" t="s">
        <v>460</v>
      </c>
      <c r="GF157" t="s">
        <v>460</v>
      </c>
      <c r="GG157" t="s">
        <v>460</v>
      </c>
      <c r="GH157" t="s">
        <v>460</v>
      </c>
      <c r="GI157" t="s">
        <v>460</v>
      </c>
      <c r="GJ157" t="s">
        <v>460</v>
      </c>
      <c r="GK157" t="s">
        <v>460</v>
      </c>
      <c r="GL157" t="s">
        <v>460</v>
      </c>
      <c r="GM157" t="s">
        <v>473</v>
      </c>
      <c r="GN157" t="s">
        <v>460</v>
      </c>
      <c r="GO157" t="s">
        <v>460</v>
      </c>
      <c r="GP157" t="s">
        <v>460</v>
      </c>
      <c r="GQ157" t="s">
        <v>460</v>
      </c>
      <c r="GR157" t="s">
        <v>460</v>
      </c>
      <c r="GS157" t="s">
        <v>460</v>
      </c>
      <c r="GT157" t="s">
        <v>460</v>
      </c>
      <c r="GU157" t="s">
        <v>460</v>
      </c>
      <c r="GV157" t="s">
        <v>460</v>
      </c>
      <c r="GW157" t="s">
        <v>460</v>
      </c>
      <c r="GX157" t="s">
        <v>463</v>
      </c>
      <c r="GY157" t="s">
        <v>460</v>
      </c>
      <c r="GZ157" t="s">
        <v>460</v>
      </c>
      <c r="HA157" t="s">
        <v>460</v>
      </c>
      <c r="HB157" t="s">
        <v>460</v>
      </c>
      <c r="HC157" t="s">
        <v>460</v>
      </c>
      <c r="HD157" t="s">
        <v>460</v>
      </c>
      <c r="HE157" t="s">
        <v>481</v>
      </c>
      <c r="HF157">
        <v>179</v>
      </c>
      <c r="HG157">
        <v>0</v>
      </c>
      <c r="HH157">
        <v>0</v>
      </c>
      <c r="HI157">
        <v>5</v>
      </c>
      <c r="HJ157">
        <v>15</v>
      </c>
      <c r="HK157" t="s">
        <v>476</v>
      </c>
      <c r="HM157" s="3">
        <f t="shared" si="108"/>
        <v>52</v>
      </c>
      <c r="HN157" s="3">
        <f t="shared" si="109"/>
        <v>0</v>
      </c>
      <c r="HO157" s="3">
        <f t="shared" si="125"/>
        <v>0</v>
      </c>
      <c r="HP157" s="3">
        <f t="shared" si="88"/>
        <v>52</v>
      </c>
      <c r="HQ157" s="7" t="str" cm="1">
        <f t="array" ref="HQ157">_xlfn.SWITCH(HP157,HM157,"Oui",HN157,"Non",HO157,"Abstention")</f>
        <v>Oui</v>
      </c>
      <c r="HR157" s="7" t="str" cm="1">
        <f t="array" ref="HR157">_xlfn.SWITCH(HQ157,"Oui","Non","Non","Oui","Abstention","Oui")</f>
        <v>Non</v>
      </c>
      <c r="HS157" s="7" t="str" cm="1">
        <f t="array" ref="HS157">_xlfn.SWITCH(HQ157,"Oui","Abstention","Non","Abstention","Abstention","Non")</f>
        <v>Abstention</v>
      </c>
      <c r="HT157" s="3">
        <f t="shared" si="89"/>
        <v>52</v>
      </c>
      <c r="HU157" s="3">
        <f t="shared" si="90"/>
        <v>1</v>
      </c>
      <c r="HV157" t="str">
        <f t="shared" si="91"/>
        <v>consigne</v>
      </c>
      <c r="HW157" s="3">
        <f t="shared" si="110"/>
        <v>34</v>
      </c>
      <c r="HX157" s="3">
        <f t="shared" si="111"/>
        <v>0</v>
      </c>
      <c r="HY157" s="3">
        <f t="shared" si="112"/>
        <v>0</v>
      </c>
      <c r="HZ157" s="3">
        <f t="shared" si="92"/>
        <v>34</v>
      </c>
      <c r="IA157" s="7" t="str" cm="1">
        <f t="array" ref="IA157">_xlfn.SWITCH(HZ157,HW157,"Oui",HX157,"Non",HY157,"Abstention")</f>
        <v>Oui</v>
      </c>
      <c r="IB157" s="7" t="str" cm="1">
        <f t="array" ref="IB157">_xlfn.SWITCH(IA157,"Oui","Non","Non","Oui","Abstention","Oui")</f>
        <v>Non</v>
      </c>
      <c r="IC157" s="7" t="str" cm="1">
        <f t="array" ref="IC157">_xlfn.SWITCH(IA157,"Oui","Abstention","Non","Abstention","Abstention","Non")</f>
        <v>Abstention</v>
      </c>
      <c r="ID157" s="3">
        <f t="shared" si="93"/>
        <v>34</v>
      </c>
      <c r="IE157" s="3">
        <f t="shared" si="94"/>
        <v>1</v>
      </c>
      <c r="IF157" t="str">
        <f t="shared" si="95"/>
        <v>consigne</v>
      </c>
      <c r="IG157">
        <f t="shared" si="113"/>
        <v>26</v>
      </c>
      <c r="IH157">
        <f t="shared" si="114"/>
        <v>0</v>
      </c>
      <c r="II157">
        <f t="shared" si="115"/>
        <v>0</v>
      </c>
      <c r="IJ157" s="3">
        <f t="shared" si="96"/>
        <v>26</v>
      </c>
      <c r="IK157" s="7" t="str" cm="1">
        <f t="array" ref="IK157">_xlfn.SWITCH(IJ157,IG157,"Oui",IH157,"Non",II157,"Abstention")</f>
        <v>Oui</v>
      </c>
      <c r="IL157" s="7" t="str" cm="1">
        <f t="array" ref="IL157">_xlfn.SWITCH(IK157,"Oui","Non","Non","Oui","Abstention","Oui")</f>
        <v>Non</v>
      </c>
      <c r="IM157" s="7" t="str" cm="1">
        <f t="array" ref="IM157">_xlfn.SWITCH(IK157,"Oui","Abstention","Non","Abstention","Abstention","Non")</f>
        <v>Abstention</v>
      </c>
      <c r="IN157" s="3">
        <f t="shared" si="97"/>
        <v>26</v>
      </c>
      <c r="IO157" s="3">
        <f t="shared" si="98"/>
        <v>1</v>
      </c>
      <c r="IP157" t="str">
        <f t="shared" si="126"/>
        <v>consigne</v>
      </c>
      <c r="IQ157">
        <f t="shared" si="116"/>
        <v>24</v>
      </c>
      <c r="IR157">
        <f t="shared" si="117"/>
        <v>0</v>
      </c>
      <c r="IS157">
        <f t="shared" si="118"/>
        <v>0</v>
      </c>
      <c r="IT157" s="3">
        <f t="shared" si="99"/>
        <v>24</v>
      </c>
      <c r="IU157" s="7" t="str" cm="1">
        <f t="array" ref="IU157">_xlfn.SWITCH(IT157,IQ157,"Oui",IR157,"Non",IS157,"Abstention")</f>
        <v>Oui</v>
      </c>
      <c r="IV157" s="7" t="str" cm="1">
        <f t="array" ref="IV157">_xlfn.SWITCH(IU157,"Oui","Non","Non","Oui","Abstention","Oui")</f>
        <v>Non</v>
      </c>
      <c r="IW157" s="7" t="str" cm="1">
        <f t="array" ref="IW157">_xlfn.SWITCH(IU157,"Oui","Abstention","Non","Abstention","Abstention","Non")</f>
        <v>Abstention</v>
      </c>
      <c r="IX157" s="3">
        <f t="shared" si="100"/>
        <v>24</v>
      </c>
      <c r="IY157" s="3">
        <f t="shared" si="101"/>
        <v>1</v>
      </c>
      <c r="IZ157" t="str">
        <f t="shared" si="127"/>
        <v>consigne</v>
      </c>
      <c r="JA157">
        <f t="shared" si="119"/>
        <v>29</v>
      </c>
      <c r="JB157">
        <f t="shared" si="120"/>
        <v>0</v>
      </c>
      <c r="JC157">
        <f t="shared" si="121"/>
        <v>0</v>
      </c>
      <c r="JD157" s="3">
        <f t="shared" si="102"/>
        <v>29</v>
      </c>
      <c r="JE157" s="7" t="str" cm="1">
        <f t="array" ref="JE157">_xlfn.SWITCH(JD157,JA157,"Oui",JB157,"Non",JC157,"Abstention")</f>
        <v>Oui</v>
      </c>
      <c r="JF157" s="7" t="str" cm="1">
        <f t="array" ref="JF157">_xlfn.SWITCH(JE157,"Oui","Non","Non","Oui","Abstention","Oui")</f>
        <v>Non</v>
      </c>
      <c r="JG157" s="7" t="str" cm="1">
        <f t="array" ref="JG157">_xlfn.SWITCH(JE157,"Oui","Abstention","Non","Abstention","Abstention","Non")</f>
        <v>Abstention</v>
      </c>
      <c r="JH157" s="3">
        <f t="shared" si="103"/>
        <v>29</v>
      </c>
      <c r="JI157" s="3">
        <f t="shared" si="104"/>
        <v>1</v>
      </c>
      <c r="JJ157" t="str">
        <f t="shared" si="128"/>
        <v>consigne</v>
      </c>
      <c r="JK157">
        <f t="shared" si="122"/>
        <v>14</v>
      </c>
      <c r="JL157">
        <f t="shared" si="123"/>
        <v>0</v>
      </c>
      <c r="JM157">
        <f t="shared" si="124"/>
        <v>0</v>
      </c>
      <c r="JN157" s="3">
        <f t="shared" si="105"/>
        <v>14</v>
      </c>
      <c r="JO157" s="7" t="str" cm="1">
        <f t="array" ref="JO157">_xlfn.SWITCH(JN157,JK157,"Oui",JL157,"Non",JM157,"Abstention")</f>
        <v>Oui</v>
      </c>
      <c r="JP157" s="7" t="str" cm="1">
        <f t="array" ref="JP157">_xlfn.SWITCH(JO157,"Oui","Non","Non","Oui","Abstention","Oui")</f>
        <v>Non</v>
      </c>
      <c r="JQ157" s="7" t="str" cm="1">
        <f t="array" ref="JQ157">_xlfn.SWITCH(JO157,"Oui","Abstention","Non","Abstention","Abstention","Non")</f>
        <v>Abstention</v>
      </c>
      <c r="JR157" s="3">
        <f t="shared" si="106"/>
        <v>14</v>
      </c>
      <c r="JS157" s="3">
        <f t="shared" si="107"/>
        <v>1</v>
      </c>
      <c r="JT157" t="str">
        <f t="shared" si="129"/>
        <v>consigne</v>
      </c>
      <c r="JU157" s="3"/>
      <c r="JV157" t="str" cm="1">
        <f t="array" ref="JV157">_xlfn._xlws.FILTER($M$3:$HD$3,((($M157:$HD157=$HR157)+($M157:$HD157=$HS157))*($M$5:$HD$5="V")*($HV157="consigne")),"")</f>
        <v/>
      </c>
      <c r="KP157" t="str" cm="1">
        <f t="array" ref="KP157">_xlfn._xlws.FILTER($M$3:$HD$3,((($M157:$HD157=$IB157)+($M157:$HD157=$IC157))*($M$5:$HD$5="S")*($IF157="consigne")),"")</f>
        <v/>
      </c>
      <c r="LD157" t="str" cm="1">
        <f t="array" ref="LD157">_xlfn._xlws.FILTER($M$3:$HD$3,((($M157:$HD157=$IV157)+($M157:$HD157=$IW157))*($M$5:$HD$5="RL")*($IZ157="consigne")),"")</f>
        <v/>
      </c>
      <c r="LP157" t="str" cm="1">
        <f t="array" ref="LP157">_xlfn._xlws.FILTER($M$3:$HD$3,((($M157:$HD157=$JF157)+($M157:$HD157=$JG157))*($M$5:$HD$5="G")*($JJ157="consigne")),"")</f>
        <v/>
      </c>
      <c r="MA157" t="str" cm="1">
        <f t="array" ref="MA157">_xlfn._xlws.FILTER($M$3:$HD$3,((($M157:$HD157=$JP157)+($M157:$HD157=$JQ157))*($M$5:$HD$5="GL")*($JT157="consigne")),"")</f>
        <v/>
      </c>
      <c r="MG157" t="str" cm="1">
        <f t="array" ref="MG157">_xlfn._xlws.FILTER($M$3:$HD$3,((($M157:$HD157=$IL157)+($M157:$HD157=$IM157))*($M$5:$HD$5="M-E")*($IP157="consigne")),"")</f>
        <v/>
      </c>
    </row>
    <row r="158" spans="1:349" x14ac:dyDescent="0.25">
      <c r="A158" s="1" t="s">
        <v>989</v>
      </c>
      <c r="B158" t="s">
        <v>204</v>
      </c>
      <c r="C158" t="s">
        <v>793</v>
      </c>
      <c r="D158" t="s">
        <v>982</v>
      </c>
      <c r="E158" s="1" t="s">
        <v>990</v>
      </c>
      <c r="F158" t="s">
        <v>991</v>
      </c>
      <c r="G158">
        <v>24629</v>
      </c>
      <c r="H158" t="s">
        <v>835</v>
      </c>
      <c r="I158" t="s">
        <v>992</v>
      </c>
      <c r="M158" t="s">
        <v>461</v>
      </c>
      <c r="N158" t="s">
        <v>461</v>
      </c>
      <c r="O158" t="s">
        <v>460</v>
      </c>
      <c r="P158" t="s">
        <v>461</v>
      </c>
      <c r="Q158" t="s">
        <v>461</v>
      </c>
      <c r="R158" t="s">
        <v>460</v>
      </c>
      <c r="S158" t="s">
        <v>460</v>
      </c>
      <c r="T158" t="s">
        <v>460</v>
      </c>
      <c r="U158" t="s">
        <v>460</v>
      </c>
      <c r="V158" t="s">
        <v>460</v>
      </c>
      <c r="W158" t="s">
        <v>463</v>
      </c>
      <c r="X158" t="s">
        <v>460</v>
      </c>
      <c r="Y158" t="s">
        <v>460</v>
      </c>
      <c r="Z158" t="s">
        <v>473</v>
      </c>
      <c r="AA158" t="s">
        <v>460</v>
      </c>
      <c r="AB158" t="s">
        <v>460</v>
      </c>
      <c r="AC158" t="s">
        <v>473</v>
      </c>
      <c r="AD158" t="s">
        <v>460</v>
      </c>
      <c r="AE158" t="s">
        <v>461</v>
      </c>
      <c r="AF158" t="s">
        <v>460</v>
      </c>
      <c r="AG158" t="s">
        <v>461</v>
      </c>
      <c r="AH158" t="s">
        <v>461</v>
      </c>
      <c r="AI158" t="s">
        <v>460</v>
      </c>
      <c r="AJ158" t="s">
        <v>460</v>
      </c>
      <c r="AK158" t="s">
        <v>460</v>
      </c>
      <c r="AL158" t="s">
        <v>461</v>
      </c>
      <c r="AM158" t="s">
        <v>461</v>
      </c>
      <c r="AN158" t="s">
        <v>460</v>
      </c>
      <c r="AO158" t="s">
        <v>461</v>
      </c>
      <c r="AP158" t="s">
        <v>473</v>
      </c>
      <c r="AQ158" t="s">
        <v>473</v>
      </c>
      <c r="AR158" t="s">
        <v>460</v>
      </c>
      <c r="AS158" t="s">
        <v>460</v>
      </c>
      <c r="AT158" t="s">
        <v>461</v>
      </c>
      <c r="AU158" t="s">
        <v>460</v>
      </c>
      <c r="AV158" t="s">
        <v>460</v>
      </c>
      <c r="AW158" t="s">
        <v>461</v>
      </c>
      <c r="AX158" t="s">
        <v>460</v>
      </c>
      <c r="AY158" t="s">
        <v>461</v>
      </c>
      <c r="AZ158" t="s">
        <v>461</v>
      </c>
      <c r="BA158" t="s">
        <v>461</v>
      </c>
      <c r="BB158" t="s">
        <v>461</v>
      </c>
      <c r="BC158" t="s">
        <v>460</v>
      </c>
      <c r="BD158" t="s">
        <v>461</v>
      </c>
      <c r="BE158" t="s">
        <v>461</v>
      </c>
      <c r="BF158" t="s">
        <v>461</v>
      </c>
      <c r="BG158" t="s">
        <v>460</v>
      </c>
      <c r="BH158" t="s">
        <v>461</v>
      </c>
      <c r="BI158" t="s">
        <v>460</v>
      </c>
      <c r="BJ158" t="s">
        <v>461</v>
      </c>
      <c r="BK158" t="s">
        <v>461</v>
      </c>
      <c r="BL158" t="s">
        <v>460</v>
      </c>
      <c r="BM158" t="s">
        <v>460</v>
      </c>
      <c r="BN158" t="s">
        <v>460</v>
      </c>
      <c r="BO158" t="s">
        <v>473</v>
      </c>
      <c r="BP158" t="s">
        <v>460</v>
      </c>
      <c r="BQ158" t="s">
        <v>460</v>
      </c>
      <c r="BR158" t="s">
        <v>461</v>
      </c>
      <c r="BS158" t="s">
        <v>460</v>
      </c>
      <c r="BT158" t="s">
        <v>461</v>
      </c>
      <c r="BU158" t="s">
        <v>461</v>
      </c>
      <c r="BV158" t="s">
        <v>473</v>
      </c>
      <c r="BW158" t="s">
        <v>461</v>
      </c>
      <c r="BX158" t="s">
        <v>473</v>
      </c>
      <c r="BY158" t="s">
        <v>463</v>
      </c>
      <c r="BZ158" t="s">
        <v>461</v>
      </c>
      <c r="CA158" t="s">
        <v>460</v>
      </c>
      <c r="CB158" t="s">
        <v>460</v>
      </c>
      <c r="CC158" t="s">
        <v>461</v>
      </c>
      <c r="CD158" t="s">
        <v>461</v>
      </c>
      <c r="CE158" t="s">
        <v>473</v>
      </c>
      <c r="CF158" t="s">
        <v>460</v>
      </c>
      <c r="CG158" t="s">
        <v>461</v>
      </c>
      <c r="CH158" t="s">
        <v>460</v>
      </c>
      <c r="CI158" t="s">
        <v>461</v>
      </c>
      <c r="CJ158" t="s">
        <v>460</v>
      </c>
      <c r="CK158" t="s">
        <v>480</v>
      </c>
      <c r="CL158" t="s">
        <v>461</v>
      </c>
      <c r="CM158" t="s">
        <v>463</v>
      </c>
      <c r="CN158" t="s">
        <v>460</v>
      </c>
      <c r="CO158" t="s">
        <v>460</v>
      </c>
      <c r="CP158" t="s">
        <v>461</v>
      </c>
      <c r="CQ158" t="s">
        <v>473</v>
      </c>
      <c r="CR158" t="s">
        <v>461</v>
      </c>
      <c r="CS158" t="s">
        <v>461</v>
      </c>
      <c r="CT158" t="s">
        <v>461</v>
      </c>
      <c r="CU158" t="s">
        <v>473</v>
      </c>
      <c r="CV158" t="s">
        <v>461</v>
      </c>
      <c r="CW158" t="s">
        <v>463</v>
      </c>
      <c r="CX158" t="s">
        <v>460</v>
      </c>
      <c r="CY158" t="s">
        <v>461</v>
      </c>
      <c r="CZ158" t="s">
        <v>461</v>
      </c>
      <c r="DA158" t="s">
        <v>461</v>
      </c>
      <c r="DB158" t="s">
        <v>474</v>
      </c>
      <c r="DC158" t="s">
        <v>460</v>
      </c>
      <c r="DD158" t="s">
        <v>473</v>
      </c>
      <c r="DE158" t="s">
        <v>460</v>
      </c>
      <c r="DF158" t="s">
        <v>461</v>
      </c>
      <c r="DG158" t="s">
        <v>460</v>
      </c>
      <c r="DH158" t="s">
        <v>460</v>
      </c>
      <c r="DI158" t="s">
        <v>460</v>
      </c>
      <c r="DJ158" t="s">
        <v>460</v>
      </c>
      <c r="DK158" t="s">
        <v>461</v>
      </c>
      <c r="DL158" t="s">
        <v>460</v>
      </c>
      <c r="DM158" t="s">
        <v>460</v>
      </c>
      <c r="DN158" t="s">
        <v>460</v>
      </c>
      <c r="DO158" t="s">
        <v>460</v>
      </c>
      <c r="DP158" t="s">
        <v>461</v>
      </c>
      <c r="DQ158" t="s">
        <v>461</v>
      </c>
      <c r="DR158" t="s">
        <v>460</v>
      </c>
      <c r="DS158" t="s">
        <v>460</v>
      </c>
      <c r="DT158" t="s">
        <v>460</v>
      </c>
      <c r="DU158" t="s">
        <v>461</v>
      </c>
      <c r="DV158" t="s">
        <v>460</v>
      </c>
      <c r="DW158" t="s">
        <v>473</v>
      </c>
      <c r="DX158" t="s">
        <v>461</v>
      </c>
      <c r="DY158" t="s">
        <v>473</v>
      </c>
      <c r="DZ158" t="s">
        <v>460</v>
      </c>
      <c r="EA158" t="s">
        <v>460</v>
      </c>
      <c r="EB158" t="s">
        <v>460</v>
      </c>
      <c r="EC158" t="s">
        <v>473</v>
      </c>
      <c r="ED158" t="s">
        <v>473</v>
      </c>
      <c r="EE158" t="s">
        <v>460</v>
      </c>
      <c r="EF158" t="s">
        <v>460</v>
      </c>
      <c r="EG158" t="s">
        <v>460</v>
      </c>
      <c r="EH158" t="s">
        <v>461</v>
      </c>
      <c r="EI158" t="s">
        <v>461</v>
      </c>
      <c r="EJ158" t="s">
        <v>461</v>
      </c>
      <c r="EK158" t="s">
        <v>460</v>
      </c>
      <c r="EL158" t="s">
        <v>473</v>
      </c>
      <c r="EM158" t="s">
        <v>460</v>
      </c>
      <c r="EN158" t="s">
        <v>461</v>
      </c>
      <c r="EO158" t="s">
        <v>460</v>
      </c>
      <c r="EP158" t="s">
        <v>473</v>
      </c>
      <c r="EQ158" t="s">
        <v>460</v>
      </c>
      <c r="ER158" t="s">
        <v>473</v>
      </c>
      <c r="ES158" t="s">
        <v>460</v>
      </c>
      <c r="ET158" t="s">
        <v>461</v>
      </c>
      <c r="EU158" t="s">
        <v>460</v>
      </c>
      <c r="EV158" t="s">
        <v>460</v>
      </c>
      <c r="EW158" t="s">
        <v>460</v>
      </c>
      <c r="EX158" t="s">
        <v>460</v>
      </c>
      <c r="EY158" t="s">
        <v>461</v>
      </c>
      <c r="EZ158" t="s">
        <v>460</v>
      </c>
      <c r="FA158" t="s">
        <v>460</v>
      </c>
      <c r="FB158" t="s">
        <v>461</v>
      </c>
      <c r="FC158" t="s">
        <v>473</v>
      </c>
      <c r="FD158" t="s">
        <v>460</v>
      </c>
      <c r="FE158" t="s">
        <v>460</v>
      </c>
      <c r="FF158" t="s">
        <v>473</v>
      </c>
      <c r="FG158" t="s">
        <v>473</v>
      </c>
      <c r="FH158" t="s">
        <v>460</v>
      </c>
      <c r="FI158" t="s">
        <v>460</v>
      </c>
      <c r="FJ158" t="s">
        <v>461</v>
      </c>
      <c r="FK158" t="s">
        <v>461</v>
      </c>
      <c r="FL158" t="s">
        <v>460</v>
      </c>
      <c r="FM158" t="s">
        <v>460</v>
      </c>
      <c r="FN158" t="s">
        <v>461</v>
      </c>
      <c r="FO158" t="s">
        <v>460</v>
      </c>
      <c r="FP158" t="s">
        <v>461</v>
      </c>
      <c r="FQ158" t="s">
        <v>461</v>
      </c>
      <c r="FR158" t="s">
        <v>460</v>
      </c>
      <c r="FS158" t="s">
        <v>461</v>
      </c>
      <c r="FT158" t="s">
        <v>460</v>
      </c>
      <c r="FU158" t="s">
        <v>460</v>
      </c>
      <c r="FV158" t="s">
        <v>460</v>
      </c>
      <c r="FW158" t="s">
        <v>461</v>
      </c>
      <c r="FX158" t="s">
        <v>473</v>
      </c>
      <c r="FY158" t="s">
        <v>460</v>
      </c>
      <c r="FZ158" t="s">
        <v>461</v>
      </c>
      <c r="GA158" t="s">
        <v>461</v>
      </c>
      <c r="GB158" t="s">
        <v>460</v>
      </c>
      <c r="GC158" t="s">
        <v>461</v>
      </c>
      <c r="GD158" t="s">
        <v>473</v>
      </c>
      <c r="GE158" t="s">
        <v>480</v>
      </c>
      <c r="GF158" t="s">
        <v>461</v>
      </c>
      <c r="GG158" t="s">
        <v>480</v>
      </c>
      <c r="GH158" t="s">
        <v>460</v>
      </c>
      <c r="GI158" t="s">
        <v>460</v>
      </c>
      <c r="GJ158" t="s">
        <v>460</v>
      </c>
      <c r="GK158" t="s">
        <v>461</v>
      </c>
      <c r="GL158" t="s">
        <v>461</v>
      </c>
      <c r="GM158" t="s">
        <v>473</v>
      </c>
      <c r="GN158" t="s">
        <v>461</v>
      </c>
      <c r="GO158" t="s">
        <v>461</v>
      </c>
      <c r="GP158" t="s">
        <v>460</v>
      </c>
      <c r="GQ158" t="s">
        <v>461</v>
      </c>
      <c r="GR158" t="s">
        <v>461</v>
      </c>
      <c r="GS158" t="s">
        <v>461</v>
      </c>
      <c r="GT158" t="s">
        <v>473</v>
      </c>
      <c r="GU158" t="s">
        <v>473</v>
      </c>
      <c r="GV158" t="s">
        <v>460</v>
      </c>
      <c r="GW158" t="s">
        <v>460</v>
      </c>
      <c r="GX158" t="s">
        <v>463</v>
      </c>
      <c r="GY158" t="s">
        <v>460</v>
      </c>
      <c r="GZ158" t="s">
        <v>460</v>
      </c>
      <c r="HA158" t="s">
        <v>460</v>
      </c>
      <c r="HB158" t="s">
        <v>461</v>
      </c>
      <c r="HC158" t="s">
        <v>460</v>
      </c>
      <c r="HD158" t="s">
        <v>461</v>
      </c>
      <c r="HE158" t="s">
        <v>481</v>
      </c>
      <c r="HF158">
        <v>92</v>
      </c>
      <c r="HG158">
        <v>73</v>
      </c>
      <c r="HH158">
        <v>3</v>
      </c>
      <c r="HI158">
        <v>5</v>
      </c>
      <c r="HJ158">
        <v>26</v>
      </c>
      <c r="HK158" t="s">
        <v>476</v>
      </c>
      <c r="HM158" s="3">
        <f t="shared" si="108"/>
        <v>0</v>
      </c>
      <c r="HN158" s="3">
        <f t="shared" si="109"/>
        <v>51</v>
      </c>
      <c r="HO158" s="3">
        <f t="shared" si="125"/>
        <v>0</v>
      </c>
      <c r="HP158" s="3">
        <f t="shared" si="88"/>
        <v>51</v>
      </c>
      <c r="HQ158" s="7" t="str" cm="1">
        <f t="array" ref="HQ158">_xlfn.SWITCH(HP158,HM158,"Oui",HN158,"Non",HO158,"Abstention")</f>
        <v>Non</v>
      </c>
      <c r="HR158" s="7" t="str" cm="1">
        <f t="array" ref="HR158">_xlfn.SWITCH(HQ158,"Oui","Non","Non","Oui","Abstention","Oui")</f>
        <v>Oui</v>
      </c>
      <c r="HS158" s="7" t="str" cm="1">
        <f t="array" ref="HS158">_xlfn.SWITCH(HQ158,"Oui","Abstention","Non","Abstention","Abstention","Non")</f>
        <v>Abstention</v>
      </c>
      <c r="HT158" s="3">
        <f t="shared" si="89"/>
        <v>51</v>
      </c>
      <c r="HU158" s="3">
        <f t="shared" si="90"/>
        <v>1</v>
      </c>
      <c r="HV158" t="str">
        <f t="shared" si="91"/>
        <v>consigne</v>
      </c>
      <c r="HW158" s="3">
        <f t="shared" si="110"/>
        <v>32</v>
      </c>
      <c r="HX158" s="3">
        <f t="shared" si="111"/>
        <v>0</v>
      </c>
      <c r="HY158" s="3">
        <f t="shared" si="112"/>
        <v>0</v>
      </c>
      <c r="HZ158" s="3">
        <f t="shared" si="92"/>
        <v>32</v>
      </c>
      <c r="IA158" s="7" t="str" cm="1">
        <f t="array" ref="IA158">_xlfn.SWITCH(HZ158,HW158,"Oui",HX158,"Non",HY158,"Abstention")</f>
        <v>Oui</v>
      </c>
      <c r="IB158" s="7" t="str" cm="1">
        <f t="array" ref="IB158">_xlfn.SWITCH(IA158,"Oui","Non","Non","Oui","Abstention","Oui")</f>
        <v>Non</v>
      </c>
      <c r="IC158" s="7" t="str" cm="1">
        <f t="array" ref="IC158">_xlfn.SWITCH(IA158,"Oui","Abstention","Non","Abstention","Abstention","Non")</f>
        <v>Abstention</v>
      </c>
      <c r="ID158" s="3">
        <f t="shared" si="93"/>
        <v>32</v>
      </c>
      <c r="IE158" s="3">
        <f t="shared" si="94"/>
        <v>1</v>
      </c>
      <c r="IF158" t="str">
        <f t="shared" si="95"/>
        <v>consigne</v>
      </c>
      <c r="IG158">
        <f t="shared" si="113"/>
        <v>22</v>
      </c>
      <c r="IH158">
        <f t="shared" si="114"/>
        <v>0</v>
      </c>
      <c r="II158">
        <f t="shared" si="115"/>
        <v>3</v>
      </c>
      <c r="IJ158" s="3">
        <f t="shared" si="96"/>
        <v>22</v>
      </c>
      <c r="IK158" s="7" t="str" cm="1">
        <f t="array" ref="IK158">_xlfn.SWITCH(IJ158,IG158,"Oui",IH158,"Non",II158,"Abstention")</f>
        <v>Oui</v>
      </c>
      <c r="IL158" s="7" t="str" cm="1">
        <f t="array" ref="IL158">_xlfn.SWITCH(IK158,"Oui","Non","Non","Oui","Abstention","Oui")</f>
        <v>Non</v>
      </c>
      <c r="IM158" s="7" t="str" cm="1">
        <f t="array" ref="IM158">_xlfn.SWITCH(IK158,"Oui","Abstention","Non","Abstention","Abstention","Non")</f>
        <v>Abstention</v>
      </c>
      <c r="IN158" s="3">
        <f t="shared" si="97"/>
        <v>25</v>
      </c>
      <c r="IO158" s="3">
        <f t="shared" si="98"/>
        <v>0.88</v>
      </c>
      <c r="IP158" t="str">
        <f t="shared" si="126"/>
        <v>consigne</v>
      </c>
      <c r="IQ158">
        <f t="shared" si="116"/>
        <v>1</v>
      </c>
      <c r="IR158">
        <f t="shared" si="117"/>
        <v>22</v>
      </c>
      <c r="IS158">
        <f t="shared" si="118"/>
        <v>0</v>
      </c>
      <c r="IT158" s="3">
        <f t="shared" si="99"/>
        <v>22</v>
      </c>
      <c r="IU158" s="7" t="str" cm="1">
        <f t="array" ref="IU158">_xlfn.SWITCH(IT158,IQ158,"Oui",IR158,"Non",IS158,"Abstention")</f>
        <v>Non</v>
      </c>
      <c r="IV158" s="7" t="str" cm="1">
        <f t="array" ref="IV158">_xlfn.SWITCH(IU158,"Oui","Non","Non","Oui","Abstention","Oui")</f>
        <v>Oui</v>
      </c>
      <c r="IW158" s="7" t="str" cm="1">
        <f t="array" ref="IW158">_xlfn.SWITCH(IU158,"Oui","Abstention","Non","Abstention","Abstention","Non")</f>
        <v>Abstention</v>
      </c>
      <c r="IX158" s="3">
        <f t="shared" si="100"/>
        <v>23</v>
      </c>
      <c r="IY158" s="3">
        <f t="shared" si="101"/>
        <v>0.95652173913043481</v>
      </c>
      <c r="IZ158" t="str">
        <f t="shared" si="127"/>
        <v>consigne</v>
      </c>
      <c r="JA158">
        <f t="shared" si="119"/>
        <v>28</v>
      </c>
      <c r="JB158">
        <f t="shared" si="120"/>
        <v>0</v>
      </c>
      <c r="JC158">
        <f t="shared" si="121"/>
        <v>0</v>
      </c>
      <c r="JD158" s="3">
        <f t="shared" si="102"/>
        <v>28</v>
      </c>
      <c r="JE158" s="7" t="str" cm="1">
        <f t="array" ref="JE158">_xlfn.SWITCH(JD158,JA158,"Oui",JB158,"Non",JC158,"Abstention")</f>
        <v>Oui</v>
      </c>
      <c r="JF158" s="7" t="str" cm="1">
        <f t="array" ref="JF158">_xlfn.SWITCH(JE158,"Oui","Non","Non","Oui","Abstention","Oui")</f>
        <v>Non</v>
      </c>
      <c r="JG158" s="7" t="str" cm="1">
        <f t="array" ref="JG158">_xlfn.SWITCH(JE158,"Oui","Abstention","Non","Abstention","Abstention","Non")</f>
        <v>Abstention</v>
      </c>
      <c r="JH158" s="3">
        <f t="shared" si="103"/>
        <v>28</v>
      </c>
      <c r="JI158" s="3">
        <f t="shared" si="104"/>
        <v>1</v>
      </c>
      <c r="JJ158" t="str">
        <f t="shared" si="128"/>
        <v>consigne</v>
      </c>
      <c r="JK158">
        <f t="shared" si="122"/>
        <v>9</v>
      </c>
      <c r="JL158">
        <f t="shared" si="123"/>
        <v>0</v>
      </c>
      <c r="JM158">
        <f t="shared" si="124"/>
        <v>0</v>
      </c>
      <c r="JN158" s="3">
        <f t="shared" si="105"/>
        <v>9</v>
      </c>
      <c r="JO158" s="7" t="str" cm="1">
        <f t="array" ref="JO158">_xlfn.SWITCH(JN158,JK158,"Oui",JL158,"Non",JM158,"Abstention")</f>
        <v>Oui</v>
      </c>
      <c r="JP158" s="7" t="str" cm="1">
        <f t="array" ref="JP158">_xlfn.SWITCH(JO158,"Oui","Non","Non","Oui","Abstention","Oui")</f>
        <v>Non</v>
      </c>
      <c r="JQ158" s="7" t="str" cm="1">
        <f t="array" ref="JQ158">_xlfn.SWITCH(JO158,"Oui","Abstention","Non","Abstention","Abstention","Non")</f>
        <v>Abstention</v>
      </c>
      <c r="JR158" s="3">
        <f t="shared" si="106"/>
        <v>9</v>
      </c>
      <c r="JS158" s="3">
        <f t="shared" si="107"/>
        <v>1</v>
      </c>
      <c r="JT158" t="str">
        <f t="shared" si="129"/>
        <v>consigne</v>
      </c>
      <c r="JU158" s="3"/>
      <c r="JV158" t="str" cm="1">
        <f t="array" ref="JV158">_xlfn._xlws.FILTER($M$3:$HD$3,((($M158:$HD158=$HR158)+($M158:$HD158=$HS158))*($M$5:$HD$5="V")*($HV158="consigne")),"")</f>
        <v/>
      </c>
      <c r="KP158" t="str" cm="1">
        <f t="array" ref="KP158">_xlfn._xlws.FILTER($M$3:$HD$3,((($M158:$HD158=$IB158)+($M158:$HD158=$IC158))*($M$5:$HD$5="S")*($IF158="consigne")),"")</f>
        <v/>
      </c>
      <c r="LD158" t="str" cm="1">
        <f t="array" ref="LD158">_xlfn._xlws.FILTER($M$3:$HD$3,((($M158:$HD158=$IV158)+($M158:$HD158=$IW158))*($M$5:$HD$5="RL")*($IZ158="consigne")),"")</f>
        <v>Wehrli Laurent</v>
      </c>
      <c r="LP158" t="str" cm="1">
        <f t="array" ref="LP158">_xlfn._xlws.FILTER($M$3:$HD$3,((($M158:$HD158=$JF158)+($M158:$HD158=$JG158))*($M$5:$HD$5="G")*($JJ158="consigne")),"")</f>
        <v/>
      </c>
      <c r="MA158" t="str" cm="1">
        <f t="array" ref="MA158">_xlfn._xlws.FILTER($M$3:$HD$3,((($M158:$HD158=$JP158)+($M158:$HD158=$JQ158))*($M$5:$HD$5="GL")*($JT158="consigne")),"")</f>
        <v/>
      </c>
      <c r="MG158" t="str" cm="1">
        <f t="array" ref="MG158:MI158">_xlfn._xlws.FILTER($M$3:$HD$3,((($M158:$HD158=$IL158)+($M158:$HD158=$IM158))*($M$5:$HD$5="M-E")*($IP158="consigne")),"")</f>
        <v>Gugger Niklaus-Samuel</v>
      </c>
      <c r="MH158" t="str">
        <v>Streiff-Feller Marianne</v>
      </c>
      <c r="MI158" t="str">
        <v>Studer Lilian</v>
      </c>
    </row>
    <row r="159" spans="1:349" x14ac:dyDescent="0.25">
      <c r="A159" s="1" t="s">
        <v>993</v>
      </c>
      <c r="B159" t="s">
        <v>204</v>
      </c>
      <c r="C159" t="s">
        <v>793</v>
      </c>
      <c r="D159" t="s">
        <v>982</v>
      </c>
      <c r="E159" s="1" t="s">
        <v>994</v>
      </c>
      <c r="F159" t="s">
        <v>995</v>
      </c>
      <c r="G159">
        <v>24630</v>
      </c>
      <c r="H159" t="s">
        <v>660</v>
      </c>
      <c r="I159" t="s">
        <v>661</v>
      </c>
      <c r="M159" t="s">
        <v>461</v>
      </c>
      <c r="N159" t="s">
        <v>461</v>
      </c>
      <c r="O159" t="s">
        <v>460</v>
      </c>
      <c r="P159" t="s">
        <v>461</v>
      </c>
      <c r="Q159" t="s">
        <v>461</v>
      </c>
      <c r="R159" t="s">
        <v>460</v>
      </c>
      <c r="S159" t="s">
        <v>460</v>
      </c>
      <c r="T159" t="s">
        <v>460</v>
      </c>
      <c r="U159" t="s">
        <v>460</v>
      </c>
      <c r="V159" t="s">
        <v>460</v>
      </c>
      <c r="W159" t="s">
        <v>463</v>
      </c>
      <c r="X159" t="s">
        <v>460</v>
      </c>
      <c r="Y159" t="s">
        <v>460</v>
      </c>
      <c r="Z159" t="s">
        <v>473</v>
      </c>
      <c r="AA159" t="s">
        <v>460</v>
      </c>
      <c r="AB159" t="s">
        <v>460</v>
      </c>
      <c r="AC159" t="s">
        <v>460</v>
      </c>
      <c r="AD159" t="s">
        <v>460</v>
      </c>
      <c r="AE159" t="s">
        <v>461</v>
      </c>
      <c r="AF159" t="s">
        <v>460</v>
      </c>
      <c r="AG159" t="s">
        <v>460</v>
      </c>
      <c r="AH159" t="s">
        <v>460</v>
      </c>
      <c r="AI159" t="s">
        <v>460</v>
      </c>
      <c r="AJ159" t="s">
        <v>460</v>
      </c>
      <c r="AK159" t="s">
        <v>460</v>
      </c>
      <c r="AL159" t="s">
        <v>461</v>
      </c>
      <c r="AM159" t="s">
        <v>480</v>
      </c>
      <c r="AN159" t="s">
        <v>460</v>
      </c>
      <c r="AO159" t="s">
        <v>461</v>
      </c>
      <c r="AP159" t="s">
        <v>460</v>
      </c>
      <c r="AQ159" t="s">
        <v>473</v>
      </c>
      <c r="AR159" t="s">
        <v>460</v>
      </c>
      <c r="AS159" t="s">
        <v>460</v>
      </c>
      <c r="AT159" t="s">
        <v>460</v>
      </c>
      <c r="AU159" t="s">
        <v>460</v>
      </c>
      <c r="AV159" t="s">
        <v>460</v>
      </c>
      <c r="AW159" t="s">
        <v>461</v>
      </c>
      <c r="AX159" t="s">
        <v>460</v>
      </c>
      <c r="AY159" t="s">
        <v>460</v>
      </c>
      <c r="AZ159" t="s">
        <v>480</v>
      </c>
      <c r="BA159" t="s">
        <v>461</v>
      </c>
      <c r="BB159" t="s">
        <v>460</v>
      </c>
      <c r="BC159" t="s">
        <v>460</v>
      </c>
      <c r="BD159" t="s">
        <v>461</v>
      </c>
      <c r="BE159" t="s">
        <v>461</v>
      </c>
      <c r="BF159" t="s">
        <v>460</v>
      </c>
      <c r="BG159" t="s">
        <v>460</v>
      </c>
      <c r="BH159" t="s">
        <v>480</v>
      </c>
      <c r="BI159" t="s">
        <v>460</v>
      </c>
      <c r="BJ159" t="s">
        <v>460</v>
      </c>
      <c r="BK159" t="s">
        <v>461</v>
      </c>
      <c r="BL159" t="s">
        <v>460</v>
      </c>
      <c r="BM159" t="s">
        <v>460</v>
      </c>
      <c r="BN159" t="s">
        <v>460</v>
      </c>
      <c r="BO159" t="s">
        <v>473</v>
      </c>
      <c r="BP159" t="s">
        <v>460</v>
      </c>
      <c r="BQ159" t="s">
        <v>460</v>
      </c>
      <c r="BR159" t="s">
        <v>461</v>
      </c>
      <c r="BS159" t="s">
        <v>460</v>
      </c>
      <c r="BT159" t="s">
        <v>461</v>
      </c>
      <c r="BU159" t="s">
        <v>461</v>
      </c>
      <c r="BV159" t="s">
        <v>480</v>
      </c>
      <c r="BW159" t="s">
        <v>461</v>
      </c>
      <c r="BX159" t="s">
        <v>460</v>
      </c>
      <c r="BY159" t="s">
        <v>463</v>
      </c>
      <c r="BZ159" t="s">
        <v>461</v>
      </c>
      <c r="CA159" t="s">
        <v>460</v>
      </c>
      <c r="CB159" t="s">
        <v>460</v>
      </c>
      <c r="CC159" t="s">
        <v>480</v>
      </c>
      <c r="CD159" t="s">
        <v>461</v>
      </c>
      <c r="CE159" t="s">
        <v>473</v>
      </c>
      <c r="CF159" t="s">
        <v>460</v>
      </c>
      <c r="CG159" t="s">
        <v>461</v>
      </c>
      <c r="CH159" t="s">
        <v>473</v>
      </c>
      <c r="CI159" t="s">
        <v>461</v>
      </c>
      <c r="CJ159" t="s">
        <v>460</v>
      </c>
      <c r="CK159" t="s">
        <v>460</v>
      </c>
      <c r="CL159" t="s">
        <v>461</v>
      </c>
      <c r="CM159" t="s">
        <v>463</v>
      </c>
      <c r="CN159" t="s">
        <v>460</v>
      </c>
      <c r="CO159" t="s">
        <v>460</v>
      </c>
      <c r="CP159" t="s">
        <v>461</v>
      </c>
      <c r="CQ159" t="s">
        <v>461</v>
      </c>
      <c r="CR159" t="s">
        <v>461</v>
      </c>
      <c r="CS159" t="s">
        <v>461</v>
      </c>
      <c r="CT159" t="s">
        <v>461</v>
      </c>
      <c r="CU159" t="s">
        <v>473</v>
      </c>
      <c r="CV159" t="s">
        <v>461</v>
      </c>
      <c r="CW159" t="s">
        <v>463</v>
      </c>
      <c r="CX159" t="s">
        <v>460</v>
      </c>
      <c r="CY159" t="s">
        <v>461</v>
      </c>
      <c r="CZ159" t="s">
        <v>461</v>
      </c>
      <c r="DA159" t="s">
        <v>461</v>
      </c>
      <c r="DB159" t="s">
        <v>474</v>
      </c>
      <c r="DC159" t="s">
        <v>460</v>
      </c>
      <c r="DD159" t="s">
        <v>461</v>
      </c>
      <c r="DE159" t="s">
        <v>460</v>
      </c>
      <c r="DF159" t="s">
        <v>461</v>
      </c>
      <c r="DG159" t="s">
        <v>460</v>
      </c>
      <c r="DH159" t="s">
        <v>473</v>
      </c>
      <c r="DI159" t="s">
        <v>460</v>
      </c>
      <c r="DJ159" t="s">
        <v>460</v>
      </c>
      <c r="DK159" t="s">
        <v>460</v>
      </c>
      <c r="DL159" t="s">
        <v>460</v>
      </c>
      <c r="DM159" t="s">
        <v>460</v>
      </c>
      <c r="DN159" t="s">
        <v>460</v>
      </c>
      <c r="DO159" t="s">
        <v>460</v>
      </c>
      <c r="DP159" t="s">
        <v>461</v>
      </c>
      <c r="DQ159" t="s">
        <v>460</v>
      </c>
      <c r="DR159" t="s">
        <v>460</v>
      </c>
      <c r="DS159" t="s">
        <v>460</v>
      </c>
      <c r="DT159" t="s">
        <v>460</v>
      </c>
      <c r="DU159" t="s">
        <v>461</v>
      </c>
      <c r="DV159" t="s">
        <v>460</v>
      </c>
      <c r="DW159" t="s">
        <v>460</v>
      </c>
      <c r="DX159" t="s">
        <v>461</v>
      </c>
      <c r="DY159" t="s">
        <v>473</v>
      </c>
      <c r="DZ159" t="s">
        <v>460</v>
      </c>
      <c r="EA159" t="s">
        <v>460</v>
      </c>
      <c r="EB159" t="s">
        <v>460</v>
      </c>
      <c r="EC159" t="s">
        <v>473</v>
      </c>
      <c r="ED159" t="s">
        <v>460</v>
      </c>
      <c r="EE159" t="s">
        <v>460</v>
      </c>
      <c r="EF159" t="s">
        <v>460</v>
      </c>
      <c r="EG159" t="s">
        <v>460</v>
      </c>
      <c r="EH159" t="s">
        <v>460</v>
      </c>
      <c r="EI159" t="s">
        <v>461</v>
      </c>
      <c r="EJ159" t="s">
        <v>461</v>
      </c>
      <c r="EK159" t="s">
        <v>460</v>
      </c>
      <c r="EL159" t="s">
        <v>473</v>
      </c>
      <c r="EM159" t="s">
        <v>460</v>
      </c>
      <c r="EN159" t="s">
        <v>461</v>
      </c>
      <c r="EO159" t="s">
        <v>460</v>
      </c>
      <c r="EP159" t="s">
        <v>473</v>
      </c>
      <c r="EQ159" t="s">
        <v>460</v>
      </c>
      <c r="ER159" t="s">
        <v>473</v>
      </c>
      <c r="ES159" t="s">
        <v>473</v>
      </c>
      <c r="ET159" t="s">
        <v>461</v>
      </c>
      <c r="EU159" t="s">
        <v>460</v>
      </c>
      <c r="EV159" t="s">
        <v>460</v>
      </c>
      <c r="EW159" t="s">
        <v>460</v>
      </c>
      <c r="EX159" t="s">
        <v>460</v>
      </c>
      <c r="EY159" t="s">
        <v>461</v>
      </c>
      <c r="EZ159" t="s">
        <v>460</v>
      </c>
      <c r="FA159" t="s">
        <v>460</v>
      </c>
      <c r="FB159" t="s">
        <v>461</v>
      </c>
      <c r="FC159" t="s">
        <v>460</v>
      </c>
      <c r="FD159" t="s">
        <v>460</v>
      </c>
      <c r="FE159" t="s">
        <v>460</v>
      </c>
      <c r="FF159" t="s">
        <v>473</v>
      </c>
      <c r="FG159" t="s">
        <v>473</v>
      </c>
      <c r="FH159" t="s">
        <v>460</v>
      </c>
      <c r="FI159" t="s">
        <v>460</v>
      </c>
      <c r="FJ159" t="s">
        <v>461</v>
      </c>
      <c r="FK159" t="s">
        <v>461</v>
      </c>
      <c r="FL159" t="s">
        <v>460</v>
      </c>
      <c r="FM159" t="s">
        <v>460</v>
      </c>
      <c r="FN159" t="s">
        <v>460</v>
      </c>
      <c r="FO159" t="s">
        <v>460</v>
      </c>
      <c r="FP159" t="s">
        <v>461</v>
      </c>
      <c r="FQ159" t="s">
        <v>461</v>
      </c>
      <c r="FR159" t="s">
        <v>460</v>
      </c>
      <c r="FS159" t="s">
        <v>460</v>
      </c>
      <c r="FT159" t="s">
        <v>460</v>
      </c>
      <c r="FU159" t="s">
        <v>460</v>
      </c>
      <c r="FV159" t="s">
        <v>460</v>
      </c>
      <c r="FW159" t="s">
        <v>461</v>
      </c>
      <c r="FX159" t="s">
        <v>473</v>
      </c>
      <c r="FY159" t="s">
        <v>460</v>
      </c>
      <c r="FZ159" t="s">
        <v>480</v>
      </c>
      <c r="GA159" t="s">
        <v>461</v>
      </c>
      <c r="GB159" t="s">
        <v>460</v>
      </c>
      <c r="GC159" t="s">
        <v>461</v>
      </c>
      <c r="GD159" t="s">
        <v>460</v>
      </c>
      <c r="GE159" t="s">
        <v>460</v>
      </c>
      <c r="GF159" t="s">
        <v>461</v>
      </c>
      <c r="GG159" t="s">
        <v>460</v>
      </c>
      <c r="GH159" t="s">
        <v>460</v>
      </c>
      <c r="GI159" t="s">
        <v>460</v>
      </c>
      <c r="GJ159" t="s">
        <v>460</v>
      </c>
      <c r="GK159" t="s">
        <v>461</v>
      </c>
      <c r="GL159" t="s">
        <v>461</v>
      </c>
      <c r="GM159" t="s">
        <v>473</v>
      </c>
      <c r="GN159" t="s">
        <v>460</v>
      </c>
      <c r="GO159" t="s">
        <v>461</v>
      </c>
      <c r="GP159" t="s">
        <v>460</v>
      </c>
      <c r="GQ159" t="s">
        <v>461</v>
      </c>
      <c r="GR159" t="s">
        <v>480</v>
      </c>
      <c r="GS159" t="s">
        <v>473</v>
      </c>
      <c r="GT159" t="s">
        <v>473</v>
      </c>
      <c r="GU159" t="s">
        <v>473</v>
      </c>
      <c r="GV159" t="s">
        <v>460</v>
      </c>
      <c r="GW159" t="s">
        <v>460</v>
      </c>
      <c r="GX159" t="s">
        <v>463</v>
      </c>
      <c r="GY159" t="s">
        <v>460</v>
      </c>
      <c r="GZ159" t="s">
        <v>460</v>
      </c>
      <c r="HA159" t="s">
        <v>460</v>
      </c>
      <c r="HB159" t="s">
        <v>461</v>
      </c>
      <c r="HC159" t="s">
        <v>460</v>
      </c>
      <c r="HD159" t="s">
        <v>461</v>
      </c>
      <c r="HE159" t="s">
        <v>481</v>
      </c>
      <c r="HF159">
        <v>112</v>
      </c>
      <c r="HG159">
        <v>55</v>
      </c>
      <c r="HH159">
        <v>7</v>
      </c>
      <c r="HI159">
        <v>5</v>
      </c>
      <c r="HJ159">
        <v>20</v>
      </c>
      <c r="HK159" t="s">
        <v>476</v>
      </c>
      <c r="HM159" s="3">
        <f t="shared" si="108"/>
        <v>0</v>
      </c>
      <c r="HN159" s="3">
        <f t="shared" si="109"/>
        <v>52</v>
      </c>
      <c r="HO159" s="3">
        <f t="shared" si="125"/>
        <v>1</v>
      </c>
      <c r="HP159" s="3">
        <f t="shared" si="88"/>
        <v>52</v>
      </c>
      <c r="HQ159" s="7" t="str" cm="1">
        <f t="array" ref="HQ159">_xlfn.SWITCH(HP159,HM159,"Oui",HN159,"Non",HO159,"Abstention")</f>
        <v>Non</v>
      </c>
      <c r="HR159" s="7" t="str" cm="1">
        <f t="array" ref="HR159">_xlfn.SWITCH(HQ159,"Oui","Non","Non","Oui","Abstention","Oui")</f>
        <v>Oui</v>
      </c>
      <c r="HS159" s="7" t="str" cm="1">
        <f t="array" ref="HS159">_xlfn.SWITCH(HQ159,"Oui","Abstention","Non","Abstention","Abstention","Non")</f>
        <v>Abstention</v>
      </c>
      <c r="HT159" s="3">
        <f t="shared" si="89"/>
        <v>53</v>
      </c>
      <c r="HU159" s="3">
        <f t="shared" si="90"/>
        <v>0.98113207547169812</v>
      </c>
      <c r="HV159" t="str">
        <f t="shared" si="91"/>
        <v>consigne</v>
      </c>
      <c r="HW159" s="3">
        <f t="shared" si="110"/>
        <v>33</v>
      </c>
      <c r="HX159" s="3">
        <f t="shared" si="111"/>
        <v>0</v>
      </c>
      <c r="HY159" s="3">
        <f t="shared" si="112"/>
        <v>0</v>
      </c>
      <c r="HZ159" s="3">
        <f t="shared" si="92"/>
        <v>33</v>
      </c>
      <c r="IA159" s="7" t="str" cm="1">
        <f t="array" ref="IA159">_xlfn.SWITCH(HZ159,HW159,"Oui",HX159,"Non",HY159,"Abstention")</f>
        <v>Oui</v>
      </c>
      <c r="IB159" s="7" t="str" cm="1">
        <f t="array" ref="IB159">_xlfn.SWITCH(IA159,"Oui","Non","Non","Oui","Abstention","Oui")</f>
        <v>Non</v>
      </c>
      <c r="IC159" s="7" t="str" cm="1">
        <f t="array" ref="IC159">_xlfn.SWITCH(IA159,"Oui","Abstention","Non","Abstention","Abstention","Non")</f>
        <v>Abstention</v>
      </c>
      <c r="ID159" s="3">
        <f t="shared" si="93"/>
        <v>33</v>
      </c>
      <c r="IE159" s="3">
        <f t="shared" si="94"/>
        <v>1</v>
      </c>
      <c r="IF159" t="str">
        <f t="shared" si="95"/>
        <v>consigne</v>
      </c>
      <c r="IG159">
        <f t="shared" si="113"/>
        <v>25</v>
      </c>
      <c r="IH159">
        <f t="shared" si="114"/>
        <v>0</v>
      </c>
      <c r="II159">
        <f t="shared" si="115"/>
        <v>0</v>
      </c>
      <c r="IJ159" s="3">
        <f t="shared" si="96"/>
        <v>25</v>
      </c>
      <c r="IK159" s="7" t="str" cm="1">
        <f t="array" ref="IK159">_xlfn.SWITCH(IJ159,IG159,"Oui",IH159,"Non",II159,"Abstention")</f>
        <v>Oui</v>
      </c>
      <c r="IL159" s="7" t="str" cm="1">
        <f t="array" ref="IL159">_xlfn.SWITCH(IK159,"Oui","Non","Non","Oui","Abstention","Oui")</f>
        <v>Non</v>
      </c>
      <c r="IM159" s="7" t="str" cm="1">
        <f t="array" ref="IM159">_xlfn.SWITCH(IK159,"Oui","Abstention","Non","Abstention","Abstention","Non")</f>
        <v>Abstention</v>
      </c>
      <c r="IN159" s="3">
        <f t="shared" si="97"/>
        <v>25</v>
      </c>
      <c r="IO159" s="3">
        <f t="shared" si="98"/>
        <v>1</v>
      </c>
      <c r="IP159" t="str">
        <f t="shared" si="126"/>
        <v>consigne</v>
      </c>
      <c r="IQ159">
        <f t="shared" si="116"/>
        <v>15</v>
      </c>
      <c r="IR159">
        <f t="shared" si="117"/>
        <v>3</v>
      </c>
      <c r="IS159">
        <f t="shared" si="118"/>
        <v>6</v>
      </c>
      <c r="IT159" s="3">
        <f t="shared" si="99"/>
        <v>15</v>
      </c>
      <c r="IU159" s="7" t="str" cm="1">
        <f t="array" ref="IU159">_xlfn.SWITCH(IT159,IQ159,"Oui",IR159,"Non",IS159,"Abstention")</f>
        <v>Oui</v>
      </c>
      <c r="IV159" s="7" t="str" cm="1">
        <f t="array" ref="IV159">_xlfn.SWITCH(IU159,"Oui","Non","Non","Oui","Abstention","Oui")</f>
        <v>Non</v>
      </c>
      <c r="IW159" s="7" t="str" cm="1">
        <f t="array" ref="IW159">_xlfn.SWITCH(IU159,"Oui","Abstention","Non","Abstention","Abstention","Non")</f>
        <v>Abstention</v>
      </c>
      <c r="IX159" s="3">
        <f t="shared" si="100"/>
        <v>24</v>
      </c>
      <c r="IY159" s="3">
        <f t="shared" si="101"/>
        <v>0.625</v>
      </c>
      <c r="IZ159" t="str">
        <f t="shared" si="127"/>
        <v>pas de consigne</v>
      </c>
      <c r="JA159">
        <f t="shared" si="119"/>
        <v>28</v>
      </c>
      <c r="JB159">
        <f t="shared" si="120"/>
        <v>0</v>
      </c>
      <c r="JC159">
        <f t="shared" si="121"/>
        <v>0</v>
      </c>
      <c r="JD159" s="3">
        <f t="shared" si="102"/>
        <v>28</v>
      </c>
      <c r="JE159" s="7" t="str" cm="1">
        <f t="array" ref="JE159">_xlfn.SWITCH(JD159,JA159,"Oui",JB159,"Non",JC159,"Abstention")</f>
        <v>Oui</v>
      </c>
      <c r="JF159" s="7" t="str" cm="1">
        <f t="array" ref="JF159">_xlfn.SWITCH(JE159,"Oui","Non","Non","Oui","Abstention","Oui")</f>
        <v>Non</v>
      </c>
      <c r="JG159" s="7" t="str" cm="1">
        <f t="array" ref="JG159">_xlfn.SWITCH(JE159,"Oui","Abstention","Non","Abstention","Abstention","Non")</f>
        <v>Abstention</v>
      </c>
      <c r="JH159" s="3">
        <f t="shared" si="103"/>
        <v>28</v>
      </c>
      <c r="JI159" s="3">
        <f t="shared" si="104"/>
        <v>1</v>
      </c>
      <c r="JJ159" t="str">
        <f t="shared" si="128"/>
        <v>consigne</v>
      </c>
      <c r="JK159">
        <f t="shared" si="122"/>
        <v>11</v>
      </c>
      <c r="JL159">
        <f t="shared" si="123"/>
        <v>0</v>
      </c>
      <c r="JM159">
        <f t="shared" si="124"/>
        <v>0</v>
      </c>
      <c r="JN159" s="3">
        <f t="shared" si="105"/>
        <v>11</v>
      </c>
      <c r="JO159" s="7" t="str" cm="1">
        <f t="array" ref="JO159">_xlfn.SWITCH(JN159,JK159,"Oui",JL159,"Non",JM159,"Abstention")</f>
        <v>Oui</v>
      </c>
      <c r="JP159" s="7" t="str" cm="1">
        <f t="array" ref="JP159">_xlfn.SWITCH(JO159,"Oui","Non","Non","Oui","Abstention","Oui")</f>
        <v>Non</v>
      </c>
      <c r="JQ159" s="7" t="str" cm="1">
        <f t="array" ref="JQ159">_xlfn.SWITCH(JO159,"Oui","Abstention","Non","Abstention","Abstention","Non")</f>
        <v>Abstention</v>
      </c>
      <c r="JR159" s="3">
        <f t="shared" si="106"/>
        <v>11</v>
      </c>
      <c r="JS159" s="3">
        <f t="shared" si="107"/>
        <v>1</v>
      </c>
      <c r="JT159" t="str">
        <f t="shared" si="129"/>
        <v>consigne</v>
      </c>
      <c r="JU159" s="3"/>
      <c r="JV159" t="str" cm="1">
        <f t="array" ref="JV159">_xlfn._xlws.FILTER($M$3:$HD$3,((($M159:$HD159=$HR159)+($M159:$HD159=$HS159))*($M$5:$HD$5="V")*($HV159="consigne")),"")</f>
        <v>Buffat Michaël</v>
      </c>
      <c r="KP159" t="str" cm="1">
        <f t="array" ref="KP159">_xlfn._xlws.FILTER($M$3:$HD$3,((($M159:$HD159=$IB159)+($M159:$HD159=$IC159))*($M$5:$HD$5="S")*($IF159="consigne")),"")</f>
        <v/>
      </c>
      <c r="LD159" t="str" cm="1">
        <f t="array" ref="LD159">_xlfn._xlws.FILTER($M$3:$HD$3,((($M159:$HD159=$IV159)+($M159:$HD159=$IW159))*($M$5:$HD$5="RL")*($IZ159="consigne")),"")</f>
        <v/>
      </c>
      <c r="LP159" t="str" cm="1">
        <f t="array" ref="LP159">_xlfn._xlws.FILTER($M$3:$HD$3,((($M159:$HD159=$JF159)+($M159:$HD159=$JG159))*($M$5:$HD$5="G")*($JJ159="consigne")),"")</f>
        <v/>
      </c>
      <c r="MA159" t="str" cm="1">
        <f t="array" ref="MA159">_xlfn._xlws.FILTER($M$3:$HD$3,((($M159:$HD159=$JP159)+($M159:$HD159=$JQ159))*($M$5:$HD$5="GL")*($JT159="consigne")),"")</f>
        <v/>
      </c>
      <c r="MG159" t="str" cm="1">
        <f t="array" ref="MG159">_xlfn._xlws.FILTER($M$3:$HD$3,((($M159:$HD159=$IL159)+($M159:$HD159=$IM159))*($M$5:$HD$5="M-E")*($IP159="consigne")),"")</f>
        <v/>
      </c>
    </row>
    <row r="160" spans="1:349" x14ac:dyDescent="0.25">
      <c r="A160" s="1" t="s">
        <v>996</v>
      </c>
      <c r="B160" t="s">
        <v>204</v>
      </c>
      <c r="D160" t="s">
        <v>982</v>
      </c>
      <c r="E160" s="1" t="s">
        <v>997</v>
      </c>
      <c r="F160" t="s">
        <v>998</v>
      </c>
      <c r="G160">
        <v>24631</v>
      </c>
      <c r="H160" t="s">
        <v>536</v>
      </c>
      <c r="I160" t="s">
        <v>537</v>
      </c>
      <c r="M160" t="s">
        <v>461</v>
      </c>
      <c r="N160" t="s">
        <v>461</v>
      </c>
      <c r="O160" t="s">
        <v>460</v>
      </c>
      <c r="P160" t="s">
        <v>461</v>
      </c>
      <c r="Q160" t="s">
        <v>461</v>
      </c>
      <c r="R160" t="s">
        <v>460</v>
      </c>
      <c r="S160" t="s">
        <v>460</v>
      </c>
      <c r="T160" t="s">
        <v>460</v>
      </c>
      <c r="U160" t="s">
        <v>460</v>
      </c>
      <c r="V160" t="s">
        <v>460</v>
      </c>
      <c r="W160" t="s">
        <v>463</v>
      </c>
      <c r="X160" t="s">
        <v>460</v>
      </c>
      <c r="Y160" t="s">
        <v>460</v>
      </c>
      <c r="Z160" t="s">
        <v>460</v>
      </c>
      <c r="AA160" t="s">
        <v>460</v>
      </c>
      <c r="AB160" t="s">
        <v>460</v>
      </c>
      <c r="AC160" t="s">
        <v>460</v>
      </c>
      <c r="AD160" t="s">
        <v>460</v>
      </c>
      <c r="AE160" t="s">
        <v>461</v>
      </c>
      <c r="AF160" t="s">
        <v>460</v>
      </c>
      <c r="AG160" t="s">
        <v>461</v>
      </c>
      <c r="AH160" t="s">
        <v>461</v>
      </c>
      <c r="AI160" t="s">
        <v>460</v>
      </c>
      <c r="AJ160" t="s">
        <v>460</v>
      </c>
      <c r="AK160" t="s">
        <v>460</v>
      </c>
      <c r="AL160" t="s">
        <v>461</v>
      </c>
      <c r="AM160" t="s">
        <v>461</v>
      </c>
      <c r="AN160" t="s">
        <v>460</v>
      </c>
      <c r="AO160" t="s">
        <v>461</v>
      </c>
      <c r="AP160" t="s">
        <v>460</v>
      </c>
      <c r="AQ160" t="s">
        <v>461</v>
      </c>
      <c r="AR160" t="s">
        <v>460</v>
      </c>
      <c r="AS160" t="s">
        <v>460</v>
      </c>
      <c r="AT160" t="s">
        <v>461</v>
      </c>
      <c r="AU160" t="s">
        <v>460</v>
      </c>
      <c r="AV160" t="s">
        <v>460</v>
      </c>
      <c r="AW160" t="s">
        <v>461</v>
      </c>
      <c r="AX160" t="s">
        <v>460</v>
      </c>
      <c r="AY160" t="s">
        <v>461</v>
      </c>
      <c r="AZ160" t="s">
        <v>480</v>
      </c>
      <c r="BA160" t="s">
        <v>461</v>
      </c>
      <c r="BB160" t="s">
        <v>461</v>
      </c>
      <c r="BC160" t="s">
        <v>460</v>
      </c>
      <c r="BD160" t="s">
        <v>461</v>
      </c>
      <c r="BE160" t="s">
        <v>461</v>
      </c>
      <c r="BF160" t="s">
        <v>461</v>
      </c>
      <c r="BG160" t="s">
        <v>460</v>
      </c>
      <c r="BH160" t="s">
        <v>461</v>
      </c>
      <c r="BI160" t="s">
        <v>460</v>
      </c>
      <c r="BJ160" t="s">
        <v>460</v>
      </c>
      <c r="BK160" t="s">
        <v>461</v>
      </c>
      <c r="BL160" t="s">
        <v>460</v>
      </c>
      <c r="BM160" t="s">
        <v>460</v>
      </c>
      <c r="BN160" t="s">
        <v>460</v>
      </c>
      <c r="BO160" t="s">
        <v>461</v>
      </c>
      <c r="BP160" t="s">
        <v>460</v>
      </c>
      <c r="BQ160" t="s">
        <v>460</v>
      </c>
      <c r="BR160" t="s">
        <v>461</v>
      </c>
      <c r="BS160" t="s">
        <v>460</v>
      </c>
      <c r="BT160" t="s">
        <v>461</v>
      </c>
      <c r="BU160" t="s">
        <v>461</v>
      </c>
      <c r="BV160" t="s">
        <v>480</v>
      </c>
      <c r="BW160" t="s">
        <v>461</v>
      </c>
      <c r="BX160" t="s">
        <v>460</v>
      </c>
      <c r="BY160" t="s">
        <v>463</v>
      </c>
      <c r="BZ160" t="s">
        <v>461</v>
      </c>
      <c r="CA160" t="s">
        <v>460</v>
      </c>
      <c r="CB160" t="s">
        <v>460</v>
      </c>
      <c r="CC160" t="s">
        <v>461</v>
      </c>
      <c r="CD160" t="s">
        <v>473</v>
      </c>
      <c r="CE160" t="s">
        <v>460</v>
      </c>
      <c r="CF160" t="s">
        <v>460</v>
      </c>
      <c r="CG160" t="s">
        <v>461</v>
      </c>
      <c r="CH160" t="s">
        <v>460</v>
      </c>
      <c r="CI160" t="s">
        <v>461</v>
      </c>
      <c r="CJ160" t="s">
        <v>460</v>
      </c>
      <c r="CK160" t="s">
        <v>460</v>
      </c>
      <c r="CL160" t="s">
        <v>461</v>
      </c>
      <c r="CM160" t="s">
        <v>463</v>
      </c>
      <c r="CN160" t="s">
        <v>460</v>
      </c>
      <c r="CO160" t="s">
        <v>460</v>
      </c>
      <c r="CP160" t="s">
        <v>461</v>
      </c>
      <c r="CQ160" t="s">
        <v>461</v>
      </c>
      <c r="CR160" t="s">
        <v>461</v>
      </c>
      <c r="CS160" t="s">
        <v>461</v>
      </c>
      <c r="CT160" t="s">
        <v>473</v>
      </c>
      <c r="CU160" t="s">
        <v>460</v>
      </c>
      <c r="CV160" t="s">
        <v>461</v>
      </c>
      <c r="CW160" t="s">
        <v>463</v>
      </c>
      <c r="CX160" t="s">
        <v>460</v>
      </c>
      <c r="CY160" t="s">
        <v>461</v>
      </c>
      <c r="CZ160" t="s">
        <v>461</v>
      </c>
      <c r="DA160" t="s">
        <v>461</v>
      </c>
      <c r="DB160" t="s">
        <v>474</v>
      </c>
      <c r="DC160" t="s">
        <v>460</v>
      </c>
      <c r="DD160" t="s">
        <v>461</v>
      </c>
      <c r="DE160" t="s">
        <v>460</v>
      </c>
      <c r="DF160" t="s">
        <v>461</v>
      </c>
      <c r="DG160" t="s">
        <v>460</v>
      </c>
      <c r="DH160" t="s">
        <v>473</v>
      </c>
      <c r="DI160" t="s">
        <v>460</v>
      </c>
      <c r="DJ160" t="s">
        <v>460</v>
      </c>
      <c r="DK160" t="s">
        <v>461</v>
      </c>
      <c r="DL160" t="s">
        <v>460</v>
      </c>
      <c r="DM160" t="s">
        <v>460</v>
      </c>
      <c r="DN160" t="s">
        <v>460</v>
      </c>
      <c r="DO160" t="s">
        <v>460</v>
      </c>
      <c r="DP160" t="s">
        <v>461</v>
      </c>
      <c r="DQ160" t="s">
        <v>460</v>
      </c>
      <c r="DR160" t="s">
        <v>460</v>
      </c>
      <c r="DS160" t="s">
        <v>460</v>
      </c>
      <c r="DT160" t="s">
        <v>460</v>
      </c>
      <c r="DU160" t="s">
        <v>461</v>
      </c>
      <c r="DV160" t="s">
        <v>460</v>
      </c>
      <c r="DW160" t="s">
        <v>460</v>
      </c>
      <c r="DX160" t="s">
        <v>461</v>
      </c>
      <c r="DY160" t="s">
        <v>460</v>
      </c>
      <c r="DZ160" t="s">
        <v>460</v>
      </c>
      <c r="EA160" t="s">
        <v>460</v>
      </c>
      <c r="EB160" t="s">
        <v>460</v>
      </c>
      <c r="EC160" t="s">
        <v>473</v>
      </c>
      <c r="ED160" t="s">
        <v>460</v>
      </c>
      <c r="EE160" t="s">
        <v>460</v>
      </c>
      <c r="EF160" t="s">
        <v>460</v>
      </c>
      <c r="EG160" t="s">
        <v>460</v>
      </c>
      <c r="EH160" t="s">
        <v>461</v>
      </c>
      <c r="EI160" t="s">
        <v>461</v>
      </c>
      <c r="EJ160" t="s">
        <v>461</v>
      </c>
      <c r="EK160" t="s">
        <v>473</v>
      </c>
      <c r="EL160" t="s">
        <v>460</v>
      </c>
      <c r="EM160" t="s">
        <v>460</v>
      </c>
      <c r="EN160" t="s">
        <v>461</v>
      </c>
      <c r="EO160" t="s">
        <v>460</v>
      </c>
      <c r="EP160" t="s">
        <v>460</v>
      </c>
      <c r="EQ160" t="s">
        <v>460</v>
      </c>
      <c r="ER160" t="s">
        <v>460</v>
      </c>
      <c r="ES160" t="s">
        <v>460</v>
      </c>
      <c r="ET160" t="s">
        <v>461</v>
      </c>
      <c r="EU160" t="s">
        <v>460</v>
      </c>
      <c r="EV160" t="s">
        <v>460</v>
      </c>
      <c r="EW160" t="s">
        <v>460</v>
      </c>
      <c r="EX160" t="s">
        <v>460</v>
      </c>
      <c r="EY160" t="s">
        <v>461</v>
      </c>
      <c r="EZ160" t="s">
        <v>460</v>
      </c>
      <c r="FA160" t="s">
        <v>480</v>
      </c>
      <c r="FB160" t="s">
        <v>461</v>
      </c>
      <c r="FC160" t="s">
        <v>461</v>
      </c>
      <c r="FD160" t="s">
        <v>460</v>
      </c>
      <c r="FE160" t="s">
        <v>460</v>
      </c>
      <c r="FF160" t="s">
        <v>460</v>
      </c>
      <c r="FG160" t="s">
        <v>461</v>
      </c>
      <c r="FH160" t="s">
        <v>460</v>
      </c>
      <c r="FI160" t="s">
        <v>460</v>
      </c>
      <c r="FJ160" t="s">
        <v>461</v>
      </c>
      <c r="FK160" t="s">
        <v>461</v>
      </c>
      <c r="FL160" t="s">
        <v>460</v>
      </c>
      <c r="FM160" t="s">
        <v>460</v>
      </c>
      <c r="FN160" t="s">
        <v>461</v>
      </c>
      <c r="FO160" t="s">
        <v>460</v>
      </c>
      <c r="FP160" t="s">
        <v>461</v>
      </c>
      <c r="FQ160" t="s">
        <v>461</v>
      </c>
      <c r="FR160" t="s">
        <v>460</v>
      </c>
      <c r="FS160" t="s">
        <v>461</v>
      </c>
      <c r="FT160" t="s">
        <v>460</v>
      </c>
      <c r="FU160" t="s">
        <v>460</v>
      </c>
      <c r="FV160" t="s">
        <v>460</v>
      </c>
      <c r="FW160" t="s">
        <v>461</v>
      </c>
      <c r="FX160" t="s">
        <v>460</v>
      </c>
      <c r="FY160" t="s">
        <v>460</v>
      </c>
      <c r="FZ160" t="s">
        <v>461</v>
      </c>
      <c r="GA160" t="s">
        <v>461</v>
      </c>
      <c r="GB160" t="s">
        <v>460</v>
      </c>
      <c r="GC160" t="s">
        <v>461</v>
      </c>
      <c r="GD160" t="s">
        <v>460</v>
      </c>
      <c r="GE160" t="s">
        <v>460</v>
      </c>
      <c r="GF160" t="s">
        <v>461</v>
      </c>
      <c r="GG160" t="s">
        <v>460</v>
      </c>
      <c r="GH160" t="s">
        <v>460</v>
      </c>
      <c r="GI160" t="s">
        <v>460</v>
      </c>
      <c r="GJ160" t="s">
        <v>460</v>
      </c>
      <c r="GK160" t="s">
        <v>461</v>
      </c>
      <c r="GL160" t="s">
        <v>461</v>
      </c>
      <c r="GM160" t="s">
        <v>473</v>
      </c>
      <c r="GN160" t="s">
        <v>461</v>
      </c>
      <c r="GO160" t="s">
        <v>461</v>
      </c>
      <c r="GP160" t="s">
        <v>460</v>
      </c>
      <c r="GQ160" t="s">
        <v>461</v>
      </c>
      <c r="GR160" t="s">
        <v>461</v>
      </c>
      <c r="GS160" t="s">
        <v>461</v>
      </c>
      <c r="GT160" t="s">
        <v>460</v>
      </c>
      <c r="GU160" t="s">
        <v>460</v>
      </c>
      <c r="GV160" t="s">
        <v>461</v>
      </c>
      <c r="GW160" t="s">
        <v>460</v>
      </c>
      <c r="GX160" t="s">
        <v>463</v>
      </c>
      <c r="GY160" t="s">
        <v>460</v>
      </c>
      <c r="GZ160" t="s">
        <v>460</v>
      </c>
      <c r="HA160" t="s">
        <v>460</v>
      </c>
      <c r="HB160" t="s">
        <v>461</v>
      </c>
      <c r="HC160" t="s">
        <v>460</v>
      </c>
      <c r="HD160" t="s">
        <v>461</v>
      </c>
      <c r="HE160" t="s">
        <v>481</v>
      </c>
      <c r="HF160">
        <v>110</v>
      </c>
      <c r="HG160">
        <v>75</v>
      </c>
      <c r="HH160">
        <v>3</v>
      </c>
      <c r="HI160">
        <v>5</v>
      </c>
      <c r="HJ160">
        <v>6</v>
      </c>
      <c r="HK160" t="s">
        <v>476</v>
      </c>
      <c r="HM160" s="3">
        <f t="shared" si="108"/>
        <v>0</v>
      </c>
      <c r="HN160" s="3">
        <f t="shared" si="109"/>
        <v>52</v>
      </c>
      <c r="HO160" s="3">
        <f t="shared" si="125"/>
        <v>0</v>
      </c>
      <c r="HP160" s="3">
        <f t="shared" si="88"/>
        <v>52</v>
      </c>
      <c r="HQ160" s="7" t="str" cm="1">
        <f t="array" ref="HQ160">_xlfn.SWITCH(HP160,HM160,"Oui",HN160,"Non",HO160,"Abstention")</f>
        <v>Non</v>
      </c>
      <c r="HR160" s="7" t="str" cm="1">
        <f t="array" ref="HR160">_xlfn.SWITCH(HQ160,"Oui","Non","Non","Oui","Abstention","Oui")</f>
        <v>Oui</v>
      </c>
      <c r="HS160" s="7" t="str" cm="1">
        <f t="array" ref="HS160">_xlfn.SWITCH(HQ160,"Oui","Abstention","Non","Abstention","Abstention","Non")</f>
        <v>Abstention</v>
      </c>
      <c r="HT160" s="3">
        <f t="shared" si="89"/>
        <v>52</v>
      </c>
      <c r="HU160" s="3">
        <f t="shared" si="90"/>
        <v>1</v>
      </c>
      <c r="HV160" t="str">
        <f t="shared" si="91"/>
        <v>consigne</v>
      </c>
      <c r="HW160" s="3">
        <f t="shared" si="110"/>
        <v>36</v>
      </c>
      <c r="HX160" s="3">
        <f t="shared" si="111"/>
        <v>0</v>
      </c>
      <c r="HY160" s="3">
        <f t="shared" si="112"/>
        <v>0</v>
      </c>
      <c r="HZ160" s="3">
        <f t="shared" si="92"/>
        <v>36</v>
      </c>
      <c r="IA160" s="7" t="str" cm="1">
        <f t="array" ref="IA160">_xlfn.SWITCH(HZ160,HW160,"Oui",HX160,"Non",HY160,"Abstention")</f>
        <v>Oui</v>
      </c>
      <c r="IB160" s="7" t="str" cm="1">
        <f t="array" ref="IB160">_xlfn.SWITCH(IA160,"Oui","Non","Non","Oui","Abstention","Oui")</f>
        <v>Non</v>
      </c>
      <c r="IC160" s="7" t="str" cm="1">
        <f t="array" ref="IC160">_xlfn.SWITCH(IA160,"Oui","Abstention","Non","Abstention","Abstention","Non")</f>
        <v>Abstention</v>
      </c>
      <c r="ID160" s="3">
        <f t="shared" si="93"/>
        <v>36</v>
      </c>
      <c r="IE160" s="3">
        <f t="shared" si="94"/>
        <v>1</v>
      </c>
      <c r="IF160" t="str">
        <f t="shared" si="95"/>
        <v>consigne</v>
      </c>
      <c r="IG160">
        <f t="shared" si="113"/>
        <v>27</v>
      </c>
      <c r="IH160">
        <f t="shared" si="114"/>
        <v>0</v>
      </c>
      <c r="II160">
        <f t="shared" si="115"/>
        <v>1</v>
      </c>
      <c r="IJ160" s="3">
        <f t="shared" si="96"/>
        <v>27</v>
      </c>
      <c r="IK160" s="7" t="str" cm="1">
        <f t="array" ref="IK160">_xlfn.SWITCH(IJ160,IG160,"Oui",IH160,"Non",II160,"Abstention")</f>
        <v>Oui</v>
      </c>
      <c r="IL160" s="7" t="str" cm="1">
        <f t="array" ref="IL160">_xlfn.SWITCH(IK160,"Oui","Non","Non","Oui","Abstention","Oui")</f>
        <v>Non</v>
      </c>
      <c r="IM160" s="7" t="str" cm="1">
        <f t="array" ref="IM160">_xlfn.SWITCH(IK160,"Oui","Abstention","Non","Abstention","Abstention","Non")</f>
        <v>Abstention</v>
      </c>
      <c r="IN160" s="3">
        <f t="shared" si="97"/>
        <v>28</v>
      </c>
      <c r="IO160" s="3">
        <f t="shared" si="98"/>
        <v>0.9642857142857143</v>
      </c>
      <c r="IP160" t="str">
        <f t="shared" si="126"/>
        <v>consigne</v>
      </c>
      <c r="IQ160">
        <f t="shared" si="116"/>
        <v>2</v>
      </c>
      <c r="IR160">
        <f t="shared" si="117"/>
        <v>23</v>
      </c>
      <c r="IS160">
        <f t="shared" si="118"/>
        <v>2</v>
      </c>
      <c r="IT160" s="3">
        <f t="shared" si="99"/>
        <v>23</v>
      </c>
      <c r="IU160" s="7" t="str" cm="1">
        <f t="array" ref="IU160">_xlfn.SWITCH(IT160,IQ160,"Oui",IR160,"Non",IS160,"Abstention")</f>
        <v>Non</v>
      </c>
      <c r="IV160" s="7" t="str" cm="1">
        <f t="array" ref="IV160">_xlfn.SWITCH(IU160,"Oui","Non","Non","Oui","Abstention","Oui")</f>
        <v>Oui</v>
      </c>
      <c r="IW160" s="7" t="str" cm="1">
        <f t="array" ref="IW160">_xlfn.SWITCH(IU160,"Oui","Abstention","Non","Abstention","Abstention","Non")</f>
        <v>Abstention</v>
      </c>
      <c r="IX160" s="3">
        <f t="shared" si="100"/>
        <v>27</v>
      </c>
      <c r="IY160" s="3">
        <f t="shared" si="101"/>
        <v>0.85185185185185186</v>
      </c>
      <c r="IZ160" t="str">
        <f t="shared" si="127"/>
        <v>consigne</v>
      </c>
      <c r="JA160">
        <f t="shared" si="119"/>
        <v>29</v>
      </c>
      <c r="JB160">
        <f t="shared" si="120"/>
        <v>0</v>
      </c>
      <c r="JC160">
        <f t="shared" si="121"/>
        <v>0</v>
      </c>
      <c r="JD160" s="3">
        <f t="shared" si="102"/>
        <v>29</v>
      </c>
      <c r="JE160" s="7" t="str" cm="1">
        <f t="array" ref="JE160">_xlfn.SWITCH(JD160,JA160,"Oui",JB160,"Non",JC160,"Abstention")</f>
        <v>Oui</v>
      </c>
      <c r="JF160" s="7" t="str" cm="1">
        <f t="array" ref="JF160">_xlfn.SWITCH(JE160,"Oui","Non","Non","Oui","Abstention","Oui")</f>
        <v>Non</v>
      </c>
      <c r="JG160" s="7" t="str" cm="1">
        <f t="array" ref="JG160">_xlfn.SWITCH(JE160,"Oui","Abstention","Non","Abstention","Abstention","Non")</f>
        <v>Abstention</v>
      </c>
      <c r="JH160" s="3">
        <f t="shared" si="103"/>
        <v>29</v>
      </c>
      <c r="JI160" s="3">
        <f t="shared" si="104"/>
        <v>1</v>
      </c>
      <c r="JJ160" t="str">
        <f t="shared" si="128"/>
        <v>consigne</v>
      </c>
      <c r="JK160">
        <f t="shared" si="122"/>
        <v>16</v>
      </c>
      <c r="JL160">
        <f t="shared" si="123"/>
        <v>0</v>
      </c>
      <c r="JM160">
        <f t="shared" si="124"/>
        <v>0</v>
      </c>
      <c r="JN160" s="3">
        <f t="shared" si="105"/>
        <v>16</v>
      </c>
      <c r="JO160" s="7" t="str" cm="1">
        <f t="array" ref="JO160">_xlfn.SWITCH(JN160,JK160,"Oui",JL160,"Non",JM160,"Abstention")</f>
        <v>Oui</v>
      </c>
      <c r="JP160" s="7" t="str" cm="1">
        <f t="array" ref="JP160">_xlfn.SWITCH(JO160,"Oui","Non","Non","Oui","Abstention","Oui")</f>
        <v>Non</v>
      </c>
      <c r="JQ160" s="7" t="str" cm="1">
        <f t="array" ref="JQ160">_xlfn.SWITCH(JO160,"Oui","Abstention","Non","Abstention","Abstention","Non")</f>
        <v>Abstention</v>
      </c>
      <c r="JR160" s="3">
        <f t="shared" si="106"/>
        <v>16</v>
      </c>
      <c r="JS160" s="3">
        <f t="shared" si="107"/>
        <v>1</v>
      </c>
      <c r="JT160" t="str">
        <f t="shared" si="129"/>
        <v>consigne</v>
      </c>
      <c r="JU160" s="3"/>
      <c r="JV160" t="str" cm="1">
        <f t="array" ref="JV160">_xlfn._xlws.FILTER($M$3:$HD$3,((($M160:$HD160=$HR160)+($M160:$HD160=$HS160))*($M$5:$HD$5="V")*($HV160="consigne")),"")</f>
        <v/>
      </c>
      <c r="KP160" t="str" cm="1">
        <f t="array" ref="KP160">_xlfn._xlws.FILTER($M$3:$HD$3,((($M160:$HD160=$IB160)+($M160:$HD160=$IC160))*($M$5:$HD$5="S")*($IF160="consigne")),"")</f>
        <v/>
      </c>
      <c r="LD160" t="str" cm="1">
        <f t="array" ref="LD160:LG160">_xlfn._xlws.FILTER($M$3:$HD$3,((($M160:$HD160=$IV160)+($M160:$HD160=$IW160))*($M$5:$HD$5="RL")*($IZ160="consigne")),"")</f>
        <v>de Quattro Jacqueline</v>
      </c>
      <c r="LE160" t="str">
        <v>Fiala Doris</v>
      </c>
      <c r="LF160" t="str">
        <v>Giacometti Anna</v>
      </c>
      <c r="LG160" t="str">
        <v>Markwalder Christa</v>
      </c>
      <c r="LP160" t="str" cm="1">
        <f t="array" ref="LP160">_xlfn._xlws.FILTER($M$3:$HD$3,((($M160:$HD160=$JF160)+($M160:$HD160=$JG160))*($M$5:$HD$5="G")*($JJ160="consigne")),"")</f>
        <v/>
      </c>
      <c r="MA160" t="str" cm="1">
        <f t="array" ref="MA160">_xlfn._xlws.FILTER($M$3:$HD$3,((($M160:$HD160=$JP160)+($M160:$HD160=$JQ160))*($M$5:$HD$5="GL")*($JT160="consigne")),"")</f>
        <v/>
      </c>
      <c r="MG160" t="str" cm="1">
        <f t="array" ref="MG160">_xlfn._xlws.FILTER($M$3:$HD$3,((($M160:$HD160=$IL160)+($M160:$HD160=$IM160))*($M$5:$HD$5="M-E")*($IP160="consigne")),"")</f>
        <v>Regazzi Fabio</v>
      </c>
    </row>
    <row r="161" spans="1:351" x14ac:dyDescent="0.25">
      <c r="A161" s="1" t="s">
        <v>999</v>
      </c>
      <c r="B161" t="s">
        <v>204</v>
      </c>
      <c r="D161" t="s">
        <v>982</v>
      </c>
      <c r="E161" s="1" t="s">
        <v>1000</v>
      </c>
      <c r="F161" t="s">
        <v>1001</v>
      </c>
      <c r="G161">
        <v>24632</v>
      </c>
      <c r="H161" t="s">
        <v>536</v>
      </c>
      <c r="I161" t="s">
        <v>537</v>
      </c>
      <c r="M161" t="s">
        <v>461</v>
      </c>
      <c r="N161" t="s">
        <v>461</v>
      </c>
      <c r="O161" t="s">
        <v>460</v>
      </c>
      <c r="P161" t="s">
        <v>461</v>
      </c>
      <c r="Q161" t="s">
        <v>461</v>
      </c>
      <c r="R161" t="s">
        <v>460</v>
      </c>
      <c r="S161" t="s">
        <v>460</v>
      </c>
      <c r="T161" t="s">
        <v>460</v>
      </c>
      <c r="U161" t="s">
        <v>460</v>
      </c>
      <c r="V161" t="s">
        <v>460</v>
      </c>
      <c r="W161" t="s">
        <v>463</v>
      </c>
      <c r="X161" t="s">
        <v>460</v>
      </c>
      <c r="Y161" t="s">
        <v>460</v>
      </c>
      <c r="Z161" t="s">
        <v>460</v>
      </c>
      <c r="AA161" t="s">
        <v>460</v>
      </c>
      <c r="AB161" t="s">
        <v>460</v>
      </c>
      <c r="AC161" t="s">
        <v>460</v>
      </c>
      <c r="AD161" t="s">
        <v>460</v>
      </c>
      <c r="AE161" t="s">
        <v>461</v>
      </c>
      <c r="AF161" t="s">
        <v>460</v>
      </c>
      <c r="AG161" t="s">
        <v>460</v>
      </c>
      <c r="AH161" t="s">
        <v>460</v>
      </c>
      <c r="AI161" t="s">
        <v>460</v>
      </c>
      <c r="AJ161" t="s">
        <v>460</v>
      </c>
      <c r="AK161" t="s">
        <v>460</v>
      </c>
      <c r="AL161" t="s">
        <v>461</v>
      </c>
      <c r="AM161" t="s">
        <v>461</v>
      </c>
      <c r="AN161" t="s">
        <v>460</v>
      </c>
      <c r="AO161" t="s">
        <v>461</v>
      </c>
      <c r="AP161" t="s">
        <v>460</v>
      </c>
      <c r="AQ161" t="s">
        <v>460</v>
      </c>
      <c r="AR161" t="s">
        <v>460</v>
      </c>
      <c r="AS161" t="s">
        <v>460</v>
      </c>
      <c r="AT161" t="s">
        <v>460</v>
      </c>
      <c r="AU161" t="s">
        <v>460</v>
      </c>
      <c r="AV161" t="s">
        <v>460</v>
      </c>
      <c r="AW161" t="s">
        <v>461</v>
      </c>
      <c r="AX161" t="s">
        <v>460</v>
      </c>
      <c r="AY161" t="s">
        <v>460</v>
      </c>
      <c r="AZ161" t="s">
        <v>460</v>
      </c>
      <c r="BA161" t="s">
        <v>461</v>
      </c>
      <c r="BB161" t="s">
        <v>460</v>
      </c>
      <c r="BC161" t="s">
        <v>460</v>
      </c>
      <c r="BD161" t="s">
        <v>461</v>
      </c>
      <c r="BE161" t="s">
        <v>461</v>
      </c>
      <c r="BF161" t="s">
        <v>460</v>
      </c>
      <c r="BG161" t="s">
        <v>460</v>
      </c>
      <c r="BH161" t="s">
        <v>460</v>
      </c>
      <c r="BI161" t="s">
        <v>460</v>
      </c>
      <c r="BJ161" t="s">
        <v>460</v>
      </c>
      <c r="BK161" t="s">
        <v>461</v>
      </c>
      <c r="BL161" t="s">
        <v>460</v>
      </c>
      <c r="BM161" t="s">
        <v>460</v>
      </c>
      <c r="BN161" t="s">
        <v>460</v>
      </c>
      <c r="BO161" t="s">
        <v>460</v>
      </c>
      <c r="BP161" t="s">
        <v>460</v>
      </c>
      <c r="BQ161" t="s">
        <v>460</v>
      </c>
      <c r="BR161" t="s">
        <v>461</v>
      </c>
      <c r="BS161" t="s">
        <v>460</v>
      </c>
      <c r="BT161" t="s">
        <v>461</v>
      </c>
      <c r="BU161" t="s">
        <v>461</v>
      </c>
      <c r="BV161" t="s">
        <v>460</v>
      </c>
      <c r="BW161" t="s">
        <v>461</v>
      </c>
      <c r="BX161" t="s">
        <v>460</v>
      </c>
      <c r="BY161" t="s">
        <v>463</v>
      </c>
      <c r="BZ161" t="s">
        <v>461</v>
      </c>
      <c r="CA161" t="s">
        <v>460</v>
      </c>
      <c r="CB161" t="s">
        <v>461</v>
      </c>
      <c r="CC161" t="s">
        <v>460</v>
      </c>
      <c r="CD161" t="s">
        <v>473</v>
      </c>
      <c r="CE161" t="s">
        <v>460</v>
      </c>
      <c r="CF161" t="s">
        <v>460</v>
      </c>
      <c r="CG161" t="s">
        <v>461</v>
      </c>
      <c r="CH161" t="s">
        <v>460</v>
      </c>
      <c r="CI161" t="s">
        <v>461</v>
      </c>
      <c r="CJ161" t="s">
        <v>460</v>
      </c>
      <c r="CK161" t="s">
        <v>460</v>
      </c>
      <c r="CL161" t="s">
        <v>461</v>
      </c>
      <c r="CM161" t="s">
        <v>463</v>
      </c>
      <c r="CN161" t="s">
        <v>460</v>
      </c>
      <c r="CO161" t="s">
        <v>460</v>
      </c>
      <c r="CP161" t="s">
        <v>461</v>
      </c>
      <c r="CQ161" t="s">
        <v>461</v>
      </c>
      <c r="CR161" t="s">
        <v>461</v>
      </c>
      <c r="CS161" t="s">
        <v>461</v>
      </c>
      <c r="CT161" t="s">
        <v>461</v>
      </c>
      <c r="CU161" t="s">
        <v>460</v>
      </c>
      <c r="CV161" t="s">
        <v>461</v>
      </c>
      <c r="CW161" t="s">
        <v>463</v>
      </c>
      <c r="CX161" t="s">
        <v>460</v>
      </c>
      <c r="CY161" t="s">
        <v>461</v>
      </c>
      <c r="CZ161" t="s">
        <v>461</v>
      </c>
      <c r="DA161" t="s">
        <v>460</v>
      </c>
      <c r="DB161" t="s">
        <v>474</v>
      </c>
      <c r="DC161" t="s">
        <v>460</v>
      </c>
      <c r="DD161" t="s">
        <v>461</v>
      </c>
      <c r="DE161" t="s">
        <v>460</v>
      </c>
      <c r="DF161" t="s">
        <v>461</v>
      </c>
      <c r="DG161" t="s">
        <v>460</v>
      </c>
      <c r="DH161" t="s">
        <v>473</v>
      </c>
      <c r="DI161" t="s">
        <v>460</v>
      </c>
      <c r="DJ161" t="s">
        <v>460</v>
      </c>
      <c r="DK161" t="s">
        <v>460</v>
      </c>
      <c r="DL161" t="s">
        <v>460</v>
      </c>
      <c r="DM161" t="s">
        <v>460</v>
      </c>
      <c r="DN161" t="s">
        <v>460</v>
      </c>
      <c r="DO161" t="s">
        <v>460</v>
      </c>
      <c r="DP161" t="s">
        <v>461</v>
      </c>
      <c r="DQ161" t="s">
        <v>460</v>
      </c>
      <c r="DR161" t="s">
        <v>460</v>
      </c>
      <c r="DS161" t="s">
        <v>460</v>
      </c>
      <c r="DT161" t="s">
        <v>460</v>
      </c>
      <c r="DU161" t="s">
        <v>461</v>
      </c>
      <c r="DV161" t="s">
        <v>460</v>
      </c>
      <c r="DW161" t="s">
        <v>460</v>
      </c>
      <c r="DX161" t="s">
        <v>461</v>
      </c>
      <c r="DY161" t="s">
        <v>460</v>
      </c>
      <c r="DZ161" t="s">
        <v>460</v>
      </c>
      <c r="EA161" t="s">
        <v>460</v>
      </c>
      <c r="EB161" t="s">
        <v>460</v>
      </c>
      <c r="EC161" t="s">
        <v>473</v>
      </c>
      <c r="ED161" t="s">
        <v>460</v>
      </c>
      <c r="EE161" t="s">
        <v>460</v>
      </c>
      <c r="EF161" t="s">
        <v>460</v>
      </c>
      <c r="EG161" t="s">
        <v>460</v>
      </c>
      <c r="EH161" t="s">
        <v>460</v>
      </c>
      <c r="EI161" t="s">
        <v>461</v>
      </c>
      <c r="EJ161" t="s">
        <v>461</v>
      </c>
      <c r="EK161" t="s">
        <v>460</v>
      </c>
      <c r="EL161" t="s">
        <v>460</v>
      </c>
      <c r="EM161" t="s">
        <v>460</v>
      </c>
      <c r="EN161" t="s">
        <v>461</v>
      </c>
      <c r="EO161" t="s">
        <v>460</v>
      </c>
      <c r="EP161" t="s">
        <v>460</v>
      </c>
      <c r="EQ161" t="s">
        <v>460</v>
      </c>
      <c r="ER161" t="s">
        <v>460</v>
      </c>
      <c r="ES161" t="s">
        <v>460</v>
      </c>
      <c r="ET161" t="s">
        <v>460</v>
      </c>
      <c r="EU161" t="s">
        <v>460</v>
      </c>
      <c r="EV161" t="s">
        <v>460</v>
      </c>
      <c r="EW161" t="s">
        <v>460</v>
      </c>
      <c r="EX161" t="s">
        <v>460</v>
      </c>
      <c r="EY161" t="s">
        <v>461</v>
      </c>
      <c r="EZ161" t="s">
        <v>461</v>
      </c>
      <c r="FA161" t="s">
        <v>461</v>
      </c>
      <c r="FB161" t="s">
        <v>461</v>
      </c>
      <c r="FC161" t="s">
        <v>460</v>
      </c>
      <c r="FD161" t="s">
        <v>460</v>
      </c>
      <c r="FE161" t="s">
        <v>460</v>
      </c>
      <c r="FF161" t="s">
        <v>460</v>
      </c>
      <c r="FG161" t="s">
        <v>461</v>
      </c>
      <c r="FH161" t="s">
        <v>460</v>
      </c>
      <c r="FI161" t="s">
        <v>460</v>
      </c>
      <c r="FJ161" t="s">
        <v>461</v>
      </c>
      <c r="FK161" t="s">
        <v>461</v>
      </c>
      <c r="FL161" t="s">
        <v>460</v>
      </c>
      <c r="FM161" t="s">
        <v>460</v>
      </c>
      <c r="FN161" t="s">
        <v>460</v>
      </c>
      <c r="FO161" t="s">
        <v>460</v>
      </c>
      <c r="FP161" t="s">
        <v>460</v>
      </c>
      <c r="FQ161" t="s">
        <v>461</v>
      </c>
      <c r="FR161" t="s">
        <v>460</v>
      </c>
      <c r="FS161" t="s">
        <v>460</v>
      </c>
      <c r="FT161" t="s">
        <v>460</v>
      </c>
      <c r="FU161" t="s">
        <v>460</v>
      </c>
      <c r="FV161" t="s">
        <v>460</v>
      </c>
      <c r="FW161" t="s">
        <v>461</v>
      </c>
      <c r="FX161" t="s">
        <v>460</v>
      </c>
      <c r="FY161" t="s">
        <v>460</v>
      </c>
      <c r="FZ161" t="s">
        <v>460</v>
      </c>
      <c r="GA161" t="s">
        <v>461</v>
      </c>
      <c r="GB161" t="s">
        <v>460</v>
      </c>
      <c r="GC161" t="s">
        <v>461</v>
      </c>
      <c r="GD161" t="s">
        <v>460</v>
      </c>
      <c r="GE161" t="s">
        <v>460</v>
      </c>
      <c r="GF161" t="s">
        <v>461</v>
      </c>
      <c r="GG161" t="s">
        <v>460</v>
      </c>
      <c r="GH161" t="s">
        <v>460</v>
      </c>
      <c r="GI161" t="s">
        <v>460</v>
      </c>
      <c r="GJ161" t="s">
        <v>460</v>
      </c>
      <c r="GK161" t="s">
        <v>461</v>
      </c>
      <c r="GL161" t="s">
        <v>461</v>
      </c>
      <c r="GM161" t="s">
        <v>473</v>
      </c>
      <c r="GN161" t="s">
        <v>460</v>
      </c>
      <c r="GO161" t="s">
        <v>461</v>
      </c>
      <c r="GP161" t="s">
        <v>460</v>
      </c>
      <c r="GQ161" t="s">
        <v>461</v>
      </c>
      <c r="GR161" t="s">
        <v>460</v>
      </c>
      <c r="GS161" t="s">
        <v>460</v>
      </c>
      <c r="GT161" t="s">
        <v>460</v>
      </c>
      <c r="GU161" t="s">
        <v>460</v>
      </c>
      <c r="GV161" t="s">
        <v>460</v>
      </c>
      <c r="GW161" t="s">
        <v>460</v>
      </c>
      <c r="GX161" t="s">
        <v>463</v>
      </c>
      <c r="GY161" t="s">
        <v>460</v>
      </c>
      <c r="GZ161" t="s">
        <v>460</v>
      </c>
      <c r="HA161" t="s">
        <v>460</v>
      </c>
      <c r="HB161" t="s">
        <v>461</v>
      </c>
      <c r="HC161" t="s">
        <v>460</v>
      </c>
      <c r="HD161" t="s">
        <v>461</v>
      </c>
      <c r="HE161" t="s">
        <v>481</v>
      </c>
      <c r="HF161">
        <v>134</v>
      </c>
      <c r="HG161">
        <v>56</v>
      </c>
      <c r="HH161">
        <v>0</v>
      </c>
      <c r="HI161">
        <v>5</v>
      </c>
      <c r="HJ161">
        <v>4</v>
      </c>
      <c r="HK161" t="s">
        <v>476</v>
      </c>
      <c r="HM161" s="3">
        <f t="shared" si="108"/>
        <v>0</v>
      </c>
      <c r="HN161" s="3">
        <f t="shared" si="109"/>
        <v>53</v>
      </c>
      <c r="HO161" s="3">
        <f t="shared" si="125"/>
        <v>0</v>
      </c>
      <c r="HP161" s="3">
        <f t="shared" si="88"/>
        <v>53</v>
      </c>
      <c r="HQ161" s="7" t="str" cm="1">
        <f t="array" ref="HQ161">_xlfn.SWITCH(HP161,HM161,"Oui",HN161,"Non",HO161,"Abstention")</f>
        <v>Non</v>
      </c>
      <c r="HR161" s="7" t="str" cm="1">
        <f t="array" ref="HR161">_xlfn.SWITCH(HQ161,"Oui","Non","Non","Oui","Abstention","Oui")</f>
        <v>Oui</v>
      </c>
      <c r="HS161" s="7" t="str" cm="1">
        <f t="array" ref="HS161">_xlfn.SWITCH(HQ161,"Oui","Abstention","Non","Abstention","Abstention","Non")</f>
        <v>Abstention</v>
      </c>
      <c r="HT161" s="3">
        <f t="shared" si="89"/>
        <v>53</v>
      </c>
      <c r="HU161" s="3">
        <f t="shared" si="90"/>
        <v>1</v>
      </c>
      <c r="HV161" t="str">
        <f t="shared" si="91"/>
        <v>consigne</v>
      </c>
      <c r="HW161" s="3">
        <f t="shared" si="110"/>
        <v>37</v>
      </c>
      <c r="HX161" s="3">
        <f t="shared" si="111"/>
        <v>0</v>
      </c>
      <c r="HY161" s="3">
        <f t="shared" si="112"/>
        <v>0</v>
      </c>
      <c r="HZ161" s="3">
        <f t="shared" si="92"/>
        <v>37</v>
      </c>
      <c r="IA161" s="7" t="str" cm="1">
        <f t="array" ref="IA161">_xlfn.SWITCH(HZ161,HW161,"Oui",HX161,"Non",HY161,"Abstention")</f>
        <v>Oui</v>
      </c>
      <c r="IB161" s="7" t="str" cm="1">
        <f t="array" ref="IB161">_xlfn.SWITCH(IA161,"Oui","Non","Non","Oui","Abstention","Oui")</f>
        <v>Non</v>
      </c>
      <c r="IC161" s="7" t="str" cm="1">
        <f t="array" ref="IC161">_xlfn.SWITCH(IA161,"Oui","Abstention","Non","Abstention","Abstention","Non")</f>
        <v>Abstention</v>
      </c>
      <c r="ID161" s="3">
        <f t="shared" si="93"/>
        <v>37</v>
      </c>
      <c r="IE161" s="3">
        <f t="shared" si="94"/>
        <v>1</v>
      </c>
      <c r="IF161" t="str">
        <f t="shared" si="95"/>
        <v>consigne</v>
      </c>
      <c r="IG161">
        <f t="shared" si="113"/>
        <v>25</v>
      </c>
      <c r="IH161">
        <f t="shared" si="114"/>
        <v>3</v>
      </c>
      <c r="II161">
        <f t="shared" si="115"/>
        <v>0</v>
      </c>
      <c r="IJ161" s="3">
        <f t="shared" si="96"/>
        <v>25</v>
      </c>
      <c r="IK161" s="7" t="str" cm="1">
        <f t="array" ref="IK161">_xlfn.SWITCH(IJ161,IG161,"Oui",IH161,"Non",II161,"Abstention")</f>
        <v>Oui</v>
      </c>
      <c r="IL161" s="7" t="str" cm="1">
        <f t="array" ref="IL161">_xlfn.SWITCH(IK161,"Oui","Non","Non","Oui","Abstention","Oui")</f>
        <v>Non</v>
      </c>
      <c r="IM161" s="7" t="str" cm="1">
        <f t="array" ref="IM161">_xlfn.SWITCH(IK161,"Oui","Abstention","Non","Abstention","Abstention","Non")</f>
        <v>Abstention</v>
      </c>
      <c r="IN161" s="3">
        <f t="shared" si="97"/>
        <v>28</v>
      </c>
      <c r="IO161" s="3">
        <f t="shared" si="98"/>
        <v>0.8928571428571429</v>
      </c>
      <c r="IP161" t="str">
        <f t="shared" si="126"/>
        <v>consigne</v>
      </c>
      <c r="IQ161">
        <f t="shared" si="116"/>
        <v>27</v>
      </c>
      <c r="IR161">
        <f t="shared" si="117"/>
        <v>0</v>
      </c>
      <c r="IS161">
        <f t="shared" si="118"/>
        <v>0</v>
      </c>
      <c r="IT161" s="3">
        <f t="shared" si="99"/>
        <v>27</v>
      </c>
      <c r="IU161" s="7" t="str" cm="1">
        <f t="array" ref="IU161">_xlfn.SWITCH(IT161,IQ161,"Oui",IR161,"Non",IS161,"Abstention")</f>
        <v>Oui</v>
      </c>
      <c r="IV161" s="7" t="str" cm="1">
        <f t="array" ref="IV161">_xlfn.SWITCH(IU161,"Oui","Non","Non","Oui","Abstention","Oui")</f>
        <v>Non</v>
      </c>
      <c r="IW161" s="7" t="str" cm="1">
        <f t="array" ref="IW161">_xlfn.SWITCH(IU161,"Oui","Abstention","Non","Abstention","Abstention","Non")</f>
        <v>Abstention</v>
      </c>
      <c r="IX161" s="3">
        <f t="shared" si="100"/>
        <v>27</v>
      </c>
      <c r="IY161" s="3">
        <f t="shared" si="101"/>
        <v>1</v>
      </c>
      <c r="IZ161" t="str">
        <f t="shared" si="127"/>
        <v>consigne</v>
      </c>
      <c r="JA161">
        <f t="shared" si="119"/>
        <v>29</v>
      </c>
      <c r="JB161">
        <f t="shared" si="120"/>
        <v>0</v>
      </c>
      <c r="JC161">
        <f t="shared" si="121"/>
        <v>0</v>
      </c>
      <c r="JD161" s="3">
        <f t="shared" si="102"/>
        <v>29</v>
      </c>
      <c r="JE161" s="7" t="str" cm="1">
        <f t="array" ref="JE161">_xlfn.SWITCH(JD161,JA161,"Oui",JB161,"Non",JC161,"Abstention")</f>
        <v>Oui</v>
      </c>
      <c r="JF161" s="7" t="str" cm="1">
        <f t="array" ref="JF161">_xlfn.SWITCH(JE161,"Oui","Non","Non","Oui","Abstention","Oui")</f>
        <v>Non</v>
      </c>
      <c r="JG161" s="7" t="str" cm="1">
        <f t="array" ref="JG161">_xlfn.SWITCH(JE161,"Oui","Abstention","Non","Abstention","Abstention","Non")</f>
        <v>Abstention</v>
      </c>
      <c r="JH161" s="3">
        <f t="shared" si="103"/>
        <v>29</v>
      </c>
      <c r="JI161" s="3">
        <f t="shared" si="104"/>
        <v>1</v>
      </c>
      <c r="JJ161" t="str">
        <f t="shared" si="128"/>
        <v>consigne</v>
      </c>
      <c r="JK161">
        <f t="shared" si="122"/>
        <v>16</v>
      </c>
      <c r="JL161">
        <f t="shared" si="123"/>
        <v>0</v>
      </c>
      <c r="JM161">
        <f t="shared" si="124"/>
        <v>0</v>
      </c>
      <c r="JN161" s="3">
        <f t="shared" si="105"/>
        <v>16</v>
      </c>
      <c r="JO161" s="7" t="str" cm="1">
        <f t="array" ref="JO161">_xlfn.SWITCH(JN161,JK161,"Oui",JL161,"Non",JM161,"Abstention")</f>
        <v>Oui</v>
      </c>
      <c r="JP161" s="7" t="str" cm="1">
        <f t="array" ref="JP161">_xlfn.SWITCH(JO161,"Oui","Non","Non","Oui","Abstention","Oui")</f>
        <v>Non</v>
      </c>
      <c r="JQ161" s="7" t="str" cm="1">
        <f t="array" ref="JQ161">_xlfn.SWITCH(JO161,"Oui","Abstention","Non","Abstention","Abstention","Non")</f>
        <v>Abstention</v>
      </c>
      <c r="JR161" s="3">
        <f t="shared" si="106"/>
        <v>16</v>
      </c>
      <c r="JS161" s="3">
        <f t="shared" si="107"/>
        <v>1</v>
      </c>
      <c r="JT161" t="str">
        <f t="shared" si="129"/>
        <v>consigne</v>
      </c>
      <c r="JU161" s="3"/>
      <c r="JV161" t="str" cm="1">
        <f t="array" ref="JV161">_xlfn._xlws.FILTER($M$3:$HD$3,((($M161:$HD161=$HR161)+($M161:$HD161=$HS161))*($M$5:$HD$5="V")*($HV161="consigne")),"")</f>
        <v/>
      </c>
      <c r="KP161" t="str" cm="1">
        <f t="array" ref="KP161">_xlfn._xlws.FILTER($M$3:$HD$3,((($M161:$HD161=$IB161)+($M161:$HD161=$IC161))*($M$5:$HD$5="S")*($IF161="consigne")),"")</f>
        <v/>
      </c>
      <c r="LD161" t="str" cm="1">
        <f t="array" ref="LD161">_xlfn._xlws.FILTER($M$3:$HD$3,((($M161:$HD161=$IV161)+($M161:$HD161=$IW161))*($M$5:$HD$5="RL")*($IZ161="consigne")),"")</f>
        <v/>
      </c>
      <c r="LP161" t="str" cm="1">
        <f t="array" ref="LP161">_xlfn._xlws.FILTER($M$3:$HD$3,((($M161:$HD161=$JF161)+($M161:$HD161=$JG161))*($M$5:$HD$5="G")*($JJ161="consigne")),"")</f>
        <v/>
      </c>
      <c r="MA161" t="str" cm="1">
        <f t="array" ref="MA161">_xlfn._xlws.FILTER($M$3:$HD$3,((($M161:$HD161=$JP161)+($M161:$HD161=$JQ161))*($M$5:$HD$5="GL")*($JT161="consigne")),"")</f>
        <v/>
      </c>
      <c r="MG161" t="str" cm="1">
        <f t="array" ref="MG161:MI161">_xlfn._xlws.FILTER($M$3:$HD$3,((($M161:$HD161=$IL161)+($M161:$HD161=$IM161))*($M$5:$HD$5="M-E")*($IP161="consigne")),"")</f>
        <v>Gmür Alois</v>
      </c>
      <c r="MH161" t="str">
        <v>Rechsteiner Thomas</v>
      </c>
      <c r="MI161" t="str">
        <v>Regazzi Fabio</v>
      </c>
    </row>
    <row r="162" spans="1:351" x14ac:dyDescent="0.25">
      <c r="A162" s="1" t="s">
        <v>1002</v>
      </c>
      <c r="B162" t="s">
        <v>204</v>
      </c>
      <c r="D162" t="s">
        <v>982</v>
      </c>
      <c r="E162" s="1" t="s">
        <v>1003</v>
      </c>
      <c r="F162" t="s">
        <v>1004</v>
      </c>
      <c r="G162">
        <v>24633</v>
      </c>
      <c r="H162" t="s">
        <v>527</v>
      </c>
      <c r="I162" t="s">
        <v>528</v>
      </c>
      <c r="M162" t="s">
        <v>460</v>
      </c>
      <c r="N162" t="s">
        <v>460</v>
      </c>
      <c r="O162" t="s">
        <v>461</v>
      </c>
      <c r="P162" t="s">
        <v>460</v>
      </c>
      <c r="Q162" t="s">
        <v>460</v>
      </c>
      <c r="R162" t="s">
        <v>461</v>
      </c>
      <c r="S162" t="s">
        <v>461</v>
      </c>
      <c r="T162" t="s">
        <v>461</v>
      </c>
      <c r="U162" t="s">
        <v>461</v>
      </c>
      <c r="V162" t="s">
        <v>461</v>
      </c>
      <c r="W162" t="s">
        <v>463</v>
      </c>
      <c r="X162" t="s">
        <v>461</v>
      </c>
      <c r="Y162" t="s">
        <v>461</v>
      </c>
      <c r="Z162" t="s">
        <v>461</v>
      </c>
      <c r="AA162" t="s">
        <v>461</v>
      </c>
      <c r="AB162" t="s">
        <v>461</v>
      </c>
      <c r="AC162" t="s">
        <v>461</v>
      </c>
      <c r="AD162" t="s">
        <v>461</v>
      </c>
      <c r="AE162" t="s">
        <v>460</v>
      </c>
      <c r="AF162" t="s">
        <v>461</v>
      </c>
      <c r="AG162" t="s">
        <v>461</v>
      </c>
      <c r="AH162" t="s">
        <v>461</v>
      </c>
      <c r="AI162" t="s">
        <v>461</v>
      </c>
      <c r="AJ162" t="s">
        <v>461</v>
      </c>
      <c r="AK162" t="s">
        <v>461</v>
      </c>
      <c r="AL162" t="s">
        <v>460</v>
      </c>
      <c r="AM162" t="s">
        <v>480</v>
      </c>
      <c r="AN162" t="s">
        <v>461</v>
      </c>
      <c r="AO162" t="s">
        <v>460</v>
      </c>
      <c r="AP162" t="s">
        <v>461</v>
      </c>
      <c r="AQ162" t="s">
        <v>461</v>
      </c>
      <c r="AR162" t="s">
        <v>461</v>
      </c>
      <c r="AS162" t="s">
        <v>461</v>
      </c>
      <c r="AT162" t="s">
        <v>461</v>
      </c>
      <c r="AU162" t="s">
        <v>461</v>
      </c>
      <c r="AV162" t="s">
        <v>461</v>
      </c>
      <c r="AW162" t="s">
        <v>460</v>
      </c>
      <c r="AX162" t="s">
        <v>461</v>
      </c>
      <c r="AY162" t="s">
        <v>461</v>
      </c>
      <c r="AZ162" t="s">
        <v>461</v>
      </c>
      <c r="BA162" t="s">
        <v>460</v>
      </c>
      <c r="BB162" t="s">
        <v>461</v>
      </c>
      <c r="BC162" t="s">
        <v>461</v>
      </c>
      <c r="BD162" t="s">
        <v>460</v>
      </c>
      <c r="BE162" t="s">
        <v>460</v>
      </c>
      <c r="BF162" t="s">
        <v>461</v>
      </c>
      <c r="BG162" t="s">
        <v>461</v>
      </c>
      <c r="BH162" t="s">
        <v>461</v>
      </c>
      <c r="BI162" t="s">
        <v>461</v>
      </c>
      <c r="BJ162" t="s">
        <v>461</v>
      </c>
      <c r="BK162" t="s">
        <v>460</v>
      </c>
      <c r="BL162" t="s">
        <v>461</v>
      </c>
      <c r="BM162" t="s">
        <v>461</v>
      </c>
      <c r="BN162" t="s">
        <v>461</v>
      </c>
      <c r="BO162" t="s">
        <v>461</v>
      </c>
      <c r="BP162" t="s">
        <v>461</v>
      </c>
      <c r="BQ162" t="s">
        <v>461</v>
      </c>
      <c r="BR162" t="s">
        <v>460</v>
      </c>
      <c r="BS162" t="s">
        <v>461</v>
      </c>
      <c r="BT162" t="s">
        <v>460</v>
      </c>
      <c r="BU162" t="s">
        <v>460</v>
      </c>
      <c r="BV162" t="s">
        <v>461</v>
      </c>
      <c r="BW162" t="s">
        <v>460</v>
      </c>
      <c r="BX162" t="s">
        <v>461</v>
      </c>
      <c r="BY162" t="s">
        <v>463</v>
      </c>
      <c r="BZ162" t="s">
        <v>460</v>
      </c>
      <c r="CA162" t="s">
        <v>461</v>
      </c>
      <c r="CB162" t="s">
        <v>461</v>
      </c>
      <c r="CC162" t="s">
        <v>461</v>
      </c>
      <c r="CD162" t="s">
        <v>473</v>
      </c>
      <c r="CE162" t="s">
        <v>461</v>
      </c>
      <c r="CF162" t="s">
        <v>461</v>
      </c>
      <c r="CG162" t="s">
        <v>460</v>
      </c>
      <c r="CH162" t="s">
        <v>461</v>
      </c>
      <c r="CI162" t="s">
        <v>460</v>
      </c>
      <c r="CJ162" t="s">
        <v>461</v>
      </c>
      <c r="CK162" t="s">
        <v>461</v>
      </c>
      <c r="CL162" t="s">
        <v>460</v>
      </c>
      <c r="CM162" t="s">
        <v>463</v>
      </c>
      <c r="CN162" t="s">
        <v>461</v>
      </c>
      <c r="CO162" t="s">
        <v>461</v>
      </c>
      <c r="CP162" t="s">
        <v>460</v>
      </c>
      <c r="CQ162" t="s">
        <v>460</v>
      </c>
      <c r="CR162" t="s">
        <v>460</v>
      </c>
      <c r="CS162" t="s">
        <v>460</v>
      </c>
      <c r="CT162" t="s">
        <v>460</v>
      </c>
      <c r="CU162" t="s">
        <v>461</v>
      </c>
      <c r="CV162" t="s">
        <v>460</v>
      </c>
      <c r="CW162" t="s">
        <v>463</v>
      </c>
      <c r="CX162" t="s">
        <v>461</v>
      </c>
      <c r="CY162" t="s">
        <v>460</v>
      </c>
      <c r="CZ162" t="s">
        <v>460</v>
      </c>
      <c r="DA162" t="s">
        <v>461</v>
      </c>
      <c r="DB162" t="s">
        <v>474</v>
      </c>
      <c r="DC162" t="s">
        <v>461</v>
      </c>
      <c r="DD162" t="s">
        <v>460</v>
      </c>
      <c r="DE162" t="s">
        <v>461</v>
      </c>
      <c r="DF162" t="s">
        <v>460</v>
      </c>
      <c r="DG162" t="s">
        <v>461</v>
      </c>
      <c r="DH162" t="s">
        <v>473</v>
      </c>
      <c r="DI162" t="s">
        <v>461</v>
      </c>
      <c r="DJ162" t="s">
        <v>461</v>
      </c>
      <c r="DK162" t="s">
        <v>461</v>
      </c>
      <c r="DL162" t="s">
        <v>461</v>
      </c>
      <c r="DM162" t="s">
        <v>461</v>
      </c>
      <c r="DN162" t="s">
        <v>461</v>
      </c>
      <c r="DO162" t="s">
        <v>461</v>
      </c>
      <c r="DP162" t="s">
        <v>460</v>
      </c>
      <c r="DQ162" t="s">
        <v>461</v>
      </c>
      <c r="DR162" t="s">
        <v>461</v>
      </c>
      <c r="DS162" t="s">
        <v>461</v>
      </c>
      <c r="DT162" t="s">
        <v>461</v>
      </c>
      <c r="DU162" t="s">
        <v>460</v>
      </c>
      <c r="DV162" t="s">
        <v>461</v>
      </c>
      <c r="DW162" t="s">
        <v>461</v>
      </c>
      <c r="DX162" t="s">
        <v>460</v>
      </c>
      <c r="DY162" t="s">
        <v>461</v>
      </c>
      <c r="DZ162" t="s">
        <v>461</v>
      </c>
      <c r="EA162" t="s">
        <v>461</v>
      </c>
      <c r="EB162" t="s">
        <v>461</v>
      </c>
      <c r="EC162" t="s">
        <v>461</v>
      </c>
      <c r="ED162" t="s">
        <v>461</v>
      </c>
      <c r="EE162" t="s">
        <v>461</v>
      </c>
      <c r="EF162" t="s">
        <v>461</v>
      </c>
      <c r="EG162" t="s">
        <v>461</v>
      </c>
      <c r="EH162" t="s">
        <v>461</v>
      </c>
      <c r="EI162" t="s">
        <v>460</v>
      </c>
      <c r="EJ162" t="s">
        <v>460</v>
      </c>
      <c r="EK162" t="s">
        <v>461</v>
      </c>
      <c r="EL162" t="s">
        <v>461</v>
      </c>
      <c r="EM162" t="s">
        <v>461</v>
      </c>
      <c r="EN162" t="s">
        <v>460</v>
      </c>
      <c r="EO162" t="s">
        <v>461</v>
      </c>
      <c r="EP162" t="s">
        <v>461</v>
      </c>
      <c r="EQ162" t="s">
        <v>461</v>
      </c>
      <c r="ER162" t="s">
        <v>461</v>
      </c>
      <c r="ES162" t="s">
        <v>461</v>
      </c>
      <c r="ET162" t="s">
        <v>461</v>
      </c>
      <c r="EU162" t="s">
        <v>461</v>
      </c>
      <c r="EV162" t="s">
        <v>461</v>
      </c>
      <c r="EW162" t="s">
        <v>461</v>
      </c>
      <c r="EX162" t="s">
        <v>461</v>
      </c>
      <c r="EY162" t="s">
        <v>460</v>
      </c>
      <c r="EZ162" t="s">
        <v>461</v>
      </c>
      <c r="FA162" t="s">
        <v>461</v>
      </c>
      <c r="FB162" t="s">
        <v>460</v>
      </c>
      <c r="FC162" t="s">
        <v>461</v>
      </c>
      <c r="FD162" t="s">
        <v>461</v>
      </c>
      <c r="FE162" t="s">
        <v>461</v>
      </c>
      <c r="FF162" t="s">
        <v>461</v>
      </c>
      <c r="FG162" t="s">
        <v>460</v>
      </c>
      <c r="FH162" t="s">
        <v>461</v>
      </c>
      <c r="FI162" t="s">
        <v>461</v>
      </c>
      <c r="FJ162" t="s">
        <v>460</v>
      </c>
      <c r="FK162" t="s">
        <v>460</v>
      </c>
      <c r="FL162" t="s">
        <v>461</v>
      </c>
      <c r="FM162" t="s">
        <v>461</v>
      </c>
      <c r="FN162" t="s">
        <v>461</v>
      </c>
      <c r="FO162" t="s">
        <v>461</v>
      </c>
      <c r="FP162" t="s">
        <v>461</v>
      </c>
      <c r="FQ162" t="s">
        <v>460</v>
      </c>
      <c r="FR162" t="s">
        <v>461</v>
      </c>
      <c r="FS162" t="s">
        <v>461</v>
      </c>
      <c r="FT162" t="s">
        <v>461</v>
      </c>
      <c r="FU162" t="s">
        <v>461</v>
      </c>
      <c r="FV162" t="s">
        <v>461</v>
      </c>
      <c r="FW162" t="s">
        <v>460</v>
      </c>
      <c r="FX162" t="s">
        <v>461</v>
      </c>
      <c r="FY162" t="s">
        <v>461</v>
      </c>
      <c r="FZ162" t="s">
        <v>461</v>
      </c>
      <c r="GA162" t="s">
        <v>460</v>
      </c>
      <c r="GB162" t="s">
        <v>473</v>
      </c>
      <c r="GC162" t="s">
        <v>480</v>
      </c>
      <c r="GD162" t="s">
        <v>461</v>
      </c>
      <c r="GE162" t="s">
        <v>461</v>
      </c>
      <c r="GF162" t="s">
        <v>460</v>
      </c>
      <c r="GG162" t="s">
        <v>461</v>
      </c>
      <c r="GH162" t="s">
        <v>461</v>
      </c>
      <c r="GI162" t="s">
        <v>461</v>
      </c>
      <c r="GJ162" t="s">
        <v>461</v>
      </c>
      <c r="GK162" t="s">
        <v>460</v>
      </c>
      <c r="GL162" t="s">
        <v>460</v>
      </c>
      <c r="GM162" t="s">
        <v>473</v>
      </c>
      <c r="GN162" t="s">
        <v>461</v>
      </c>
      <c r="GO162" t="s">
        <v>460</v>
      </c>
      <c r="GP162" t="s">
        <v>461</v>
      </c>
      <c r="GQ162" t="s">
        <v>460</v>
      </c>
      <c r="GR162" t="s">
        <v>461</v>
      </c>
      <c r="GS162" t="s">
        <v>461</v>
      </c>
      <c r="GT162" t="s">
        <v>461</v>
      </c>
      <c r="GU162" t="s">
        <v>461</v>
      </c>
      <c r="GV162" t="s">
        <v>461</v>
      </c>
      <c r="GW162" t="s">
        <v>461</v>
      </c>
      <c r="GX162" t="s">
        <v>463</v>
      </c>
      <c r="GY162" t="s">
        <v>461</v>
      </c>
      <c r="GZ162" t="s">
        <v>461</v>
      </c>
      <c r="HA162" t="s">
        <v>461</v>
      </c>
      <c r="HB162" t="s">
        <v>460</v>
      </c>
      <c r="HC162" t="s">
        <v>461</v>
      </c>
      <c r="HD162" t="s">
        <v>460</v>
      </c>
      <c r="HE162" t="s">
        <v>475</v>
      </c>
      <c r="HF162">
        <v>51</v>
      </c>
      <c r="HG162">
        <v>137</v>
      </c>
      <c r="HH162">
        <v>2</v>
      </c>
      <c r="HI162">
        <v>5</v>
      </c>
      <c r="HJ162">
        <v>4</v>
      </c>
      <c r="HK162" t="s">
        <v>476</v>
      </c>
      <c r="HM162" s="3">
        <f t="shared" si="108"/>
        <v>51</v>
      </c>
      <c r="HN162" s="3">
        <f t="shared" si="109"/>
        <v>0</v>
      </c>
      <c r="HO162" s="3">
        <f t="shared" si="125"/>
        <v>2</v>
      </c>
      <c r="HP162" s="3">
        <f t="shared" si="88"/>
        <v>51</v>
      </c>
      <c r="HQ162" s="7" t="str" cm="1">
        <f t="array" ref="HQ162">_xlfn.SWITCH(HP162,HM162,"Oui",HN162,"Non",HO162,"Abstention")</f>
        <v>Oui</v>
      </c>
      <c r="HR162" s="7" t="str" cm="1">
        <f t="array" ref="HR162">_xlfn.SWITCH(HQ162,"Oui","Non","Non","Oui","Abstention","Oui")</f>
        <v>Non</v>
      </c>
      <c r="HS162" s="7" t="str" cm="1">
        <f t="array" ref="HS162">_xlfn.SWITCH(HQ162,"Oui","Abstention","Non","Abstention","Abstention","Non")</f>
        <v>Abstention</v>
      </c>
      <c r="HT162" s="3">
        <f t="shared" si="89"/>
        <v>53</v>
      </c>
      <c r="HU162" s="3">
        <f t="shared" si="90"/>
        <v>0.96226415094339623</v>
      </c>
      <c r="HV162" t="str">
        <f t="shared" si="91"/>
        <v>consigne</v>
      </c>
      <c r="HW162" s="3">
        <f t="shared" si="110"/>
        <v>0</v>
      </c>
      <c r="HX162" s="3">
        <f t="shared" si="111"/>
        <v>37</v>
      </c>
      <c r="HY162" s="3">
        <f t="shared" si="112"/>
        <v>0</v>
      </c>
      <c r="HZ162" s="3">
        <f t="shared" si="92"/>
        <v>37</v>
      </c>
      <c r="IA162" s="7" t="str" cm="1">
        <f t="array" ref="IA162">_xlfn.SWITCH(HZ162,HW162,"Oui",HX162,"Non",HY162,"Abstention")</f>
        <v>Non</v>
      </c>
      <c r="IB162" s="7" t="str" cm="1">
        <f t="array" ref="IB162">_xlfn.SWITCH(IA162,"Oui","Non","Non","Oui","Abstention","Oui")</f>
        <v>Oui</v>
      </c>
      <c r="IC162" s="7" t="str" cm="1">
        <f t="array" ref="IC162">_xlfn.SWITCH(IA162,"Oui","Abstention","Non","Abstention","Abstention","Non")</f>
        <v>Abstention</v>
      </c>
      <c r="ID162" s="3">
        <f t="shared" si="93"/>
        <v>37</v>
      </c>
      <c r="IE162" s="3">
        <f t="shared" si="94"/>
        <v>1</v>
      </c>
      <c r="IF162" t="str">
        <f t="shared" si="95"/>
        <v>consigne</v>
      </c>
      <c r="IG162">
        <f t="shared" si="113"/>
        <v>0</v>
      </c>
      <c r="IH162">
        <f t="shared" si="114"/>
        <v>27</v>
      </c>
      <c r="II162">
        <f t="shared" si="115"/>
        <v>0</v>
      </c>
      <c r="IJ162" s="3">
        <f t="shared" si="96"/>
        <v>27</v>
      </c>
      <c r="IK162" s="7" t="str" cm="1">
        <f t="array" ref="IK162">_xlfn.SWITCH(IJ162,IG162,"Oui",IH162,"Non",II162,"Abstention")</f>
        <v>Non</v>
      </c>
      <c r="IL162" s="7" t="str" cm="1">
        <f t="array" ref="IL162">_xlfn.SWITCH(IK162,"Oui","Non","Non","Oui","Abstention","Oui")</f>
        <v>Oui</v>
      </c>
      <c r="IM162" s="7" t="str" cm="1">
        <f t="array" ref="IM162">_xlfn.SWITCH(IK162,"Oui","Abstention","Non","Abstention","Abstention","Non")</f>
        <v>Abstention</v>
      </c>
      <c r="IN162" s="3">
        <f t="shared" si="97"/>
        <v>27</v>
      </c>
      <c r="IO162" s="3">
        <f t="shared" si="98"/>
        <v>1</v>
      </c>
      <c r="IP162" t="str">
        <f t="shared" si="126"/>
        <v>consigne</v>
      </c>
      <c r="IQ162">
        <f t="shared" si="116"/>
        <v>0</v>
      </c>
      <c r="IR162">
        <f t="shared" si="117"/>
        <v>28</v>
      </c>
      <c r="IS162">
        <f t="shared" si="118"/>
        <v>0</v>
      </c>
      <c r="IT162" s="3">
        <f t="shared" si="99"/>
        <v>28</v>
      </c>
      <c r="IU162" s="7" t="str" cm="1">
        <f t="array" ref="IU162">_xlfn.SWITCH(IT162,IQ162,"Oui",IR162,"Non",IS162,"Abstention")</f>
        <v>Non</v>
      </c>
      <c r="IV162" s="7" t="str" cm="1">
        <f t="array" ref="IV162">_xlfn.SWITCH(IU162,"Oui","Non","Non","Oui","Abstention","Oui")</f>
        <v>Oui</v>
      </c>
      <c r="IW162" s="7" t="str" cm="1">
        <f t="array" ref="IW162">_xlfn.SWITCH(IU162,"Oui","Abstention","Non","Abstention","Abstention","Non")</f>
        <v>Abstention</v>
      </c>
      <c r="IX162" s="3">
        <f t="shared" si="100"/>
        <v>28</v>
      </c>
      <c r="IY162" s="3">
        <f t="shared" si="101"/>
        <v>1</v>
      </c>
      <c r="IZ162" t="str">
        <f t="shared" si="127"/>
        <v>consigne</v>
      </c>
      <c r="JA162">
        <f t="shared" si="119"/>
        <v>0</v>
      </c>
      <c r="JB162">
        <f t="shared" si="120"/>
        <v>29</v>
      </c>
      <c r="JC162">
        <f t="shared" si="121"/>
        <v>0</v>
      </c>
      <c r="JD162" s="3">
        <f t="shared" si="102"/>
        <v>29</v>
      </c>
      <c r="JE162" s="7" t="str" cm="1">
        <f t="array" ref="JE162">_xlfn.SWITCH(JD162,JA162,"Oui",JB162,"Non",JC162,"Abstention")</f>
        <v>Non</v>
      </c>
      <c r="JF162" s="7" t="str" cm="1">
        <f t="array" ref="JF162">_xlfn.SWITCH(JE162,"Oui","Non","Non","Oui","Abstention","Oui")</f>
        <v>Oui</v>
      </c>
      <c r="JG162" s="7" t="str" cm="1">
        <f t="array" ref="JG162">_xlfn.SWITCH(JE162,"Oui","Abstention","Non","Abstention","Abstention","Non")</f>
        <v>Abstention</v>
      </c>
      <c r="JH162" s="3">
        <f t="shared" si="103"/>
        <v>29</v>
      </c>
      <c r="JI162" s="3">
        <f t="shared" si="104"/>
        <v>1</v>
      </c>
      <c r="JJ162" t="str">
        <f t="shared" si="128"/>
        <v>consigne</v>
      </c>
      <c r="JK162">
        <f t="shared" si="122"/>
        <v>0</v>
      </c>
      <c r="JL162">
        <f t="shared" si="123"/>
        <v>16</v>
      </c>
      <c r="JM162">
        <f t="shared" si="124"/>
        <v>0</v>
      </c>
      <c r="JN162" s="3">
        <f t="shared" si="105"/>
        <v>16</v>
      </c>
      <c r="JO162" s="7" t="str" cm="1">
        <f t="array" ref="JO162">_xlfn.SWITCH(JN162,JK162,"Oui",JL162,"Non",JM162,"Abstention")</f>
        <v>Non</v>
      </c>
      <c r="JP162" s="7" t="str" cm="1">
        <f t="array" ref="JP162">_xlfn.SWITCH(JO162,"Oui","Non","Non","Oui","Abstention","Oui")</f>
        <v>Oui</v>
      </c>
      <c r="JQ162" s="7" t="str" cm="1">
        <f t="array" ref="JQ162">_xlfn.SWITCH(JO162,"Oui","Abstention","Non","Abstention","Abstention","Non")</f>
        <v>Abstention</v>
      </c>
      <c r="JR162" s="3">
        <f t="shared" si="106"/>
        <v>16</v>
      </c>
      <c r="JS162" s="3">
        <f t="shared" si="107"/>
        <v>1</v>
      </c>
      <c r="JT162" t="str">
        <f t="shared" si="129"/>
        <v>consigne</v>
      </c>
      <c r="JU162" s="3"/>
      <c r="JV162" t="str" cm="1">
        <f t="array" ref="JV162:JW162">_xlfn._xlws.FILTER($M$3:$HD$3,((($M162:$HD162=$HR162)+($M162:$HD162=$HS162))*($M$5:$HD$5="V")*($HV162="consigne")),"")</f>
        <v>Buffat Michaël</v>
      </c>
      <c r="JW162" t="str">
        <v>Steinemann Barbara</v>
      </c>
      <c r="KP162" t="str" cm="1">
        <f t="array" ref="KP162">_xlfn._xlws.FILTER($M$3:$HD$3,((($M162:$HD162=$IB162)+($M162:$HD162=$IC162))*($M$5:$HD$5="S")*($IF162="consigne")),"")</f>
        <v/>
      </c>
      <c r="LD162" t="str" cm="1">
        <f t="array" ref="LD162">_xlfn._xlws.FILTER($M$3:$HD$3,((($M162:$HD162=$IV162)+($M162:$HD162=$IW162))*($M$5:$HD$5="RL")*($IZ162="consigne")),"")</f>
        <v/>
      </c>
      <c r="LP162" t="str" cm="1">
        <f t="array" ref="LP162">_xlfn._xlws.FILTER($M$3:$HD$3,((($M162:$HD162=$JF162)+($M162:$HD162=$JG162))*($M$5:$HD$5="G")*($JJ162="consigne")),"")</f>
        <v/>
      </c>
      <c r="MA162" t="str" cm="1">
        <f t="array" ref="MA162">_xlfn._xlws.FILTER($M$3:$HD$3,((($M162:$HD162=$JP162)+($M162:$HD162=$JQ162))*($M$5:$HD$5="GL")*($JT162="consigne")),"")</f>
        <v/>
      </c>
      <c r="MG162" t="str" cm="1">
        <f t="array" ref="MG162">_xlfn._xlws.FILTER($M$3:$HD$3,((($M162:$HD162=$IL162)+($M162:$HD162=$IM162))*($M$5:$HD$5="M-E")*($IP162="consigne")),"")</f>
        <v/>
      </c>
    </row>
    <row r="163" spans="1:351" x14ac:dyDescent="0.25">
      <c r="A163" s="1" t="s">
        <v>1005</v>
      </c>
      <c r="B163" t="s">
        <v>204</v>
      </c>
      <c r="D163" t="s">
        <v>982</v>
      </c>
      <c r="E163" s="1" t="s">
        <v>1006</v>
      </c>
      <c r="F163" t="s">
        <v>1007</v>
      </c>
      <c r="G163">
        <v>24634</v>
      </c>
      <c r="H163" t="s">
        <v>527</v>
      </c>
      <c r="I163" t="s">
        <v>528</v>
      </c>
      <c r="M163" t="s">
        <v>461</v>
      </c>
      <c r="N163" t="s">
        <v>461</v>
      </c>
      <c r="O163" t="s">
        <v>460</v>
      </c>
      <c r="P163" t="s">
        <v>461</v>
      </c>
      <c r="Q163" t="s">
        <v>461</v>
      </c>
      <c r="R163" t="s">
        <v>460</v>
      </c>
      <c r="S163" t="s">
        <v>460</v>
      </c>
      <c r="T163" t="s">
        <v>460</v>
      </c>
      <c r="U163" t="s">
        <v>460</v>
      </c>
      <c r="V163" t="s">
        <v>460</v>
      </c>
      <c r="W163" t="s">
        <v>463</v>
      </c>
      <c r="X163" t="s">
        <v>460</v>
      </c>
      <c r="Y163" t="s">
        <v>460</v>
      </c>
      <c r="Z163" t="s">
        <v>461</v>
      </c>
      <c r="AA163" t="s">
        <v>461</v>
      </c>
      <c r="AB163" t="s">
        <v>460</v>
      </c>
      <c r="AC163" t="s">
        <v>461</v>
      </c>
      <c r="AD163" t="s">
        <v>461</v>
      </c>
      <c r="AE163" t="s">
        <v>461</v>
      </c>
      <c r="AF163" t="s">
        <v>460</v>
      </c>
      <c r="AG163" t="s">
        <v>461</v>
      </c>
      <c r="AH163" t="s">
        <v>461</v>
      </c>
      <c r="AI163" t="s">
        <v>461</v>
      </c>
      <c r="AJ163" t="s">
        <v>460</v>
      </c>
      <c r="AK163" t="s">
        <v>461</v>
      </c>
      <c r="AL163" t="s">
        <v>461</v>
      </c>
      <c r="AM163" t="s">
        <v>461</v>
      </c>
      <c r="AN163" t="s">
        <v>461</v>
      </c>
      <c r="AO163" t="s">
        <v>461</v>
      </c>
      <c r="AP163" t="s">
        <v>461</v>
      </c>
      <c r="AQ163" t="s">
        <v>461</v>
      </c>
      <c r="AR163" t="s">
        <v>461</v>
      </c>
      <c r="AS163" t="s">
        <v>460</v>
      </c>
      <c r="AT163" t="s">
        <v>461</v>
      </c>
      <c r="AU163" t="s">
        <v>460</v>
      </c>
      <c r="AV163" t="s">
        <v>460</v>
      </c>
      <c r="AW163" t="s">
        <v>461</v>
      </c>
      <c r="AX163" t="s">
        <v>460</v>
      </c>
      <c r="AY163" t="s">
        <v>461</v>
      </c>
      <c r="AZ163" t="s">
        <v>461</v>
      </c>
      <c r="BA163" t="s">
        <v>461</v>
      </c>
      <c r="BB163" t="s">
        <v>461</v>
      </c>
      <c r="BC163" t="s">
        <v>460</v>
      </c>
      <c r="BD163" t="s">
        <v>461</v>
      </c>
      <c r="BE163" t="s">
        <v>461</v>
      </c>
      <c r="BF163" t="s">
        <v>461</v>
      </c>
      <c r="BG163" t="s">
        <v>460</v>
      </c>
      <c r="BH163" t="s">
        <v>461</v>
      </c>
      <c r="BI163" t="s">
        <v>460</v>
      </c>
      <c r="BJ163" t="s">
        <v>461</v>
      </c>
      <c r="BK163" t="s">
        <v>461</v>
      </c>
      <c r="BL163" t="s">
        <v>461</v>
      </c>
      <c r="BM163" t="s">
        <v>460</v>
      </c>
      <c r="BN163" t="s">
        <v>461</v>
      </c>
      <c r="BO163" t="s">
        <v>461</v>
      </c>
      <c r="BP163" t="s">
        <v>460</v>
      </c>
      <c r="BQ163" t="s">
        <v>460</v>
      </c>
      <c r="BR163" t="s">
        <v>461</v>
      </c>
      <c r="BS163" t="s">
        <v>460</v>
      </c>
      <c r="BT163" t="s">
        <v>461</v>
      </c>
      <c r="BU163" t="s">
        <v>461</v>
      </c>
      <c r="BV163" t="s">
        <v>461</v>
      </c>
      <c r="BW163" t="s">
        <v>461</v>
      </c>
      <c r="BX163" t="s">
        <v>460</v>
      </c>
      <c r="BY163" t="s">
        <v>463</v>
      </c>
      <c r="BZ163" t="s">
        <v>461</v>
      </c>
      <c r="CA163" t="s">
        <v>473</v>
      </c>
      <c r="CB163" t="s">
        <v>461</v>
      </c>
      <c r="CC163" t="s">
        <v>461</v>
      </c>
      <c r="CD163" t="s">
        <v>473</v>
      </c>
      <c r="CE163" t="s">
        <v>460</v>
      </c>
      <c r="CF163" t="s">
        <v>461</v>
      </c>
      <c r="CG163" t="s">
        <v>461</v>
      </c>
      <c r="CH163" t="s">
        <v>461</v>
      </c>
      <c r="CI163" t="s">
        <v>461</v>
      </c>
      <c r="CJ163" t="s">
        <v>461</v>
      </c>
      <c r="CK163" t="s">
        <v>461</v>
      </c>
      <c r="CL163" t="s">
        <v>461</v>
      </c>
      <c r="CM163" t="s">
        <v>463</v>
      </c>
      <c r="CN163" t="s">
        <v>460</v>
      </c>
      <c r="CO163" t="s">
        <v>460</v>
      </c>
      <c r="CP163" t="s">
        <v>461</v>
      </c>
      <c r="CQ163" t="s">
        <v>461</v>
      </c>
      <c r="CR163" t="s">
        <v>461</v>
      </c>
      <c r="CS163" t="s">
        <v>461</v>
      </c>
      <c r="CT163" t="s">
        <v>461</v>
      </c>
      <c r="CU163" t="s">
        <v>461</v>
      </c>
      <c r="CV163" t="s">
        <v>461</v>
      </c>
      <c r="CW163" t="s">
        <v>463</v>
      </c>
      <c r="CX163" t="s">
        <v>460</v>
      </c>
      <c r="CY163" t="s">
        <v>461</v>
      </c>
      <c r="CZ163" t="s">
        <v>461</v>
      </c>
      <c r="DA163" t="s">
        <v>461</v>
      </c>
      <c r="DB163" t="s">
        <v>474</v>
      </c>
      <c r="DC163" t="s">
        <v>461</v>
      </c>
      <c r="DD163" t="s">
        <v>461</v>
      </c>
      <c r="DE163" t="s">
        <v>460</v>
      </c>
      <c r="DF163" t="s">
        <v>461</v>
      </c>
      <c r="DG163" t="s">
        <v>461</v>
      </c>
      <c r="DH163" t="s">
        <v>473</v>
      </c>
      <c r="DI163" t="s">
        <v>460</v>
      </c>
      <c r="DJ163" t="s">
        <v>461</v>
      </c>
      <c r="DK163" t="s">
        <v>461</v>
      </c>
      <c r="DL163" t="s">
        <v>461</v>
      </c>
      <c r="DM163" t="s">
        <v>460</v>
      </c>
      <c r="DN163" t="s">
        <v>460</v>
      </c>
      <c r="DO163" t="s">
        <v>461</v>
      </c>
      <c r="DP163" t="s">
        <v>461</v>
      </c>
      <c r="DQ163" t="s">
        <v>461</v>
      </c>
      <c r="DR163" t="s">
        <v>460</v>
      </c>
      <c r="DS163" t="s">
        <v>460</v>
      </c>
      <c r="DT163" t="s">
        <v>460</v>
      </c>
      <c r="DU163" t="s">
        <v>461</v>
      </c>
      <c r="DV163" t="s">
        <v>460</v>
      </c>
      <c r="DW163" t="s">
        <v>461</v>
      </c>
      <c r="DX163" t="s">
        <v>461</v>
      </c>
      <c r="DY163" t="s">
        <v>461</v>
      </c>
      <c r="DZ163" t="s">
        <v>460</v>
      </c>
      <c r="EA163" t="s">
        <v>460</v>
      </c>
      <c r="EB163" t="s">
        <v>460</v>
      </c>
      <c r="EC163" t="s">
        <v>461</v>
      </c>
      <c r="ED163" t="s">
        <v>461</v>
      </c>
      <c r="EE163" t="s">
        <v>461</v>
      </c>
      <c r="EF163" t="s">
        <v>461</v>
      </c>
      <c r="EG163" t="s">
        <v>460</v>
      </c>
      <c r="EH163" t="s">
        <v>461</v>
      </c>
      <c r="EI163" t="s">
        <v>461</v>
      </c>
      <c r="EJ163" t="s">
        <v>461</v>
      </c>
      <c r="EK163" t="s">
        <v>460</v>
      </c>
      <c r="EL163" t="s">
        <v>460</v>
      </c>
      <c r="EM163" t="s">
        <v>461</v>
      </c>
      <c r="EN163" t="s">
        <v>461</v>
      </c>
      <c r="EO163" t="s">
        <v>460</v>
      </c>
      <c r="EP163" t="s">
        <v>461</v>
      </c>
      <c r="EQ163" t="s">
        <v>460</v>
      </c>
      <c r="ER163" t="s">
        <v>461</v>
      </c>
      <c r="ES163" t="s">
        <v>460</v>
      </c>
      <c r="ET163" t="s">
        <v>461</v>
      </c>
      <c r="EU163" t="s">
        <v>460</v>
      </c>
      <c r="EV163" t="s">
        <v>460</v>
      </c>
      <c r="EW163" t="s">
        <v>460</v>
      </c>
      <c r="EX163" t="s">
        <v>460</v>
      </c>
      <c r="EY163" t="s">
        <v>461</v>
      </c>
      <c r="EZ163" t="s">
        <v>461</v>
      </c>
      <c r="FA163" t="s">
        <v>461</v>
      </c>
      <c r="FB163" t="s">
        <v>461</v>
      </c>
      <c r="FC163" t="s">
        <v>461</v>
      </c>
      <c r="FD163" t="s">
        <v>461</v>
      </c>
      <c r="FE163" t="s">
        <v>461</v>
      </c>
      <c r="FF163" t="s">
        <v>461</v>
      </c>
      <c r="FG163" t="s">
        <v>461</v>
      </c>
      <c r="FH163" t="s">
        <v>460</v>
      </c>
      <c r="FI163" t="s">
        <v>461</v>
      </c>
      <c r="FJ163" t="s">
        <v>461</v>
      </c>
      <c r="FK163" t="s">
        <v>461</v>
      </c>
      <c r="FL163" t="s">
        <v>460</v>
      </c>
      <c r="FM163" t="s">
        <v>460</v>
      </c>
      <c r="FN163" t="s">
        <v>461</v>
      </c>
      <c r="FO163" t="s">
        <v>461</v>
      </c>
      <c r="FP163" t="s">
        <v>461</v>
      </c>
      <c r="FQ163" t="s">
        <v>461</v>
      </c>
      <c r="FR163" t="s">
        <v>460</v>
      </c>
      <c r="FS163" t="s">
        <v>461</v>
      </c>
      <c r="FT163" t="s">
        <v>460</v>
      </c>
      <c r="FU163" t="s">
        <v>460</v>
      </c>
      <c r="FV163" t="s">
        <v>461</v>
      </c>
      <c r="FW163" t="s">
        <v>461</v>
      </c>
      <c r="FX163" t="s">
        <v>460</v>
      </c>
      <c r="FY163" t="s">
        <v>461</v>
      </c>
      <c r="FZ163" t="s">
        <v>461</v>
      </c>
      <c r="GA163" t="s">
        <v>461</v>
      </c>
      <c r="GB163" t="s">
        <v>461</v>
      </c>
      <c r="GC163" t="s">
        <v>461</v>
      </c>
      <c r="GD163" t="s">
        <v>460</v>
      </c>
      <c r="GE163" t="s">
        <v>461</v>
      </c>
      <c r="GF163" t="s">
        <v>461</v>
      </c>
      <c r="GG163" t="s">
        <v>461</v>
      </c>
      <c r="GH163" t="s">
        <v>460</v>
      </c>
      <c r="GI163" t="s">
        <v>460</v>
      </c>
      <c r="GJ163" t="s">
        <v>460</v>
      </c>
      <c r="GK163" t="s">
        <v>461</v>
      </c>
      <c r="GL163" t="s">
        <v>461</v>
      </c>
      <c r="GM163" t="s">
        <v>473</v>
      </c>
      <c r="GN163" t="s">
        <v>461</v>
      </c>
      <c r="GO163" t="s">
        <v>461</v>
      </c>
      <c r="GP163" t="s">
        <v>460</v>
      </c>
      <c r="GQ163" t="s">
        <v>461</v>
      </c>
      <c r="GR163" t="s">
        <v>461</v>
      </c>
      <c r="GS163" t="s">
        <v>461</v>
      </c>
      <c r="GT163" t="s">
        <v>460</v>
      </c>
      <c r="GU163" t="s">
        <v>461</v>
      </c>
      <c r="GV163" t="s">
        <v>461</v>
      </c>
      <c r="GW163" t="s">
        <v>460</v>
      </c>
      <c r="GX163" t="s">
        <v>463</v>
      </c>
      <c r="GY163" t="s">
        <v>460</v>
      </c>
      <c r="GZ163" t="s">
        <v>460</v>
      </c>
      <c r="HA163" t="s">
        <v>461</v>
      </c>
      <c r="HB163" t="s">
        <v>461</v>
      </c>
      <c r="HC163" t="s">
        <v>460</v>
      </c>
      <c r="HD163" t="s">
        <v>461</v>
      </c>
      <c r="HE163" t="s">
        <v>475</v>
      </c>
      <c r="HF163">
        <v>65</v>
      </c>
      <c r="HG163">
        <v>125</v>
      </c>
      <c r="HH163">
        <v>0</v>
      </c>
      <c r="HI163">
        <v>5</v>
      </c>
      <c r="HJ163">
        <v>4</v>
      </c>
      <c r="HK163" t="s">
        <v>476</v>
      </c>
      <c r="HM163" s="3">
        <f t="shared" si="108"/>
        <v>0</v>
      </c>
      <c r="HN163" s="3">
        <f t="shared" si="109"/>
        <v>53</v>
      </c>
      <c r="HO163" s="3">
        <f t="shared" si="125"/>
        <v>0</v>
      </c>
      <c r="HP163" s="3">
        <f t="shared" si="88"/>
        <v>53</v>
      </c>
      <c r="HQ163" s="7" t="str" cm="1">
        <f t="array" ref="HQ163">_xlfn.SWITCH(HP163,HM163,"Oui",HN163,"Non",HO163,"Abstention")</f>
        <v>Non</v>
      </c>
      <c r="HR163" s="7" t="str" cm="1">
        <f t="array" ref="HR163">_xlfn.SWITCH(HQ163,"Oui","Non","Non","Oui","Abstention","Oui")</f>
        <v>Oui</v>
      </c>
      <c r="HS163" s="7" t="str" cm="1">
        <f t="array" ref="HS163">_xlfn.SWITCH(HQ163,"Oui","Abstention","Non","Abstention","Abstention","Non")</f>
        <v>Abstention</v>
      </c>
      <c r="HT163" s="3">
        <f t="shared" si="89"/>
        <v>53</v>
      </c>
      <c r="HU163" s="3">
        <f t="shared" si="90"/>
        <v>1</v>
      </c>
      <c r="HV163" t="str">
        <f t="shared" si="91"/>
        <v>consigne</v>
      </c>
      <c r="HW163" s="3">
        <f t="shared" si="110"/>
        <v>37</v>
      </c>
      <c r="HX163" s="3">
        <f t="shared" si="111"/>
        <v>0</v>
      </c>
      <c r="HY163" s="3">
        <f t="shared" si="112"/>
        <v>0</v>
      </c>
      <c r="HZ163" s="3">
        <f t="shared" si="92"/>
        <v>37</v>
      </c>
      <c r="IA163" s="7" t="str" cm="1">
        <f t="array" ref="IA163">_xlfn.SWITCH(HZ163,HW163,"Oui",HX163,"Non",HY163,"Abstention")</f>
        <v>Oui</v>
      </c>
      <c r="IB163" s="7" t="str" cm="1">
        <f t="array" ref="IB163">_xlfn.SWITCH(IA163,"Oui","Non","Non","Oui","Abstention","Oui")</f>
        <v>Non</v>
      </c>
      <c r="IC163" s="7" t="str" cm="1">
        <f t="array" ref="IC163">_xlfn.SWITCH(IA163,"Oui","Abstention","Non","Abstention","Abstention","Non")</f>
        <v>Abstention</v>
      </c>
      <c r="ID163" s="3">
        <f t="shared" si="93"/>
        <v>37</v>
      </c>
      <c r="IE163" s="3">
        <f t="shared" si="94"/>
        <v>1</v>
      </c>
      <c r="IF163" t="str">
        <f t="shared" si="95"/>
        <v>consigne</v>
      </c>
      <c r="IG163">
        <f t="shared" si="113"/>
        <v>0</v>
      </c>
      <c r="IH163">
        <f t="shared" si="114"/>
        <v>28</v>
      </c>
      <c r="II163">
        <f t="shared" si="115"/>
        <v>0</v>
      </c>
      <c r="IJ163" s="3">
        <f t="shared" si="96"/>
        <v>28</v>
      </c>
      <c r="IK163" s="7" t="str" cm="1">
        <f t="array" ref="IK163">_xlfn.SWITCH(IJ163,IG163,"Oui",IH163,"Non",II163,"Abstention")</f>
        <v>Non</v>
      </c>
      <c r="IL163" s="7" t="str" cm="1">
        <f t="array" ref="IL163">_xlfn.SWITCH(IK163,"Oui","Non","Non","Oui","Abstention","Oui")</f>
        <v>Oui</v>
      </c>
      <c r="IM163" s="7" t="str" cm="1">
        <f t="array" ref="IM163">_xlfn.SWITCH(IK163,"Oui","Abstention","Non","Abstention","Abstention","Non")</f>
        <v>Abstention</v>
      </c>
      <c r="IN163" s="3">
        <f t="shared" si="97"/>
        <v>28</v>
      </c>
      <c r="IO163" s="3">
        <f t="shared" si="98"/>
        <v>1</v>
      </c>
      <c r="IP163" t="str">
        <f t="shared" si="126"/>
        <v>consigne</v>
      </c>
      <c r="IQ163">
        <f t="shared" si="116"/>
        <v>0</v>
      </c>
      <c r="IR163">
        <f t="shared" si="117"/>
        <v>28</v>
      </c>
      <c r="IS163">
        <f t="shared" si="118"/>
        <v>0</v>
      </c>
      <c r="IT163" s="3">
        <f t="shared" si="99"/>
        <v>28</v>
      </c>
      <c r="IU163" s="7" t="str" cm="1">
        <f t="array" ref="IU163">_xlfn.SWITCH(IT163,IQ163,"Oui",IR163,"Non",IS163,"Abstention")</f>
        <v>Non</v>
      </c>
      <c r="IV163" s="7" t="str" cm="1">
        <f t="array" ref="IV163">_xlfn.SWITCH(IU163,"Oui","Non","Non","Oui","Abstention","Oui")</f>
        <v>Oui</v>
      </c>
      <c r="IW163" s="7" t="str" cm="1">
        <f t="array" ref="IW163">_xlfn.SWITCH(IU163,"Oui","Abstention","Non","Abstention","Abstention","Non")</f>
        <v>Abstention</v>
      </c>
      <c r="IX163" s="3">
        <f t="shared" si="100"/>
        <v>28</v>
      </c>
      <c r="IY163" s="3">
        <f t="shared" si="101"/>
        <v>1</v>
      </c>
      <c r="IZ163" t="str">
        <f t="shared" si="127"/>
        <v>consigne</v>
      </c>
      <c r="JA163">
        <f t="shared" si="119"/>
        <v>28</v>
      </c>
      <c r="JB163">
        <f t="shared" si="120"/>
        <v>0</v>
      </c>
      <c r="JC163">
        <f t="shared" si="121"/>
        <v>0</v>
      </c>
      <c r="JD163" s="3">
        <f t="shared" si="102"/>
        <v>28</v>
      </c>
      <c r="JE163" s="7" t="str" cm="1">
        <f t="array" ref="JE163">_xlfn.SWITCH(JD163,JA163,"Oui",JB163,"Non",JC163,"Abstention")</f>
        <v>Oui</v>
      </c>
      <c r="JF163" s="7" t="str" cm="1">
        <f t="array" ref="JF163">_xlfn.SWITCH(JE163,"Oui","Non","Non","Oui","Abstention","Oui")</f>
        <v>Non</v>
      </c>
      <c r="JG163" s="7" t="str" cm="1">
        <f t="array" ref="JG163">_xlfn.SWITCH(JE163,"Oui","Abstention","Non","Abstention","Abstention","Non")</f>
        <v>Abstention</v>
      </c>
      <c r="JH163" s="3">
        <f t="shared" si="103"/>
        <v>28</v>
      </c>
      <c r="JI163" s="3">
        <f t="shared" si="104"/>
        <v>1</v>
      </c>
      <c r="JJ163" t="str">
        <f t="shared" si="128"/>
        <v>consigne</v>
      </c>
      <c r="JK163">
        <f t="shared" si="122"/>
        <v>0</v>
      </c>
      <c r="JL163">
        <f t="shared" si="123"/>
        <v>16</v>
      </c>
      <c r="JM163">
        <f t="shared" si="124"/>
        <v>0</v>
      </c>
      <c r="JN163" s="3">
        <f t="shared" si="105"/>
        <v>16</v>
      </c>
      <c r="JO163" s="7" t="str" cm="1">
        <f t="array" ref="JO163">_xlfn.SWITCH(JN163,JK163,"Oui",JL163,"Non",JM163,"Abstention")</f>
        <v>Non</v>
      </c>
      <c r="JP163" s="7" t="str" cm="1">
        <f t="array" ref="JP163">_xlfn.SWITCH(JO163,"Oui","Non","Non","Oui","Abstention","Oui")</f>
        <v>Oui</v>
      </c>
      <c r="JQ163" s="7" t="str" cm="1">
        <f t="array" ref="JQ163">_xlfn.SWITCH(JO163,"Oui","Abstention","Non","Abstention","Abstention","Non")</f>
        <v>Abstention</v>
      </c>
      <c r="JR163" s="3">
        <f t="shared" si="106"/>
        <v>16</v>
      </c>
      <c r="JS163" s="3">
        <f t="shared" si="107"/>
        <v>1</v>
      </c>
      <c r="JT163" t="str">
        <f t="shared" si="129"/>
        <v>consigne</v>
      </c>
      <c r="JU163" s="3"/>
      <c r="JV163" t="str" cm="1">
        <f t="array" ref="JV163">_xlfn._xlws.FILTER($M$3:$HD$3,((($M163:$HD163=$HR163)+($M163:$HD163=$HS163))*($M$5:$HD$5="V")*($HV163="consigne")),"")</f>
        <v/>
      </c>
      <c r="KP163" t="str" cm="1">
        <f t="array" ref="KP163">_xlfn._xlws.FILTER($M$3:$HD$3,((($M163:$HD163=$IB163)+($M163:$HD163=$IC163))*($M$5:$HD$5="S")*($IF163="consigne")),"")</f>
        <v/>
      </c>
      <c r="LD163" t="str" cm="1">
        <f t="array" ref="LD163">_xlfn._xlws.FILTER($M$3:$HD$3,((($M163:$HD163=$IV163)+($M163:$HD163=$IW163))*($M$5:$HD$5="RL")*($IZ163="consigne")),"")</f>
        <v/>
      </c>
      <c r="LP163" t="str" cm="1">
        <f t="array" ref="LP163">_xlfn._xlws.FILTER($M$3:$HD$3,((($M163:$HD163=$JF163)+($M163:$HD163=$JG163))*($M$5:$HD$5="G")*($JJ163="consigne")),"")</f>
        <v/>
      </c>
      <c r="MA163" t="str" cm="1">
        <f t="array" ref="MA163">_xlfn._xlws.FILTER($M$3:$HD$3,((($M163:$HD163=$JP163)+($M163:$HD163=$JQ163))*($M$5:$HD$5="GL")*($JT163="consigne")),"")</f>
        <v/>
      </c>
      <c r="MG163" t="str" cm="1">
        <f t="array" ref="MG163">_xlfn._xlws.FILTER($M$3:$HD$3,((($M163:$HD163=$IL163)+($M163:$HD163=$IM163))*($M$5:$HD$5="M-E")*($IP163="consigne")),"")</f>
        <v/>
      </c>
    </row>
    <row r="164" spans="1:351" x14ac:dyDescent="0.25">
      <c r="A164" s="1" t="s">
        <v>1008</v>
      </c>
      <c r="B164" t="s">
        <v>204</v>
      </c>
      <c r="D164" t="s">
        <v>982</v>
      </c>
      <c r="E164" s="1" t="s">
        <v>1009</v>
      </c>
      <c r="F164" t="s">
        <v>1010</v>
      </c>
      <c r="G164">
        <v>24635</v>
      </c>
      <c r="H164" t="s">
        <v>527</v>
      </c>
      <c r="I164" t="s">
        <v>528</v>
      </c>
      <c r="M164" t="s">
        <v>460</v>
      </c>
      <c r="N164" t="s">
        <v>460</v>
      </c>
      <c r="O164" t="s">
        <v>461</v>
      </c>
      <c r="P164" t="s">
        <v>460</v>
      </c>
      <c r="Q164" t="s">
        <v>460</v>
      </c>
      <c r="R164" t="s">
        <v>461</v>
      </c>
      <c r="S164" t="s">
        <v>461</v>
      </c>
      <c r="T164" t="s">
        <v>461</v>
      </c>
      <c r="U164" t="s">
        <v>461</v>
      </c>
      <c r="V164" t="s">
        <v>461</v>
      </c>
      <c r="W164" t="s">
        <v>463</v>
      </c>
      <c r="X164" t="s">
        <v>461</v>
      </c>
      <c r="Y164" t="s">
        <v>461</v>
      </c>
      <c r="Z164" t="s">
        <v>461</v>
      </c>
      <c r="AA164" t="s">
        <v>461</v>
      </c>
      <c r="AB164" t="s">
        <v>461</v>
      </c>
      <c r="AC164" t="s">
        <v>461</v>
      </c>
      <c r="AD164" t="s">
        <v>461</v>
      </c>
      <c r="AE164" t="s">
        <v>460</v>
      </c>
      <c r="AF164" t="s">
        <v>461</v>
      </c>
      <c r="AG164" t="s">
        <v>461</v>
      </c>
      <c r="AH164" t="s">
        <v>461</v>
      </c>
      <c r="AI164" t="s">
        <v>461</v>
      </c>
      <c r="AJ164" t="s">
        <v>461</v>
      </c>
      <c r="AK164" t="s">
        <v>461</v>
      </c>
      <c r="AL164" t="s">
        <v>460</v>
      </c>
      <c r="AM164" t="s">
        <v>460</v>
      </c>
      <c r="AN164" t="s">
        <v>461</v>
      </c>
      <c r="AO164" t="s">
        <v>460</v>
      </c>
      <c r="AP164" t="s">
        <v>461</v>
      </c>
      <c r="AQ164" t="s">
        <v>461</v>
      </c>
      <c r="AR164" t="s">
        <v>461</v>
      </c>
      <c r="AS164" t="s">
        <v>461</v>
      </c>
      <c r="AT164" t="s">
        <v>461</v>
      </c>
      <c r="AU164" t="s">
        <v>461</v>
      </c>
      <c r="AV164" t="s">
        <v>461</v>
      </c>
      <c r="AW164" t="s">
        <v>460</v>
      </c>
      <c r="AX164" t="s">
        <v>461</v>
      </c>
      <c r="AY164" t="s">
        <v>461</v>
      </c>
      <c r="AZ164" t="s">
        <v>461</v>
      </c>
      <c r="BA164" t="s">
        <v>460</v>
      </c>
      <c r="BB164" t="s">
        <v>461</v>
      </c>
      <c r="BC164" t="s">
        <v>461</v>
      </c>
      <c r="BD164" t="s">
        <v>460</v>
      </c>
      <c r="BE164" t="s">
        <v>460</v>
      </c>
      <c r="BF164" t="s">
        <v>461</v>
      </c>
      <c r="BG164" t="s">
        <v>461</v>
      </c>
      <c r="BH164" t="s">
        <v>461</v>
      </c>
      <c r="BI164" t="s">
        <v>461</v>
      </c>
      <c r="BJ164" t="s">
        <v>461</v>
      </c>
      <c r="BK164" t="s">
        <v>460</v>
      </c>
      <c r="BL164" t="s">
        <v>461</v>
      </c>
      <c r="BM164" t="s">
        <v>461</v>
      </c>
      <c r="BN164" t="s">
        <v>461</v>
      </c>
      <c r="BO164" t="s">
        <v>461</v>
      </c>
      <c r="BP164" t="s">
        <v>461</v>
      </c>
      <c r="BQ164" t="s">
        <v>461</v>
      </c>
      <c r="BR164" t="s">
        <v>460</v>
      </c>
      <c r="BS164" t="s">
        <v>461</v>
      </c>
      <c r="BT164" t="s">
        <v>460</v>
      </c>
      <c r="BU164" t="s">
        <v>460</v>
      </c>
      <c r="BV164" t="s">
        <v>461</v>
      </c>
      <c r="BW164" t="s">
        <v>460</v>
      </c>
      <c r="BX164" t="s">
        <v>461</v>
      </c>
      <c r="BY164" t="s">
        <v>463</v>
      </c>
      <c r="BZ164" t="s">
        <v>460</v>
      </c>
      <c r="CA164" t="s">
        <v>461</v>
      </c>
      <c r="CB164" t="s">
        <v>461</v>
      </c>
      <c r="CC164" t="s">
        <v>461</v>
      </c>
      <c r="CD164" t="s">
        <v>473</v>
      </c>
      <c r="CE164" t="s">
        <v>461</v>
      </c>
      <c r="CF164" t="s">
        <v>461</v>
      </c>
      <c r="CG164" t="s">
        <v>460</v>
      </c>
      <c r="CH164" t="s">
        <v>461</v>
      </c>
      <c r="CI164" t="s">
        <v>460</v>
      </c>
      <c r="CJ164" t="s">
        <v>461</v>
      </c>
      <c r="CK164" t="s">
        <v>461</v>
      </c>
      <c r="CL164" t="s">
        <v>460</v>
      </c>
      <c r="CM164" t="s">
        <v>463</v>
      </c>
      <c r="CN164" t="s">
        <v>461</v>
      </c>
      <c r="CO164" t="s">
        <v>461</v>
      </c>
      <c r="CP164" t="s">
        <v>460</v>
      </c>
      <c r="CQ164" t="s">
        <v>460</v>
      </c>
      <c r="CR164" t="s">
        <v>460</v>
      </c>
      <c r="CS164" t="s">
        <v>460</v>
      </c>
      <c r="CT164" t="s">
        <v>460</v>
      </c>
      <c r="CU164" t="s">
        <v>461</v>
      </c>
      <c r="CV164" t="s">
        <v>460</v>
      </c>
      <c r="CW164" t="s">
        <v>463</v>
      </c>
      <c r="CX164" t="s">
        <v>461</v>
      </c>
      <c r="CY164" t="s">
        <v>460</v>
      </c>
      <c r="CZ164" t="s">
        <v>460</v>
      </c>
      <c r="DA164" t="s">
        <v>461</v>
      </c>
      <c r="DB164" t="s">
        <v>474</v>
      </c>
      <c r="DC164" t="s">
        <v>461</v>
      </c>
      <c r="DD164" t="s">
        <v>460</v>
      </c>
      <c r="DE164" t="s">
        <v>461</v>
      </c>
      <c r="DF164" t="s">
        <v>460</v>
      </c>
      <c r="DG164" t="s">
        <v>461</v>
      </c>
      <c r="DH164" t="s">
        <v>473</v>
      </c>
      <c r="DI164" t="s">
        <v>461</v>
      </c>
      <c r="DJ164" t="s">
        <v>461</v>
      </c>
      <c r="DK164" t="s">
        <v>461</v>
      </c>
      <c r="DL164" t="s">
        <v>461</v>
      </c>
      <c r="DM164" t="s">
        <v>461</v>
      </c>
      <c r="DN164" t="s">
        <v>461</v>
      </c>
      <c r="DO164" t="s">
        <v>461</v>
      </c>
      <c r="DP164" t="s">
        <v>460</v>
      </c>
      <c r="DQ164" t="s">
        <v>461</v>
      </c>
      <c r="DR164" t="s">
        <v>461</v>
      </c>
      <c r="DS164" t="s">
        <v>461</v>
      </c>
      <c r="DT164" t="s">
        <v>461</v>
      </c>
      <c r="DU164" t="s">
        <v>460</v>
      </c>
      <c r="DV164" t="s">
        <v>461</v>
      </c>
      <c r="DW164" t="s">
        <v>461</v>
      </c>
      <c r="DX164" t="s">
        <v>460</v>
      </c>
      <c r="DY164" t="s">
        <v>461</v>
      </c>
      <c r="DZ164" t="s">
        <v>461</v>
      </c>
      <c r="EA164" t="s">
        <v>461</v>
      </c>
      <c r="EB164" t="s">
        <v>461</v>
      </c>
      <c r="EC164" t="s">
        <v>461</v>
      </c>
      <c r="ED164" t="s">
        <v>461</v>
      </c>
      <c r="EE164" t="s">
        <v>461</v>
      </c>
      <c r="EF164" t="s">
        <v>461</v>
      </c>
      <c r="EG164" t="s">
        <v>461</v>
      </c>
      <c r="EH164" t="s">
        <v>461</v>
      </c>
      <c r="EI164" t="s">
        <v>460</v>
      </c>
      <c r="EJ164" t="s">
        <v>460</v>
      </c>
      <c r="EK164" t="s">
        <v>461</v>
      </c>
      <c r="EL164" t="s">
        <v>461</v>
      </c>
      <c r="EM164" t="s">
        <v>461</v>
      </c>
      <c r="EN164" t="s">
        <v>460</v>
      </c>
      <c r="EO164" t="s">
        <v>461</v>
      </c>
      <c r="EP164" t="s">
        <v>461</v>
      </c>
      <c r="EQ164" t="s">
        <v>461</v>
      </c>
      <c r="ER164" t="s">
        <v>461</v>
      </c>
      <c r="ES164" t="s">
        <v>461</v>
      </c>
      <c r="ET164" t="s">
        <v>461</v>
      </c>
      <c r="EU164" t="s">
        <v>461</v>
      </c>
      <c r="EV164" t="s">
        <v>480</v>
      </c>
      <c r="EW164" t="s">
        <v>461</v>
      </c>
      <c r="EX164" t="s">
        <v>461</v>
      </c>
      <c r="EY164" t="s">
        <v>460</v>
      </c>
      <c r="EZ164" t="s">
        <v>461</v>
      </c>
      <c r="FA164" t="s">
        <v>461</v>
      </c>
      <c r="FB164" t="s">
        <v>460</v>
      </c>
      <c r="FC164" t="s">
        <v>461</v>
      </c>
      <c r="FD164" t="s">
        <v>461</v>
      </c>
      <c r="FE164" t="s">
        <v>461</v>
      </c>
      <c r="FF164" t="s">
        <v>461</v>
      </c>
      <c r="FG164" t="s">
        <v>460</v>
      </c>
      <c r="FH164" t="s">
        <v>461</v>
      </c>
      <c r="FI164" t="s">
        <v>461</v>
      </c>
      <c r="FJ164" t="s">
        <v>460</v>
      </c>
      <c r="FK164" t="s">
        <v>460</v>
      </c>
      <c r="FL164" t="s">
        <v>461</v>
      </c>
      <c r="FM164" t="s">
        <v>461</v>
      </c>
      <c r="FN164" t="s">
        <v>461</v>
      </c>
      <c r="FO164" t="s">
        <v>461</v>
      </c>
      <c r="FP164" t="s">
        <v>461</v>
      </c>
      <c r="FQ164" t="s">
        <v>460</v>
      </c>
      <c r="FR164" t="s">
        <v>461</v>
      </c>
      <c r="FS164" t="s">
        <v>461</v>
      </c>
      <c r="FT164" t="s">
        <v>461</v>
      </c>
      <c r="FU164" t="s">
        <v>461</v>
      </c>
      <c r="FV164" t="s">
        <v>461</v>
      </c>
      <c r="FW164" t="s">
        <v>460</v>
      </c>
      <c r="FX164" t="s">
        <v>461</v>
      </c>
      <c r="FY164" t="s">
        <v>461</v>
      </c>
      <c r="FZ164" t="s">
        <v>461</v>
      </c>
      <c r="GA164" t="s">
        <v>460</v>
      </c>
      <c r="GB164" t="s">
        <v>461</v>
      </c>
      <c r="GC164" t="s">
        <v>460</v>
      </c>
      <c r="GD164" t="s">
        <v>461</v>
      </c>
      <c r="GE164" t="s">
        <v>461</v>
      </c>
      <c r="GF164" t="s">
        <v>460</v>
      </c>
      <c r="GG164" t="s">
        <v>461</v>
      </c>
      <c r="GH164" t="s">
        <v>461</v>
      </c>
      <c r="GI164" t="s">
        <v>461</v>
      </c>
      <c r="GJ164" t="s">
        <v>461</v>
      </c>
      <c r="GK164" t="s">
        <v>460</v>
      </c>
      <c r="GL164" t="s">
        <v>460</v>
      </c>
      <c r="GM164" t="s">
        <v>473</v>
      </c>
      <c r="GN164" t="s">
        <v>461</v>
      </c>
      <c r="GO164" t="s">
        <v>460</v>
      </c>
      <c r="GP164" t="s">
        <v>461</v>
      </c>
      <c r="GQ164" t="s">
        <v>460</v>
      </c>
      <c r="GR164" t="s">
        <v>461</v>
      </c>
      <c r="GS164" t="s">
        <v>461</v>
      </c>
      <c r="GT164" t="s">
        <v>461</v>
      </c>
      <c r="GU164" t="s">
        <v>461</v>
      </c>
      <c r="GV164" t="s">
        <v>461</v>
      </c>
      <c r="GW164" t="s">
        <v>461</v>
      </c>
      <c r="GX164" t="s">
        <v>463</v>
      </c>
      <c r="GY164" t="s">
        <v>461</v>
      </c>
      <c r="GZ164" t="s">
        <v>461</v>
      </c>
      <c r="HA164" t="s">
        <v>461</v>
      </c>
      <c r="HB164" t="s">
        <v>460</v>
      </c>
      <c r="HC164" t="s">
        <v>461</v>
      </c>
      <c r="HD164" t="s">
        <v>460</v>
      </c>
      <c r="HE164" t="s">
        <v>475</v>
      </c>
      <c r="HF164">
        <v>53</v>
      </c>
      <c r="HG164">
        <v>137</v>
      </c>
      <c r="HH164">
        <v>1</v>
      </c>
      <c r="HI164">
        <v>5</v>
      </c>
      <c r="HJ164">
        <v>3</v>
      </c>
      <c r="HK164" t="s">
        <v>476</v>
      </c>
      <c r="HM164" s="3">
        <f t="shared" si="108"/>
        <v>53</v>
      </c>
      <c r="HN164" s="3">
        <f t="shared" si="109"/>
        <v>0</v>
      </c>
      <c r="HO164" s="3">
        <f t="shared" si="125"/>
        <v>0</v>
      </c>
      <c r="HP164" s="3">
        <f t="shared" si="88"/>
        <v>53</v>
      </c>
      <c r="HQ164" s="7" t="str" cm="1">
        <f t="array" ref="HQ164">_xlfn.SWITCH(HP164,HM164,"Oui",HN164,"Non",HO164,"Abstention")</f>
        <v>Oui</v>
      </c>
      <c r="HR164" s="7" t="str" cm="1">
        <f t="array" ref="HR164">_xlfn.SWITCH(HQ164,"Oui","Non","Non","Oui","Abstention","Oui")</f>
        <v>Non</v>
      </c>
      <c r="HS164" s="7" t="str" cm="1">
        <f t="array" ref="HS164">_xlfn.SWITCH(HQ164,"Oui","Abstention","Non","Abstention","Abstention","Non")</f>
        <v>Abstention</v>
      </c>
      <c r="HT164" s="3">
        <f t="shared" si="89"/>
        <v>53</v>
      </c>
      <c r="HU164" s="3">
        <f t="shared" si="90"/>
        <v>1</v>
      </c>
      <c r="HV164" t="str">
        <f t="shared" si="91"/>
        <v>consigne</v>
      </c>
      <c r="HW164" s="3">
        <f t="shared" si="110"/>
        <v>0</v>
      </c>
      <c r="HX164" s="3">
        <f t="shared" si="111"/>
        <v>37</v>
      </c>
      <c r="HY164" s="3">
        <f t="shared" si="112"/>
        <v>0</v>
      </c>
      <c r="HZ164" s="3">
        <f t="shared" si="92"/>
        <v>37</v>
      </c>
      <c r="IA164" s="7" t="str" cm="1">
        <f t="array" ref="IA164">_xlfn.SWITCH(HZ164,HW164,"Oui",HX164,"Non",HY164,"Abstention")</f>
        <v>Non</v>
      </c>
      <c r="IB164" s="7" t="str" cm="1">
        <f t="array" ref="IB164">_xlfn.SWITCH(IA164,"Oui","Non","Non","Oui","Abstention","Oui")</f>
        <v>Oui</v>
      </c>
      <c r="IC164" s="7" t="str" cm="1">
        <f t="array" ref="IC164">_xlfn.SWITCH(IA164,"Oui","Abstention","Non","Abstention","Abstention","Non")</f>
        <v>Abstention</v>
      </c>
      <c r="ID164" s="3">
        <f t="shared" si="93"/>
        <v>37</v>
      </c>
      <c r="IE164" s="3">
        <f t="shared" si="94"/>
        <v>1</v>
      </c>
      <c r="IF164" t="str">
        <f t="shared" si="95"/>
        <v>consigne</v>
      </c>
      <c r="IG164">
        <f t="shared" si="113"/>
        <v>0</v>
      </c>
      <c r="IH164">
        <f t="shared" si="114"/>
        <v>28</v>
      </c>
      <c r="II164">
        <f t="shared" si="115"/>
        <v>0</v>
      </c>
      <c r="IJ164" s="3">
        <f t="shared" si="96"/>
        <v>28</v>
      </c>
      <c r="IK164" s="7" t="str" cm="1">
        <f t="array" ref="IK164">_xlfn.SWITCH(IJ164,IG164,"Oui",IH164,"Non",II164,"Abstention")</f>
        <v>Non</v>
      </c>
      <c r="IL164" s="7" t="str" cm="1">
        <f t="array" ref="IL164">_xlfn.SWITCH(IK164,"Oui","Non","Non","Oui","Abstention","Oui")</f>
        <v>Oui</v>
      </c>
      <c r="IM164" s="7" t="str" cm="1">
        <f t="array" ref="IM164">_xlfn.SWITCH(IK164,"Oui","Abstention","Non","Abstention","Abstention","Non")</f>
        <v>Abstention</v>
      </c>
      <c r="IN164" s="3">
        <f t="shared" si="97"/>
        <v>28</v>
      </c>
      <c r="IO164" s="3">
        <f t="shared" si="98"/>
        <v>1</v>
      </c>
      <c r="IP164" t="str">
        <f t="shared" si="126"/>
        <v>consigne</v>
      </c>
      <c r="IQ164">
        <f t="shared" si="116"/>
        <v>0</v>
      </c>
      <c r="IR164">
        <f t="shared" si="117"/>
        <v>28</v>
      </c>
      <c r="IS164">
        <f t="shared" si="118"/>
        <v>0</v>
      </c>
      <c r="IT164" s="3">
        <f t="shared" si="99"/>
        <v>28</v>
      </c>
      <c r="IU164" s="7" t="str" cm="1">
        <f t="array" ref="IU164">_xlfn.SWITCH(IT164,IQ164,"Oui",IR164,"Non",IS164,"Abstention")</f>
        <v>Non</v>
      </c>
      <c r="IV164" s="7" t="str" cm="1">
        <f t="array" ref="IV164">_xlfn.SWITCH(IU164,"Oui","Non","Non","Oui","Abstention","Oui")</f>
        <v>Oui</v>
      </c>
      <c r="IW164" s="7" t="str" cm="1">
        <f t="array" ref="IW164">_xlfn.SWITCH(IU164,"Oui","Abstention","Non","Abstention","Abstention","Non")</f>
        <v>Abstention</v>
      </c>
      <c r="IX164" s="3">
        <f t="shared" si="100"/>
        <v>28</v>
      </c>
      <c r="IY164" s="3">
        <f t="shared" si="101"/>
        <v>1</v>
      </c>
      <c r="IZ164" t="str">
        <f t="shared" si="127"/>
        <v>consigne</v>
      </c>
      <c r="JA164">
        <f t="shared" si="119"/>
        <v>0</v>
      </c>
      <c r="JB164">
        <f t="shared" si="120"/>
        <v>28</v>
      </c>
      <c r="JC164">
        <f t="shared" si="121"/>
        <v>1</v>
      </c>
      <c r="JD164" s="3">
        <f t="shared" si="102"/>
        <v>28</v>
      </c>
      <c r="JE164" s="7" t="str" cm="1">
        <f t="array" ref="JE164">_xlfn.SWITCH(JD164,JA164,"Oui",JB164,"Non",JC164,"Abstention")</f>
        <v>Non</v>
      </c>
      <c r="JF164" s="7" t="str" cm="1">
        <f t="array" ref="JF164">_xlfn.SWITCH(JE164,"Oui","Non","Non","Oui","Abstention","Oui")</f>
        <v>Oui</v>
      </c>
      <c r="JG164" s="7" t="str" cm="1">
        <f t="array" ref="JG164">_xlfn.SWITCH(JE164,"Oui","Abstention","Non","Abstention","Abstention","Non")</f>
        <v>Abstention</v>
      </c>
      <c r="JH164" s="3">
        <f t="shared" si="103"/>
        <v>29</v>
      </c>
      <c r="JI164" s="3">
        <f t="shared" si="104"/>
        <v>0.96551724137931039</v>
      </c>
      <c r="JJ164" t="str">
        <f t="shared" si="128"/>
        <v>consigne</v>
      </c>
      <c r="JK164">
        <f t="shared" si="122"/>
        <v>0</v>
      </c>
      <c r="JL164">
        <f t="shared" si="123"/>
        <v>16</v>
      </c>
      <c r="JM164">
        <f t="shared" si="124"/>
        <v>0</v>
      </c>
      <c r="JN164" s="3">
        <f t="shared" si="105"/>
        <v>16</v>
      </c>
      <c r="JO164" s="7" t="str" cm="1">
        <f t="array" ref="JO164">_xlfn.SWITCH(JN164,JK164,"Oui",JL164,"Non",JM164,"Abstention")</f>
        <v>Non</v>
      </c>
      <c r="JP164" s="7" t="str" cm="1">
        <f t="array" ref="JP164">_xlfn.SWITCH(JO164,"Oui","Non","Non","Oui","Abstention","Oui")</f>
        <v>Oui</v>
      </c>
      <c r="JQ164" s="7" t="str" cm="1">
        <f t="array" ref="JQ164">_xlfn.SWITCH(JO164,"Oui","Abstention","Non","Abstention","Abstention","Non")</f>
        <v>Abstention</v>
      </c>
      <c r="JR164" s="3">
        <f t="shared" si="106"/>
        <v>16</v>
      </c>
      <c r="JS164" s="3">
        <f t="shared" si="107"/>
        <v>1</v>
      </c>
      <c r="JT164" t="str">
        <f t="shared" si="129"/>
        <v>consigne</v>
      </c>
      <c r="JU164" s="3"/>
      <c r="JV164" t="str" cm="1">
        <f t="array" ref="JV164">_xlfn._xlws.FILTER($M$3:$HD$3,((($M164:$HD164=$HR164)+($M164:$HD164=$HS164))*($M$5:$HD$5="V")*($HV164="consigne")),"")</f>
        <v/>
      </c>
      <c r="KP164" t="str" cm="1">
        <f t="array" ref="KP164">_xlfn._xlws.FILTER($M$3:$HD$3,((($M164:$HD164=$IB164)+($M164:$HD164=$IC164))*($M$5:$HD$5="S")*($IF164="consigne")),"")</f>
        <v/>
      </c>
      <c r="LD164" t="str" cm="1">
        <f t="array" ref="LD164">_xlfn._xlws.FILTER($M$3:$HD$3,((($M164:$HD164=$IV164)+($M164:$HD164=$IW164))*($M$5:$HD$5="RL")*($IZ164="consigne")),"")</f>
        <v/>
      </c>
      <c r="LP164" t="str" cm="1">
        <f t="array" ref="LP164">_xlfn._xlws.FILTER($M$3:$HD$3,((($M164:$HD164=$JF164)+($M164:$HD164=$JG164))*($M$5:$HD$5="G")*($JJ164="consigne")),"")</f>
        <v>Prezioso Batou Stefania</v>
      </c>
      <c r="MA164" t="str" cm="1">
        <f t="array" ref="MA164">_xlfn._xlws.FILTER($M$3:$HD$3,((($M164:$HD164=$JP164)+($M164:$HD164=$JQ164))*($M$5:$HD$5="GL")*($JT164="consigne")),"")</f>
        <v/>
      </c>
      <c r="MG164" t="str" cm="1">
        <f t="array" ref="MG164">_xlfn._xlws.FILTER($M$3:$HD$3,((($M164:$HD164=$IL164)+($M164:$HD164=$IM164))*($M$5:$HD$5="M-E")*($IP164="consigne")),"")</f>
        <v/>
      </c>
    </row>
    <row r="165" spans="1:351" x14ac:dyDescent="0.25">
      <c r="A165" s="1" t="s">
        <v>1011</v>
      </c>
      <c r="B165" t="s">
        <v>204</v>
      </c>
      <c r="D165" t="s">
        <v>982</v>
      </c>
      <c r="E165" s="1" t="s">
        <v>1012</v>
      </c>
      <c r="F165" t="s">
        <v>1013</v>
      </c>
      <c r="G165">
        <v>24636</v>
      </c>
      <c r="H165" t="s">
        <v>527</v>
      </c>
      <c r="I165" t="s">
        <v>528</v>
      </c>
      <c r="M165" t="s">
        <v>461</v>
      </c>
      <c r="N165" t="s">
        <v>461</v>
      </c>
      <c r="O165" t="s">
        <v>480</v>
      </c>
      <c r="P165" t="s">
        <v>461</v>
      </c>
      <c r="Q165" t="s">
        <v>461</v>
      </c>
      <c r="R165" t="s">
        <v>480</v>
      </c>
      <c r="S165" t="s">
        <v>460</v>
      </c>
      <c r="T165" t="s">
        <v>460</v>
      </c>
      <c r="U165" t="s">
        <v>460</v>
      </c>
      <c r="V165" t="s">
        <v>460</v>
      </c>
      <c r="W165" t="s">
        <v>463</v>
      </c>
      <c r="X165" t="s">
        <v>480</v>
      </c>
      <c r="Y165" t="s">
        <v>460</v>
      </c>
      <c r="Z165" t="s">
        <v>460</v>
      </c>
      <c r="AA165" t="s">
        <v>460</v>
      </c>
      <c r="AB165" t="s">
        <v>480</v>
      </c>
      <c r="AC165" t="s">
        <v>460</v>
      </c>
      <c r="AD165" t="s">
        <v>461</v>
      </c>
      <c r="AE165" t="s">
        <v>461</v>
      </c>
      <c r="AF165" t="s">
        <v>460</v>
      </c>
      <c r="AG165" t="s">
        <v>461</v>
      </c>
      <c r="AH165" t="s">
        <v>461</v>
      </c>
      <c r="AI165" t="s">
        <v>461</v>
      </c>
      <c r="AJ165" t="s">
        <v>460</v>
      </c>
      <c r="AK165" t="s">
        <v>460</v>
      </c>
      <c r="AL165" t="s">
        <v>461</v>
      </c>
      <c r="AM165" t="s">
        <v>461</v>
      </c>
      <c r="AN165" t="s">
        <v>461</v>
      </c>
      <c r="AO165" t="s">
        <v>461</v>
      </c>
      <c r="AP165" t="s">
        <v>461</v>
      </c>
      <c r="AQ165" t="s">
        <v>461</v>
      </c>
      <c r="AR165" t="s">
        <v>460</v>
      </c>
      <c r="AS165" t="s">
        <v>460</v>
      </c>
      <c r="AT165" t="s">
        <v>461</v>
      </c>
      <c r="AU165" t="s">
        <v>460</v>
      </c>
      <c r="AV165" t="s">
        <v>480</v>
      </c>
      <c r="AW165" t="s">
        <v>461</v>
      </c>
      <c r="AX165" t="s">
        <v>480</v>
      </c>
      <c r="AY165" t="s">
        <v>461</v>
      </c>
      <c r="AZ165" t="s">
        <v>461</v>
      </c>
      <c r="BA165" t="s">
        <v>461</v>
      </c>
      <c r="BB165" t="s">
        <v>461</v>
      </c>
      <c r="BC165" t="s">
        <v>460</v>
      </c>
      <c r="BD165" t="s">
        <v>461</v>
      </c>
      <c r="BE165" t="s">
        <v>461</v>
      </c>
      <c r="BF165" t="s">
        <v>461</v>
      </c>
      <c r="BG165" t="s">
        <v>480</v>
      </c>
      <c r="BH165" t="s">
        <v>461</v>
      </c>
      <c r="BI165" t="s">
        <v>480</v>
      </c>
      <c r="BJ165" t="s">
        <v>480</v>
      </c>
      <c r="BK165" t="s">
        <v>461</v>
      </c>
      <c r="BL165" t="s">
        <v>460</v>
      </c>
      <c r="BM165" t="s">
        <v>460</v>
      </c>
      <c r="BN165" t="s">
        <v>460</v>
      </c>
      <c r="BO165" t="s">
        <v>461</v>
      </c>
      <c r="BP165" t="s">
        <v>480</v>
      </c>
      <c r="BQ165" t="s">
        <v>480</v>
      </c>
      <c r="BR165" t="s">
        <v>461</v>
      </c>
      <c r="BS165" t="s">
        <v>480</v>
      </c>
      <c r="BT165" t="s">
        <v>461</v>
      </c>
      <c r="BU165" t="s">
        <v>461</v>
      </c>
      <c r="BV165" t="s">
        <v>461</v>
      </c>
      <c r="BW165" t="s">
        <v>461</v>
      </c>
      <c r="BX165" t="s">
        <v>460</v>
      </c>
      <c r="BY165" t="s">
        <v>463</v>
      </c>
      <c r="BZ165" t="s">
        <v>461</v>
      </c>
      <c r="CA165" t="s">
        <v>473</v>
      </c>
      <c r="CB165" t="s">
        <v>461</v>
      </c>
      <c r="CC165" t="s">
        <v>461</v>
      </c>
      <c r="CD165" t="s">
        <v>473</v>
      </c>
      <c r="CE165" t="s">
        <v>460</v>
      </c>
      <c r="CF165" t="s">
        <v>460</v>
      </c>
      <c r="CG165" t="s">
        <v>461</v>
      </c>
      <c r="CH165" t="s">
        <v>460</v>
      </c>
      <c r="CI165" t="s">
        <v>461</v>
      </c>
      <c r="CJ165" t="s">
        <v>461</v>
      </c>
      <c r="CK165" t="s">
        <v>461</v>
      </c>
      <c r="CL165" t="s">
        <v>461</v>
      </c>
      <c r="CM165" t="s">
        <v>463</v>
      </c>
      <c r="CN165" t="s">
        <v>480</v>
      </c>
      <c r="CO165" t="s">
        <v>460</v>
      </c>
      <c r="CP165" t="s">
        <v>461</v>
      </c>
      <c r="CQ165" t="s">
        <v>461</v>
      </c>
      <c r="CR165" t="s">
        <v>461</v>
      </c>
      <c r="CS165" t="s">
        <v>461</v>
      </c>
      <c r="CT165" t="s">
        <v>461</v>
      </c>
      <c r="CU165" t="s">
        <v>473</v>
      </c>
      <c r="CV165" t="s">
        <v>461</v>
      </c>
      <c r="CW165" t="s">
        <v>463</v>
      </c>
      <c r="CX165" t="s">
        <v>480</v>
      </c>
      <c r="CY165" t="s">
        <v>461</v>
      </c>
      <c r="CZ165" t="s">
        <v>461</v>
      </c>
      <c r="DA165" t="s">
        <v>461</v>
      </c>
      <c r="DB165" t="s">
        <v>474</v>
      </c>
      <c r="DC165" t="s">
        <v>461</v>
      </c>
      <c r="DD165" t="s">
        <v>461</v>
      </c>
      <c r="DE165" t="s">
        <v>460</v>
      </c>
      <c r="DF165" t="s">
        <v>461</v>
      </c>
      <c r="DG165" t="s">
        <v>461</v>
      </c>
      <c r="DH165" t="s">
        <v>473</v>
      </c>
      <c r="DI165" t="s">
        <v>480</v>
      </c>
      <c r="DJ165" t="s">
        <v>461</v>
      </c>
      <c r="DK165" t="s">
        <v>461</v>
      </c>
      <c r="DL165" t="s">
        <v>460</v>
      </c>
      <c r="DM165" t="s">
        <v>460</v>
      </c>
      <c r="DN165" t="s">
        <v>461</v>
      </c>
      <c r="DO165" t="s">
        <v>473</v>
      </c>
      <c r="DP165" t="s">
        <v>461</v>
      </c>
      <c r="DQ165" t="s">
        <v>480</v>
      </c>
      <c r="DR165" t="s">
        <v>480</v>
      </c>
      <c r="DS165" t="s">
        <v>480</v>
      </c>
      <c r="DT165" t="s">
        <v>480</v>
      </c>
      <c r="DU165" t="s">
        <v>461</v>
      </c>
      <c r="DV165" t="s">
        <v>480</v>
      </c>
      <c r="DW165" t="s">
        <v>460</v>
      </c>
      <c r="DX165" t="s">
        <v>461</v>
      </c>
      <c r="DY165" t="s">
        <v>460</v>
      </c>
      <c r="DZ165" t="s">
        <v>480</v>
      </c>
      <c r="EA165" t="s">
        <v>460</v>
      </c>
      <c r="EB165" t="s">
        <v>480</v>
      </c>
      <c r="EC165" t="s">
        <v>480</v>
      </c>
      <c r="ED165" t="s">
        <v>460</v>
      </c>
      <c r="EE165" t="s">
        <v>461</v>
      </c>
      <c r="EF165" t="s">
        <v>461</v>
      </c>
      <c r="EG165" t="s">
        <v>480</v>
      </c>
      <c r="EH165" t="s">
        <v>461</v>
      </c>
      <c r="EI165" t="s">
        <v>461</v>
      </c>
      <c r="EJ165" t="s">
        <v>461</v>
      </c>
      <c r="EK165" t="s">
        <v>480</v>
      </c>
      <c r="EL165" t="s">
        <v>460</v>
      </c>
      <c r="EM165" t="s">
        <v>461</v>
      </c>
      <c r="EN165" t="s">
        <v>461</v>
      </c>
      <c r="EO165" t="s">
        <v>460</v>
      </c>
      <c r="EP165" t="s">
        <v>461</v>
      </c>
      <c r="EQ165" t="s">
        <v>480</v>
      </c>
      <c r="ER165" t="s">
        <v>460</v>
      </c>
      <c r="ES165" t="s">
        <v>460</v>
      </c>
      <c r="ET165" t="s">
        <v>461</v>
      </c>
      <c r="EU165" t="s">
        <v>460</v>
      </c>
      <c r="EV165" t="s">
        <v>480</v>
      </c>
      <c r="EW165" t="s">
        <v>460</v>
      </c>
      <c r="EX165" t="s">
        <v>460</v>
      </c>
      <c r="EY165" t="s">
        <v>461</v>
      </c>
      <c r="EZ165" t="s">
        <v>461</v>
      </c>
      <c r="FA165" t="s">
        <v>461</v>
      </c>
      <c r="FB165" t="s">
        <v>461</v>
      </c>
      <c r="FC165" t="s">
        <v>461</v>
      </c>
      <c r="FD165" t="s">
        <v>461</v>
      </c>
      <c r="FE165" t="s">
        <v>461</v>
      </c>
      <c r="FF165" t="s">
        <v>461</v>
      </c>
      <c r="FG165" t="s">
        <v>461</v>
      </c>
      <c r="FH165" t="s">
        <v>480</v>
      </c>
      <c r="FI165" t="s">
        <v>461</v>
      </c>
      <c r="FJ165" t="s">
        <v>461</v>
      </c>
      <c r="FK165" t="s">
        <v>461</v>
      </c>
      <c r="FL165" t="s">
        <v>460</v>
      </c>
      <c r="FM165" t="s">
        <v>460</v>
      </c>
      <c r="FN165" t="s">
        <v>461</v>
      </c>
      <c r="FO165" t="s">
        <v>460</v>
      </c>
      <c r="FP165" t="s">
        <v>461</v>
      </c>
      <c r="FQ165" t="s">
        <v>461</v>
      </c>
      <c r="FR165" t="s">
        <v>460</v>
      </c>
      <c r="FS165" t="s">
        <v>461</v>
      </c>
      <c r="FT165" t="s">
        <v>460</v>
      </c>
      <c r="FU165" t="s">
        <v>480</v>
      </c>
      <c r="FV165" t="s">
        <v>461</v>
      </c>
      <c r="FW165" t="s">
        <v>461</v>
      </c>
      <c r="FX165" t="s">
        <v>480</v>
      </c>
      <c r="FY165" t="s">
        <v>461</v>
      </c>
      <c r="FZ165" t="s">
        <v>461</v>
      </c>
      <c r="GA165" t="s">
        <v>461</v>
      </c>
      <c r="GB165" t="s">
        <v>473</v>
      </c>
      <c r="GC165" t="s">
        <v>461</v>
      </c>
      <c r="GD165" t="s">
        <v>480</v>
      </c>
      <c r="GE165" t="s">
        <v>461</v>
      </c>
      <c r="GF165" t="s">
        <v>461</v>
      </c>
      <c r="GG165" t="s">
        <v>461</v>
      </c>
      <c r="GH165" t="s">
        <v>480</v>
      </c>
      <c r="GI165" t="s">
        <v>460</v>
      </c>
      <c r="GJ165" t="s">
        <v>460</v>
      </c>
      <c r="GK165" t="s">
        <v>461</v>
      </c>
      <c r="GL165" t="s">
        <v>461</v>
      </c>
      <c r="GM165" t="s">
        <v>473</v>
      </c>
      <c r="GN165" t="s">
        <v>461</v>
      </c>
      <c r="GO165" t="s">
        <v>461</v>
      </c>
      <c r="GP165" t="s">
        <v>460</v>
      </c>
      <c r="GQ165" t="s">
        <v>461</v>
      </c>
      <c r="GR165" t="s">
        <v>461</v>
      </c>
      <c r="GS165" t="s">
        <v>461</v>
      </c>
      <c r="GT165" t="s">
        <v>480</v>
      </c>
      <c r="GU165" t="s">
        <v>460</v>
      </c>
      <c r="GV165" t="s">
        <v>461</v>
      </c>
      <c r="GW165" t="s">
        <v>460</v>
      </c>
      <c r="GX165" t="s">
        <v>463</v>
      </c>
      <c r="GY165" t="s">
        <v>460</v>
      </c>
      <c r="GZ165" t="s">
        <v>480</v>
      </c>
      <c r="HA165" t="s">
        <v>461</v>
      </c>
      <c r="HB165" t="s">
        <v>461</v>
      </c>
      <c r="HC165" t="s">
        <v>460</v>
      </c>
      <c r="HD165" t="s">
        <v>461</v>
      </c>
      <c r="HE165" t="s">
        <v>475</v>
      </c>
      <c r="HF165">
        <v>49</v>
      </c>
      <c r="HG165">
        <v>104</v>
      </c>
      <c r="HH165">
        <v>34</v>
      </c>
      <c r="HI165">
        <v>5</v>
      </c>
      <c r="HJ165">
        <v>7</v>
      </c>
      <c r="HK165" t="s">
        <v>476</v>
      </c>
      <c r="HM165" s="3">
        <f t="shared" si="108"/>
        <v>0</v>
      </c>
      <c r="HN165" s="3">
        <f t="shared" si="109"/>
        <v>53</v>
      </c>
      <c r="HO165" s="3">
        <f t="shared" si="125"/>
        <v>0</v>
      </c>
      <c r="HP165" s="3">
        <f t="shared" si="88"/>
        <v>53</v>
      </c>
      <c r="HQ165" s="7" t="str" cm="1">
        <f t="array" ref="HQ165">_xlfn.SWITCH(HP165,HM165,"Oui",HN165,"Non",HO165,"Abstention")</f>
        <v>Non</v>
      </c>
      <c r="HR165" s="7" t="str" cm="1">
        <f t="array" ref="HR165">_xlfn.SWITCH(HQ165,"Oui","Non","Non","Oui","Abstention","Oui")</f>
        <v>Oui</v>
      </c>
      <c r="HS165" s="7" t="str" cm="1">
        <f t="array" ref="HS165">_xlfn.SWITCH(HQ165,"Oui","Abstention","Non","Abstention","Abstention","Non")</f>
        <v>Abstention</v>
      </c>
      <c r="HT165" s="3">
        <f t="shared" si="89"/>
        <v>53</v>
      </c>
      <c r="HU165" s="3">
        <f t="shared" si="90"/>
        <v>1</v>
      </c>
      <c r="HV165" t="str">
        <f t="shared" si="91"/>
        <v>consigne</v>
      </c>
      <c r="HW165" s="3">
        <f t="shared" si="110"/>
        <v>7</v>
      </c>
      <c r="HX165" s="3">
        <f t="shared" si="111"/>
        <v>1</v>
      </c>
      <c r="HY165" s="3">
        <f t="shared" si="112"/>
        <v>29</v>
      </c>
      <c r="HZ165" s="3">
        <f t="shared" si="92"/>
        <v>29</v>
      </c>
      <c r="IA165" s="7" t="str" cm="1">
        <f t="array" ref="IA165">_xlfn.SWITCH(HZ165,HW165,"Oui",HX165,"Non",HY165,"Abstention")</f>
        <v>Abstention</v>
      </c>
      <c r="IB165" s="7" t="str" cm="1">
        <f t="array" ref="IB165">_xlfn.SWITCH(IA165,"Oui","Non","Non","Oui","Abstention","Oui")</f>
        <v>Oui</v>
      </c>
      <c r="IC165" s="7" t="str" cm="1">
        <f t="array" ref="IC165">_xlfn.SWITCH(IA165,"Oui","Abstention","Non","Abstention","Abstention","Non")</f>
        <v>Non</v>
      </c>
      <c r="ID165" s="3">
        <f t="shared" si="93"/>
        <v>37</v>
      </c>
      <c r="IE165" s="3">
        <f t="shared" si="94"/>
        <v>0.78378378378378377</v>
      </c>
      <c r="IF165" t="str">
        <f t="shared" si="95"/>
        <v>consigne</v>
      </c>
      <c r="IG165">
        <f t="shared" si="113"/>
        <v>0</v>
      </c>
      <c r="IH165">
        <f t="shared" si="114"/>
        <v>25</v>
      </c>
      <c r="II165">
        <f t="shared" si="115"/>
        <v>0</v>
      </c>
      <c r="IJ165" s="3">
        <f t="shared" si="96"/>
        <v>25</v>
      </c>
      <c r="IK165" s="7" t="str" cm="1">
        <f t="array" ref="IK165">_xlfn.SWITCH(IJ165,IG165,"Oui",IH165,"Non",II165,"Abstention")</f>
        <v>Non</v>
      </c>
      <c r="IL165" s="7" t="str" cm="1">
        <f t="array" ref="IL165">_xlfn.SWITCH(IK165,"Oui","Non","Non","Oui","Abstention","Oui")</f>
        <v>Oui</v>
      </c>
      <c r="IM165" s="7" t="str" cm="1">
        <f t="array" ref="IM165">_xlfn.SWITCH(IK165,"Oui","Abstention","Non","Abstention","Abstention","Non")</f>
        <v>Abstention</v>
      </c>
      <c r="IN165" s="3">
        <f t="shared" si="97"/>
        <v>25</v>
      </c>
      <c r="IO165" s="3">
        <f t="shared" si="98"/>
        <v>1</v>
      </c>
      <c r="IP165" t="str">
        <f t="shared" si="126"/>
        <v>consigne</v>
      </c>
      <c r="IQ165">
        <f t="shared" si="116"/>
        <v>0</v>
      </c>
      <c r="IR165">
        <f t="shared" si="117"/>
        <v>25</v>
      </c>
      <c r="IS165">
        <f t="shared" si="118"/>
        <v>3</v>
      </c>
      <c r="IT165" s="3">
        <f t="shared" si="99"/>
        <v>25</v>
      </c>
      <c r="IU165" s="7" t="str" cm="1">
        <f t="array" ref="IU165">_xlfn.SWITCH(IT165,IQ165,"Oui",IR165,"Non",IS165,"Abstention")</f>
        <v>Non</v>
      </c>
      <c r="IV165" s="7" t="str" cm="1">
        <f t="array" ref="IV165">_xlfn.SWITCH(IU165,"Oui","Non","Non","Oui","Abstention","Oui")</f>
        <v>Oui</v>
      </c>
      <c r="IW165" s="7" t="str" cm="1">
        <f t="array" ref="IW165">_xlfn.SWITCH(IU165,"Oui","Abstention","Non","Abstention","Abstention","Non")</f>
        <v>Abstention</v>
      </c>
      <c r="IX165" s="3">
        <f t="shared" si="100"/>
        <v>28</v>
      </c>
      <c r="IY165" s="3">
        <f t="shared" si="101"/>
        <v>0.8928571428571429</v>
      </c>
      <c r="IZ165" t="str">
        <f t="shared" si="127"/>
        <v>consigne</v>
      </c>
      <c r="JA165">
        <f t="shared" si="119"/>
        <v>26</v>
      </c>
      <c r="JB165">
        <f t="shared" si="120"/>
        <v>0</v>
      </c>
      <c r="JC165">
        <f t="shared" si="121"/>
        <v>2</v>
      </c>
      <c r="JD165" s="3">
        <f t="shared" si="102"/>
        <v>26</v>
      </c>
      <c r="JE165" s="7" t="str" cm="1">
        <f t="array" ref="JE165">_xlfn.SWITCH(JD165,JA165,"Oui",JB165,"Non",JC165,"Abstention")</f>
        <v>Oui</v>
      </c>
      <c r="JF165" s="7" t="str" cm="1">
        <f t="array" ref="JF165">_xlfn.SWITCH(JE165,"Oui","Non","Non","Oui","Abstention","Oui")</f>
        <v>Non</v>
      </c>
      <c r="JG165" s="7" t="str" cm="1">
        <f t="array" ref="JG165">_xlfn.SWITCH(JE165,"Oui","Abstention","Non","Abstention","Abstention","Non")</f>
        <v>Abstention</v>
      </c>
      <c r="JH165" s="3">
        <f t="shared" si="103"/>
        <v>28</v>
      </c>
      <c r="JI165" s="3">
        <f t="shared" si="104"/>
        <v>0.9285714285714286</v>
      </c>
      <c r="JJ165" t="str">
        <f t="shared" si="128"/>
        <v>consigne</v>
      </c>
      <c r="JK165">
        <f t="shared" si="122"/>
        <v>16</v>
      </c>
      <c r="JL165">
        <f t="shared" si="123"/>
        <v>0</v>
      </c>
      <c r="JM165">
        <f t="shared" si="124"/>
        <v>0</v>
      </c>
      <c r="JN165" s="3">
        <f t="shared" si="105"/>
        <v>16</v>
      </c>
      <c r="JO165" s="7" t="str" cm="1">
        <f t="array" ref="JO165">_xlfn.SWITCH(JN165,JK165,"Oui",JL165,"Non",JM165,"Abstention")</f>
        <v>Oui</v>
      </c>
      <c r="JP165" s="7" t="str" cm="1">
        <f t="array" ref="JP165">_xlfn.SWITCH(JO165,"Oui","Non","Non","Oui","Abstention","Oui")</f>
        <v>Non</v>
      </c>
      <c r="JQ165" s="7" t="str" cm="1">
        <f t="array" ref="JQ165">_xlfn.SWITCH(JO165,"Oui","Abstention","Non","Abstention","Abstention","Non")</f>
        <v>Abstention</v>
      </c>
      <c r="JR165" s="3">
        <f t="shared" si="106"/>
        <v>16</v>
      </c>
      <c r="JS165" s="3">
        <f t="shared" si="107"/>
        <v>1</v>
      </c>
      <c r="JT165" t="str">
        <f t="shared" si="129"/>
        <v>consigne</v>
      </c>
      <c r="JU165" s="3"/>
      <c r="JV165" t="str" cm="1">
        <f t="array" ref="JV165">_xlfn._xlws.FILTER($M$3:$HD$3,((($M165:$HD165=$HR165)+($M165:$HD165=$HS165))*($M$5:$HD$5="V")*($HV165="consigne")),"")</f>
        <v/>
      </c>
      <c r="KP165" t="str" cm="1">
        <f t="array" ref="KP165:KW165">_xlfn._xlws.FILTER($M$3:$HD$3,((($M165:$HD165=$IB165)+($M165:$HD165=$IC165))*($M$5:$HD$5="S")*($IF165="consigne")),"")</f>
        <v>Atici Mustafa</v>
      </c>
      <c r="KQ165" t="str">
        <v>Birrer-Heimo Prisca</v>
      </c>
      <c r="KR165" t="str">
        <v>Crottaz Brigitte</v>
      </c>
      <c r="KS165" t="str">
        <v>Graf-Litscher Edith</v>
      </c>
      <c r="KT165" t="str">
        <v>Maillard Pierre-Yves</v>
      </c>
      <c r="KU165" t="str">
        <v>Nussbaumer Eric</v>
      </c>
      <c r="KV165" t="str">
        <v>Pult Jon</v>
      </c>
      <c r="KW165" t="str">
        <v>Wyss Sarah</v>
      </c>
      <c r="LD165" t="str" cm="1">
        <f t="array" ref="LD165:LF165">_xlfn._xlws.FILTER($M$3:$HD$3,((($M165:$HD165=$IV165)+($M165:$HD165=$IW165))*($M$5:$HD$5="RL")*($IZ165="consigne")),"")</f>
        <v>Fiala Doris</v>
      </c>
      <c r="LE165" t="str">
        <v>Markwalder Christa</v>
      </c>
      <c r="LF165" t="str">
        <v>Moret Isabelle</v>
      </c>
      <c r="LP165" t="str" cm="1">
        <f t="array" ref="LP165:LQ165">_xlfn._xlws.FILTER($M$3:$HD$3,((($M165:$HD165=$JF165)+($M165:$HD165=$JG165))*($M$5:$HD$5="G")*($JJ165="consigne")),"")</f>
        <v>de la Reussille Denis</v>
      </c>
      <c r="LQ165" t="str">
        <v>Prezioso Batou Stefania</v>
      </c>
      <c r="MA165" t="str" cm="1">
        <f t="array" ref="MA165">_xlfn._xlws.FILTER($M$3:$HD$3,((($M165:$HD165=$JP165)+($M165:$HD165=$JQ165))*($M$5:$HD$5="GL")*($JT165="consigne")),"")</f>
        <v/>
      </c>
      <c r="MG165" t="str" cm="1">
        <f t="array" ref="MG165">_xlfn._xlws.FILTER($M$3:$HD$3,((($M165:$HD165=$IL165)+($M165:$HD165=$IM165))*($M$5:$HD$5="M-E")*($IP165="consigne")),"")</f>
        <v/>
      </c>
    </row>
    <row r="166" spans="1:351" x14ac:dyDescent="0.25">
      <c r="A166" s="1" t="s">
        <v>1014</v>
      </c>
      <c r="B166" t="s">
        <v>204</v>
      </c>
      <c r="C166" t="s">
        <v>793</v>
      </c>
      <c r="D166" t="s">
        <v>982</v>
      </c>
      <c r="E166" s="1" t="s">
        <v>1015</v>
      </c>
      <c r="F166" t="s">
        <v>1016</v>
      </c>
      <c r="G166">
        <v>24637</v>
      </c>
      <c r="H166" t="s">
        <v>527</v>
      </c>
      <c r="I166" t="s">
        <v>528</v>
      </c>
      <c r="M166" t="s">
        <v>460</v>
      </c>
      <c r="N166" t="s">
        <v>460</v>
      </c>
      <c r="O166" t="s">
        <v>461</v>
      </c>
      <c r="P166" t="s">
        <v>460</v>
      </c>
      <c r="Q166" t="s">
        <v>460</v>
      </c>
      <c r="R166" t="s">
        <v>461</v>
      </c>
      <c r="S166" t="s">
        <v>461</v>
      </c>
      <c r="T166" t="s">
        <v>461</v>
      </c>
      <c r="U166" t="s">
        <v>461</v>
      </c>
      <c r="V166" t="s">
        <v>461</v>
      </c>
      <c r="W166" t="s">
        <v>463</v>
      </c>
      <c r="X166" t="s">
        <v>461</v>
      </c>
      <c r="Y166" t="s">
        <v>461</v>
      </c>
      <c r="Z166" t="s">
        <v>480</v>
      </c>
      <c r="AA166" t="s">
        <v>460</v>
      </c>
      <c r="AB166" t="s">
        <v>461</v>
      </c>
      <c r="AC166" t="s">
        <v>473</v>
      </c>
      <c r="AD166" t="s">
        <v>460</v>
      </c>
      <c r="AE166" t="s">
        <v>460</v>
      </c>
      <c r="AF166" t="s">
        <v>461</v>
      </c>
      <c r="AG166" t="s">
        <v>461</v>
      </c>
      <c r="AH166" t="s">
        <v>461</v>
      </c>
      <c r="AI166" t="s">
        <v>460</v>
      </c>
      <c r="AJ166" t="s">
        <v>461</v>
      </c>
      <c r="AK166" t="s">
        <v>480</v>
      </c>
      <c r="AL166" t="s">
        <v>460</v>
      </c>
      <c r="AM166" t="s">
        <v>460</v>
      </c>
      <c r="AN166" t="s">
        <v>460</v>
      </c>
      <c r="AO166" t="s">
        <v>460</v>
      </c>
      <c r="AP166" t="s">
        <v>460</v>
      </c>
      <c r="AQ166" t="s">
        <v>461</v>
      </c>
      <c r="AR166" t="s">
        <v>460</v>
      </c>
      <c r="AS166" t="s">
        <v>461</v>
      </c>
      <c r="AT166" t="s">
        <v>461</v>
      </c>
      <c r="AU166" t="s">
        <v>461</v>
      </c>
      <c r="AV166" t="s">
        <v>461</v>
      </c>
      <c r="AW166" t="s">
        <v>460</v>
      </c>
      <c r="AX166" t="s">
        <v>461</v>
      </c>
      <c r="AY166" t="s">
        <v>473</v>
      </c>
      <c r="AZ166" t="s">
        <v>460</v>
      </c>
      <c r="BA166" t="s">
        <v>460</v>
      </c>
      <c r="BB166" t="s">
        <v>460</v>
      </c>
      <c r="BC166" t="s">
        <v>461</v>
      </c>
      <c r="BD166" t="s">
        <v>460</v>
      </c>
      <c r="BE166" t="s">
        <v>460</v>
      </c>
      <c r="BF166" t="s">
        <v>461</v>
      </c>
      <c r="BG166" t="s">
        <v>461</v>
      </c>
      <c r="BH166" t="s">
        <v>460</v>
      </c>
      <c r="BI166" t="s">
        <v>461</v>
      </c>
      <c r="BJ166" t="s">
        <v>473</v>
      </c>
      <c r="BK166" t="s">
        <v>460</v>
      </c>
      <c r="BL166" t="s">
        <v>480</v>
      </c>
      <c r="BM166" t="s">
        <v>461</v>
      </c>
      <c r="BN166" t="s">
        <v>480</v>
      </c>
      <c r="BO166" t="s">
        <v>461</v>
      </c>
      <c r="BP166" t="s">
        <v>461</v>
      </c>
      <c r="BQ166" t="s">
        <v>461</v>
      </c>
      <c r="BR166" t="s">
        <v>460</v>
      </c>
      <c r="BS166" t="s">
        <v>461</v>
      </c>
      <c r="BT166" t="s">
        <v>460</v>
      </c>
      <c r="BU166" t="s">
        <v>460</v>
      </c>
      <c r="BV166" t="s">
        <v>461</v>
      </c>
      <c r="BW166" t="s">
        <v>460</v>
      </c>
      <c r="BX166" t="s">
        <v>461</v>
      </c>
      <c r="BY166" t="s">
        <v>463</v>
      </c>
      <c r="BZ166" t="s">
        <v>460</v>
      </c>
      <c r="CA166" t="s">
        <v>461</v>
      </c>
      <c r="CB166" t="s">
        <v>460</v>
      </c>
      <c r="CC166" t="s">
        <v>461</v>
      </c>
      <c r="CD166" t="s">
        <v>473</v>
      </c>
      <c r="CE166" t="s">
        <v>461</v>
      </c>
      <c r="CF166" t="s">
        <v>480</v>
      </c>
      <c r="CG166" t="s">
        <v>460</v>
      </c>
      <c r="CH166" t="s">
        <v>480</v>
      </c>
      <c r="CI166" t="s">
        <v>460</v>
      </c>
      <c r="CJ166" t="s">
        <v>460</v>
      </c>
      <c r="CK166" t="s">
        <v>460</v>
      </c>
      <c r="CL166" t="s">
        <v>460</v>
      </c>
      <c r="CM166" t="s">
        <v>463</v>
      </c>
      <c r="CN166" t="s">
        <v>461</v>
      </c>
      <c r="CO166" t="s">
        <v>461</v>
      </c>
      <c r="CP166" t="s">
        <v>460</v>
      </c>
      <c r="CQ166" t="s">
        <v>460</v>
      </c>
      <c r="CR166" t="s">
        <v>460</v>
      </c>
      <c r="CS166" t="s">
        <v>460</v>
      </c>
      <c r="CT166" t="s">
        <v>460</v>
      </c>
      <c r="CU166" t="s">
        <v>460</v>
      </c>
      <c r="CV166" t="s">
        <v>460</v>
      </c>
      <c r="CW166" t="s">
        <v>463</v>
      </c>
      <c r="CX166" t="s">
        <v>461</v>
      </c>
      <c r="CY166" t="s">
        <v>460</v>
      </c>
      <c r="CZ166" t="s">
        <v>460</v>
      </c>
      <c r="DA166" t="s">
        <v>461</v>
      </c>
      <c r="DB166" t="s">
        <v>474</v>
      </c>
      <c r="DC166" t="s">
        <v>460</v>
      </c>
      <c r="DD166" t="s">
        <v>460</v>
      </c>
      <c r="DE166" t="s">
        <v>461</v>
      </c>
      <c r="DF166" t="s">
        <v>460</v>
      </c>
      <c r="DG166" t="s">
        <v>460</v>
      </c>
      <c r="DH166" t="s">
        <v>473</v>
      </c>
      <c r="DI166" t="s">
        <v>461</v>
      </c>
      <c r="DJ166" t="s">
        <v>460</v>
      </c>
      <c r="DK166" t="s">
        <v>460</v>
      </c>
      <c r="DL166" t="s">
        <v>480</v>
      </c>
      <c r="DM166" t="s">
        <v>461</v>
      </c>
      <c r="DN166" t="s">
        <v>461</v>
      </c>
      <c r="DO166" t="s">
        <v>460</v>
      </c>
      <c r="DP166" t="s">
        <v>460</v>
      </c>
      <c r="DQ166" t="s">
        <v>461</v>
      </c>
      <c r="DR166" t="s">
        <v>461</v>
      </c>
      <c r="DS166" t="s">
        <v>461</v>
      </c>
      <c r="DT166" t="s">
        <v>461</v>
      </c>
      <c r="DU166" t="s">
        <v>460</v>
      </c>
      <c r="DV166" t="s">
        <v>461</v>
      </c>
      <c r="DW166" t="s">
        <v>460</v>
      </c>
      <c r="DX166" t="s">
        <v>460</v>
      </c>
      <c r="DY166" t="s">
        <v>473</v>
      </c>
      <c r="DZ166" t="s">
        <v>461</v>
      </c>
      <c r="EA166" t="s">
        <v>461</v>
      </c>
      <c r="EB166" t="s">
        <v>461</v>
      </c>
      <c r="EC166" t="s">
        <v>473</v>
      </c>
      <c r="ED166" t="s">
        <v>480</v>
      </c>
      <c r="EE166" t="s">
        <v>460</v>
      </c>
      <c r="EF166" t="s">
        <v>460</v>
      </c>
      <c r="EG166" t="s">
        <v>461</v>
      </c>
      <c r="EH166" t="s">
        <v>460</v>
      </c>
      <c r="EI166" t="s">
        <v>460</v>
      </c>
      <c r="EJ166" t="s">
        <v>460</v>
      </c>
      <c r="EK166" t="s">
        <v>461</v>
      </c>
      <c r="EL166" t="s">
        <v>461</v>
      </c>
      <c r="EM166" t="s">
        <v>460</v>
      </c>
      <c r="EN166" t="s">
        <v>460</v>
      </c>
      <c r="EO166" t="s">
        <v>461</v>
      </c>
      <c r="EP166" t="s">
        <v>460</v>
      </c>
      <c r="EQ166" t="s">
        <v>461</v>
      </c>
      <c r="ER166" t="s">
        <v>460</v>
      </c>
      <c r="ES166" t="s">
        <v>461</v>
      </c>
      <c r="ET166" t="s">
        <v>461</v>
      </c>
      <c r="EU166" t="s">
        <v>461</v>
      </c>
      <c r="EV166" t="s">
        <v>461</v>
      </c>
      <c r="EW166" t="s">
        <v>461</v>
      </c>
      <c r="EX166" t="s">
        <v>461</v>
      </c>
      <c r="EY166" t="s">
        <v>460</v>
      </c>
      <c r="EZ166" t="s">
        <v>460</v>
      </c>
      <c r="FA166" t="s">
        <v>460</v>
      </c>
      <c r="FB166" t="s">
        <v>460</v>
      </c>
      <c r="FC166" t="s">
        <v>461</v>
      </c>
      <c r="FD166" t="s">
        <v>460</v>
      </c>
      <c r="FE166" t="s">
        <v>460</v>
      </c>
      <c r="FF166" t="s">
        <v>460</v>
      </c>
      <c r="FG166" t="s">
        <v>460</v>
      </c>
      <c r="FH166" t="s">
        <v>461</v>
      </c>
      <c r="FI166" t="s">
        <v>460</v>
      </c>
      <c r="FJ166" t="s">
        <v>460</v>
      </c>
      <c r="FK166" t="s">
        <v>460</v>
      </c>
      <c r="FL166" t="s">
        <v>461</v>
      </c>
      <c r="FM166" t="s">
        <v>461</v>
      </c>
      <c r="FN166" t="s">
        <v>473</v>
      </c>
      <c r="FO166" t="s">
        <v>480</v>
      </c>
      <c r="FP166" t="s">
        <v>461</v>
      </c>
      <c r="FQ166" t="s">
        <v>460</v>
      </c>
      <c r="FR166" t="s">
        <v>461</v>
      </c>
      <c r="FS166" t="s">
        <v>461</v>
      </c>
      <c r="FT166" t="s">
        <v>461</v>
      </c>
      <c r="FU166" t="s">
        <v>461</v>
      </c>
      <c r="FV166" t="s">
        <v>460</v>
      </c>
      <c r="FW166" t="s">
        <v>460</v>
      </c>
      <c r="FX166" t="s">
        <v>461</v>
      </c>
      <c r="FY166" t="s">
        <v>460</v>
      </c>
      <c r="FZ166" t="s">
        <v>460</v>
      </c>
      <c r="GA166" t="s">
        <v>460</v>
      </c>
      <c r="GB166" t="s">
        <v>460</v>
      </c>
      <c r="GC166" t="s">
        <v>460</v>
      </c>
      <c r="GD166" t="s">
        <v>461</v>
      </c>
      <c r="GE166" t="s">
        <v>460</v>
      </c>
      <c r="GF166" t="s">
        <v>460</v>
      </c>
      <c r="GG166" t="s">
        <v>460</v>
      </c>
      <c r="GH166" t="s">
        <v>461</v>
      </c>
      <c r="GI166" t="s">
        <v>461</v>
      </c>
      <c r="GJ166" t="s">
        <v>461</v>
      </c>
      <c r="GK166" t="s">
        <v>460</v>
      </c>
      <c r="GL166" t="s">
        <v>460</v>
      </c>
      <c r="GM166" t="s">
        <v>473</v>
      </c>
      <c r="GN166" t="s">
        <v>461</v>
      </c>
      <c r="GO166" t="s">
        <v>460</v>
      </c>
      <c r="GP166" t="s">
        <v>461</v>
      </c>
      <c r="GQ166" t="s">
        <v>460</v>
      </c>
      <c r="GR166" t="s">
        <v>461</v>
      </c>
      <c r="GS166" t="s">
        <v>461</v>
      </c>
      <c r="GT166" t="s">
        <v>461</v>
      </c>
      <c r="GU166" t="s">
        <v>460</v>
      </c>
      <c r="GV166" t="s">
        <v>461</v>
      </c>
      <c r="GW166" t="s">
        <v>461</v>
      </c>
      <c r="GX166" t="s">
        <v>463</v>
      </c>
      <c r="GY166" t="s">
        <v>461</v>
      </c>
      <c r="GZ166" t="s">
        <v>461</v>
      </c>
      <c r="HA166" t="s">
        <v>460</v>
      </c>
      <c r="HB166" t="s">
        <v>460</v>
      </c>
      <c r="HC166" t="s">
        <v>461</v>
      </c>
      <c r="HD166" t="s">
        <v>460</v>
      </c>
      <c r="HE166" t="s">
        <v>481</v>
      </c>
      <c r="HF166">
        <v>92</v>
      </c>
      <c r="HG166">
        <v>84</v>
      </c>
      <c r="HH166">
        <v>9</v>
      </c>
      <c r="HI166">
        <v>5</v>
      </c>
      <c r="HJ166">
        <v>9</v>
      </c>
      <c r="HK166" t="s">
        <v>476</v>
      </c>
      <c r="HM166" s="3">
        <f t="shared" si="108"/>
        <v>53</v>
      </c>
      <c r="HN166" s="3">
        <f t="shared" si="109"/>
        <v>0</v>
      </c>
      <c r="HO166" s="3">
        <f t="shared" si="125"/>
        <v>0</v>
      </c>
      <c r="HP166" s="3">
        <f t="shared" si="88"/>
        <v>53</v>
      </c>
      <c r="HQ166" s="7" t="str" cm="1">
        <f t="array" ref="HQ166">_xlfn.SWITCH(HP166,HM166,"Oui",HN166,"Non",HO166,"Abstention")</f>
        <v>Oui</v>
      </c>
      <c r="HR166" s="7" t="str" cm="1">
        <f t="array" ref="HR166">_xlfn.SWITCH(HQ166,"Oui","Non","Non","Oui","Abstention","Oui")</f>
        <v>Non</v>
      </c>
      <c r="HS166" s="7" t="str" cm="1">
        <f t="array" ref="HS166">_xlfn.SWITCH(HQ166,"Oui","Abstention","Non","Abstention","Abstention","Non")</f>
        <v>Abstention</v>
      </c>
      <c r="HT166" s="3">
        <f t="shared" si="89"/>
        <v>53</v>
      </c>
      <c r="HU166" s="3">
        <f t="shared" si="90"/>
        <v>1</v>
      </c>
      <c r="HV166" t="str">
        <f t="shared" si="91"/>
        <v>consigne</v>
      </c>
      <c r="HW166" s="3">
        <f t="shared" si="110"/>
        <v>0</v>
      </c>
      <c r="HX166" s="3">
        <f t="shared" si="111"/>
        <v>37</v>
      </c>
      <c r="HY166" s="3">
        <f t="shared" si="112"/>
        <v>0</v>
      </c>
      <c r="HZ166" s="3">
        <f t="shared" si="92"/>
        <v>37</v>
      </c>
      <c r="IA166" s="7" t="str" cm="1">
        <f t="array" ref="IA166">_xlfn.SWITCH(HZ166,HW166,"Oui",HX166,"Non",HY166,"Abstention")</f>
        <v>Non</v>
      </c>
      <c r="IB166" s="7" t="str" cm="1">
        <f t="array" ref="IB166">_xlfn.SWITCH(IA166,"Oui","Non","Non","Oui","Abstention","Oui")</f>
        <v>Oui</v>
      </c>
      <c r="IC166" s="7" t="str" cm="1">
        <f t="array" ref="IC166">_xlfn.SWITCH(IA166,"Oui","Abstention","Non","Abstention","Abstention","Non")</f>
        <v>Abstention</v>
      </c>
      <c r="ID166" s="3">
        <f t="shared" si="93"/>
        <v>37</v>
      </c>
      <c r="IE166" s="3">
        <f t="shared" si="94"/>
        <v>1</v>
      </c>
      <c r="IF166" t="str">
        <f t="shared" si="95"/>
        <v>consigne</v>
      </c>
      <c r="IG166">
        <f t="shared" si="113"/>
        <v>28</v>
      </c>
      <c r="IH166">
        <f t="shared" si="114"/>
        <v>0</v>
      </c>
      <c r="II166">
        <f t="shared" si="115"/>
        <v>0</v>
      </c>
      <c r="IJ166" s="3">
        <f t="shared" si="96"/>
        <v>28</v>
      </c>
      <c r="IK166" s="7" t="str" cm="1">
        <f t="array" ref="IK166">_xlfn.SWITCH(IJ166,IG166,"Oui",IH166,"Non",II166,"Abstention")</f>
        <v>Oui</v>
      </c>
      <c r="IL166" s="7" t="str" cm="1">
        <f t="array" ref="IL166">_xlfn.SWITCH(IK166,"Oui","Non","Non","Oui","Abstention","Oui")</f>
        <v>Non</v>
      </c>
      <c r="IM166" s="7" t="str" cm="1">
        <f t="array" ref="IM166">_xlfn.SWITCH(IK166,"Oui","Abstention","Non","Abstention","Abstention","Non")</f>
        <v>Abstention</v>
      </c>
      <c r="IN166" s="3">
        <f t="shared" si="97"/>
        <v>28</v>
      </c>
      <c r="IO166" s="3">
        <f t="shared" si="98"/>
        <v>1</v>
      </c>
      <c r="IP166" t="str">
        <f t="shared" si="126"/>
        <v>consigne</v>
      </c>
      <c r="IQ166">
        <f t="shared" si="116"/>
        <v>6</v>
      </c>
      <c r="IR166">
        <f t="shared" si="117"/>
        <v>18</v>
      </c>
      <c r="IS166">
        <f t="shared" si="118"/>
        <v>0</v>
      </c>
      <c r="IT166" s="3">
        <f t="shared" si="99"/>
        <v>18</v>
      </c>
      <c r="IU166" s="7" t="str" cm="1">
        <f t="array" ref="IU166">_xlfn.SWITCH(IT166,IQ166,"Oui",IR166,"Non",IS166,"Abstention")</f>
        <v>Non</v>
      </c>
      <c r="IV166" s="7" t="str" cm="1">
        <f t="array" ref="IV166">_xlfn.SWITCH(IU166,"Oui","Non","Non","Oui","Abstention","Oui")</f>
        <v>Oui</v>
      </c>
      <c r="IW166" s="7" t="str" cm="1">
        <f t="array" ref="IW166">_xlfn.SWITCH(IU166,"Oui","Abstention","Non","Abstention","Abstention","Non")</f>
        <v>Abstention</v>
      </c>
      <c r="IX166" s="3">
        <f t="shared" si="100"/>
        <v>24</v>
      </c>
      <c r="IY166" s="3">
        <f t="shared" si="101"/>
        <v>0.75</v>
      </c>
      <c r="IZ166" t="str">
        <f t="shared" si="127"/>
        <v>consigne</v>
      </c>
      <c r="JA166">
        <f t="shared" si="119"/>
        <v>0</v>
      </c>
      <c r="JB166">
        <f t="shared" si="120"/>
        <v>29</v>
      </c>
      <c r="JC166">
        <f t="shared" si="121"/>
        <v>0</v>
      </c>
      <c r="JD166" s="3">
        <f t="shared" si="102"/>
        <v>29</v>
      </c>
      <c r="JE166" s="7" t="str" cm="1">
        <f t="array" ref="JE166">_xlfn.SWITCH(JD166,JA166,"Oui",JB166,"Non",JC166,"Abstention")</f>
        <v>Non</v>
      </c>
      <c r="JF166" s="7" t="str" cm="1">
        <f t="array" ref="JF166">_xlfn.SWITCH(JE166,"Oui","Non","Non","Oui","Abstention","Oui")</f>
        <v>Oui</v>
      </c>
      <c r="JG166" s="7" t="str" cm="1">
        <f t="array" ref="JG166">_xlfn.SWITCH(JE166,"Oui","Abstention","Non","Abstention","Abstention","Non")</f>
        <v>Abstention</v>
      </c>
      <c r="JH166" s="3">
        <f t="shared" si="103"/>
        <v>29</v>
      </c>
      <c r="JI166" s="3">
        <f t="shared" si="104"/>
        <v>1</v>
      </c>
      <c r="JJ166" t="str">
        <f t="shared" si="128"/>
        <v>consigne</v>
      </c>
      <c r="JK166">
        <f t="shared" si="122"/>
        <v>5</v>
      </c>
      <c r="JL166">
        <f t="shared" si="123"/>
        <v>0</v>
      </c>
      <c r="JM166">
        <f t="shared" si="124"/>
        <v>9</v>
      </c>
      <c r="JN166" s="3">
        <f t="shared" si="105"/>
        <v>9</v>
      </c>
      <c r="JO166" s="7" t="str" cm="1">
        <f t="array" ref="JO166">_xlfn.SWITCH(JN166,JK166,"Oui",JL166,"Non",JM166,"Abstention")</f>
        <v>Abstention</v>
      </c>
      <c r="JP166" s="7" t="str" cm="1">
        <f t="array" ref="JP166">_xlfn.SWITCH(JO166,"Oui","Non","Non","Oui","Abstention","Oui")</f>
        <v>Oui</v>
      </c>
      <c r="JQ166" s="7" t="str" cm="1">
        <f t="array" ref="JQ166">_xlfn.SWITCH(JO166,"Oui","Abstention","Non","Abstention","Abstention","Non")</f>
        <v>Non</v>
      </c>
      <c r="JR166" s="3">
        <f t="shared" si="106"/>
        <v>14</v>
      </c>
      <c r="JS166" s="3">
        <f t="shared" si="107"/>
        <v>0.6428571428571429</v>
      </c>
      <c r="JT166" t="str">
        <f t="shared" si="129"/>
        <v>pas de consigne</v>
      </c>
      <c r="JU166" s="3"/>
      <c r="JV166" t="str" cm="1">
        <f t="array" ref="JV166">_xlfn._xlws.FILTER($M$3:$HD$3,((($M166:$HD166=$HR166)+($M166:$HD166=$HS166))*($M$5:$HD$5="V")*($HV166="consigne")),"")</f>
        <v/>
      </c>
      <c r="KP166" t="str" cm="1">
        <f t="array" ref="KP166">_xlfn._xlws.FILTER($M$3:$HD$3,((($M166:$HD166=$IB166)+($M166:$HD166=$IC166))*($M$5:$HD$5="S")*($IF166="consigne")),"")</f>
        <v/>
      </c>
      <c r="LD166" t="str" cm="1">
        <f t="array" ref="LD166:LI166">_xlfn._xlws.FILTER($M$3:$HD$3,((($M166:$HD166=$IV166)+($M166:$HD166=$IW166))*($M$5:$HD$5="RL")*($IZ166="consigne")),"")</f>
        <v>de Quattro Jacqueline</v>
      </c>
      <c r="LE166" t="str">
        <v>Dobler Marcel</v>
      </c>
      <c r="LF166" t="str">
        <v>Feller Olivier</v>
      </c>
      <c r="LG166" t="str">
        <v>Lüscher Christian</v>
      </c>
      <c r="LH166" t="str">
        <v>Nantermod Philippe</v>
      </c>
      <c r="LI166" t="str">
        <v>Silberschmidt Andri</v>
      </c>
      <c r="LP166" t="str" cm="1">
        <f t="array" ref="LP166">_xlfn._xlws.FILTER($M$3:$HD$3,((($M166:$HD166=$JF166)+($M166:$HD166=$JG166))*($M$5:$HD$5="G")*($JJ166="consigne")),"")</f>
        <v/>
      </c>
      <c r="MA166" t="str" cm="1">
        <f t="array" ref="MA166">_xlfn._xlws.FILTER($M$3:$HD$3,((($M166:$HD166=$JP166)+($M166:$HD166=$JQ166))*($M$5:$HD$5="GL")*($JT166="consigne")),"")</f>
        <v/>
      </c>
      <c r="MG166" t="str" cm="1">
        <f t="array" ref="MG166">_xlfn._xlws.FILTER($M$3:$HD$3,((($M166:$HD166=$IL166)+($M166:$HD166=$IM166))*($M$5:$HD$5="M-E")*($IP166="consigne")),"")</f>
        <v/>
      </c>
    </row>
    <row r="167" spans="1:351" x14ac:dyDescent="0.25">
      <c r="A167" s="1" t="s">
        <v>1017</v>
      </c>
      <c r="B167" t="s">
        <v>204</v>
      </c>
      <c r="D167" t="s">
        <v>982</v>
      </c>
      <c r="E167" s="1" t="s">
        <v>1018</v>
      </c>
      <c r="F167" t="s">
        <v>1019</v>
      </c>
      <c r="G167">
        <v>24638</v>
      </c>
      <c r="H167" t="s">
        <v>527</v>
      </c>
      <c r="I167" t="s">
        <v>528</v>
      </c>
      <c r="M167" t="s">
        <v>460</v>
      </c>
      <c r="N167" t="s">
        <v>460</v>
      </c>
      <c r="O167" t="s">
        <v>461</v>
      </c>
      <c r="P167" t="s">
        <v>460</v>
      </c>
      <c r="Q167" t="s">
        <v>460</v>
      </c>
      <c r="R167" t="s">
        <v>461</v>
      </c>
      <c r="S167" t="s">
        <v>461</v>
      </c>
      <c r="T167" t="s">
        <v>461</v>
      </c>
      <c r="U167" t="s">
        <v>461</v>
      </c>
      <c r="V167" t="s">
        <v>461</v>
      </c>
      <c r="W167" t="s">
        <v>463</v>
      </c>
      <c r="X167" t="s">
        <v>461</v>
      </c>
      <c r="Y167" t="s">
        <v>461</v>
      </c>
      <c r="Z167" t="s">
        <v>461</v>
      </c>
      <c r="AA167" t="s">
        <v>461</v>
      </c>
      <c r="AB167" t="s">
        <v>461</v>
      </c>
      <c r="AC167" t="s">
        <v>461</v>
      </c>
      <c r="AD167" t="s">
        <v>461</v>
      </c>
      <c r="AE167" t="s">
        <v>460</v>
      </c>
      <c r="AF167" t="s">
        <v>461</v>
      </c>
      <c r="AG167" t="s">
        <v>461</v>
      </c>
      <c r="AH167" t="s">
        <v>461</v>
      </c>
      <c r="AI167" t="s">
        <v>461</v>
      </c>
      <c r="AJ167" t="s">
        <v>461</v>
      </c>
      <c r="AK167" t="s">
        <v>461</v>
      </c>
      <c r="AL167" t="s">
        <v>460</v>
      </c>
      <c r="AM167" t="s">
        <v>473</v>
      </c>
      <c r="AN167" t="s">
        <v>461</v>
      </c>
      <c r="AO167" t="s">
        <v>460</v>
      </c>
      <c r="AP167" t="s">
        <v>461</v>
      </c>
      <c r="AQ167" t="s">
        <v>461</v>
      </c>
      <c r="AR167" t="s">
        <v>461</v>
      </c>
      <c r="AS167" t="s">
        <v>461</v>
      </c>
      <c r="AT167" t="s">
        <v>461</v>
      </c>
      <c r="AU167" t="s">
        <v>461</v>
      </c>
      <c r="AV167" t="s">
        <v>461</v>
      </c>
      <c r="AW167" t="s">
        <v>460</v>
      </c>
      <c r="AX167" t="s">
        <v>461</v>
      </c>
      <c r="AY167" t="s">
        <v>461</v>
      </c>
      <c r="AZ167" t="s">
        <v>461</v>
      </c>
      <c r="BA167" t="s">
        <v>460</v>
      </c>
      <c r="BB167" t="s">
        <v>461</v>
      </c>
      <c r="BC167" t="s">
        <v>461</v>
      </c>
      <c r="BD167" t="s">
        <v>460</v>
      </c>
      <c r="BE167" t="s">
        <v>460</v>
      </c>
      <c r="BF167" t="s">
        <v>461</v>
      </c>
      <c r="BG167" t="s">
        <v>461</v>
      </c>
      <c r="BH167" t="s">
        <v>461</v>
      </c>
      <c r="BI167" t="s">
        <v>461</v>
      </c>
      <c r="BJ167" t="s">
        <v>461</v>
      </c>
      <c r="BK167" t="s">
        <v>460</v>
      </c>
      <c r="BL167" t="s">
        <v>461</v>
      </c>
      <c r="BM167" t="s">
        <v>461</v>
      </c>
      <c r="BN167" t="s">
        <v>461</v>
      </c>
      <c r="BO167" t="s">
        <v>461</v>
      </c>
      <c r="BP167" t="s">
        <v>461</v>
      </c>
      <c r="BQ167" t="s">
        <v>461</v>
      </c>
      <c r="BR167" t="s">
        <v>460</v>
      </c>
      <c r="BS167" t="s">
        <v>461</v>
      </c>
      <c r="BT167" t="s">
        <v>460</v>
      </c>
      <c r="BU167" t="s">
        <v>460</v>
      </c>
      <c r="BV167" t="s">
        <v>461</v>
      </c>
      <c r="BW167" t="s">
        <v>460</v>
      </c>
      <c r="BX167" t="s">
        <v>461</v>
      </c>
      <c r="BY167" t="s">
        <v>463</v>
      </c>
      <c r="BZ167" t="s">
        <v>460</v>
      </c>
      <c r="CA167" t="s">
        <v>461</v>
      </c>
      <c r="CB167" t="s">
        <v>461</v>
      </c>
      <c r="CC167" t="s">
        <v>461</v>
      </c>
      <c r="CD167" t="s">
        <v>473</v>
      </c>
      <c r="CE167" t="s">
        <v>461</v>
      </c>
      <c r="CF167" t="s">
        <v>461</v>
      </c>
      <c r="CG167" t="s">
        <v>460</v>
      </c>
      <c r="CH167" t="s">
        <v>461</v>
      </c>
      <c r="CI167" t="s">
        <v>460</v>
      </c>
      <c r="CJ167" t="s">
        <v>461</v>
      </c>
      <c r="CK167" t="s">
        <v>461</v>
      </c>
      <c r="CL167" t="s">
        <v>460</v>
      </c>
      <c r="CM167" t="s">
        <v>463</v>
      </c>
      <c r="CN167" t="s">
        <v>461</v>
      </c>
      <c r="CO167" t="s">
        <v>461</v>
      </c>
      <c r="CP167" t="s">
        <v>460</v>
      </c>
      <c r="CQ167" t="s">
        <v>460</v>
      </c>
      <c r="CR167" t="s">
        <v>460</v>
      </c>
      <c r="CS167" t="s">
        <v>460</v>
      </c>
      <c r="CT167" t="s">
        <v>460</v>
      </c>
      <c r="CU167" t="s">
        <v>461</v>
      </c>
      <c r="CV167" t="s">
        <v>460</v>
      </c>
      <c r="CW167" t="s">
        <v>463</v>
      </c>
      <c r="CX167" t="s">
        <v>461</v>
      </c>
      <c r="CY167" t="s">
        <v>460</v>
      </c>
      <c r="CZ167" t="s">
        <v>460</v>
      </c>
      <c r="DA167" t="s">
        <v>461</v>
      </c>
      <c r="DB167" t="s">
        <v>474</v>
      </c>
      <c r="DC167" t="s">
        <v>461</v>
      </c>
      <c r="DD167" t="s">
        <v>460</v>
      </c>
      <c r="DE167" t="s">
        <v>461</v>
      </c>
      <c r="DF167" t="s">
        <v>460</v>
      </c>
      <c r="DG167" t="s">
        <v>461</v>
      </c>
      <c r="DH167" t="s">
        <v>473</v>
      </c>
      <c r="DI167" t="s">
        <v>461</v>
      </c>
      <c r="DJ167" t="s">
        <v>461</v>
      </c>
      <c r="DK167" t="s">
        <v>461</v>
      </c>
      <c r="DL167" t="s">
        <v>461</v>
      </c>
      <c r="DM167" t="s">
        <v>461</v>
      </c>
      <c r="DN167" t="s">
        <v>461</v>
      </c>
      <c r="DO167" t="s">
        <v>461</v>
      </c>
      <c r="DP167" t="s">
        <v>460</v>
      </c>
      <c r="DQ167" t="s">
        <v>461</v>
      </c>
      <c r="DR167" t="s">
        <v>461</v>
      </c>
      <c r="DS167" t="s">
        <v>461</v>
      </c>
      <c r="DT167" t="s">
        <v>461</v>
      </c>
      <c r="DU167" t="s">
        <v>460</v>
      </c>
      <c r="DV167" t="s">
        <v>461</v>
      </c>
      <c r="DW167" t="s">
        <v>461</v>
      </c>
      <c r="DX167" t="s">
        <v>460</v>
      </c>
      <c r="DY167" t="s">
        <v>461</v>
      </c>
      <c r="DZ167" t="s">
        <v>461</v>
      </c>
      <c r="EA167" t="s">
        <v>461</v>
      </c>
      <c r="EB167" t="s">
        <v>461</v>
      </c>
      <c r="EC167" t="s">
        <v>461</v>
      </c>
      <c r="ED167" t="s">
        <v>461</v>
      </c>
      <c r="EE167" t="s">
        <v>461</v>
      </c>
      <c r="EF167" t="s">
        <v>461</v>
      </c>
      <c r="EG167" t="s">
        <v>461</v>
      </c>
      <c r="EH167" t="s">
        <v>461</v>
      </c>
      <c r="EI167" t="s">
        <v>460</v>
      </c>
      <c r="EJ167" t="s">
        <v>460</v>
      </c>
      <c r="EK167" t="s">
        <v>461</v>
      </c>
      <c r="EL167" t="s">
        <v>461</v>
      </c>
      <c r="EM167" t="s">
        <v>461</v>
      </c>
      <c r="EN167" t="s">
        <v>460</v>
      </c>
      <c r="EO167" t="s">
        <v>461</v>
      </c>
      <c r="EP167" t="s">
        <v>460</v>
      </c>
      <c r="EQ167" t="s">
        <v>461</v>
      </c>
      <c r="ER167" t="s">
        <v>461</v>
      </c>
      <c r="ES167" t="s">
        <v>461</v>
      </c>
      <c r="ET167" t="s">
        <v>461</v>
      </c>
      <c r="EU167" t="s">
        <v>461</v>
      </c>
      <c r="EV167" t="s">
        <v>461</v>
      </c>
      <c r="EW167" t="s">
        <v>461</v>
      </c>
      <c r="EX167" t="s">
        <v>461</v>
      </c>
      <c r="EY167" t="s">
        <v>460</v>
      </c>
      <c r="EZ167" t="s">
        <v>461</v>
      </c>
      <c r="FA167" t="s">
        <v>461</v>
      </c>
      <c r="FB167" t="s">
        <v>460</v>
      </c>
      <c r="FC167" t="s">
        <v>461</v>
      </c>
      <c r="FD167" t="s">
        <v>461</v>
      </c>
      <c r="FE167" t="s">
        <v>461</v>
      </c>
      <c r="FF167" t="s">
        <v>461</v>
      </c>
      <c r="FG167" t="s">
        <v>460</v>
      </c>
      <c r="FH167" t="s">
        <v>461</v>
      </c>
      <c r="FI167" t="s">
        <v>461</v>
      </c>
      <c r="FJ167" t="s">
        <v>460</v>
      </c>
      <c r="FK167" t="s">
        <v>460</v>
      </c>
      <c r="FL167" t="s">
        <v>461</v>
      </c>
      <c r="FM167" t="s">
        <v>461</v>
      </c>
      <c r="FN167" t="s">
        <v>461</v>
      </c>
      <c r="FO167" t="s">
        <v>461</v>
      </c>
      <c r="FP167" t="s">
        <v>461</v>
      </c>
      <c r="FQ167" t="s">
        <v>460</v>
      </c>
      <c r="FR167" t="s">
        <v>461</v>
      </c>
      <c r="FS167" t="s">
        <v>461</v>
      </c>
      <c r="FT167" t="s">
        <v>461</v>
      </c>
      <c r="FU167" t="s">
        <v>461</v>
      </c>
      <c r="FV167" t="s">
        <v>461</v>
      </c>
      <c r="FW167" t="s">
        <v>460</v>
      </c>
      <c r="FX167" t="s">
        <v>461</v>
      </c>
      <c r="FY167" t="s">
        <v>461</v>
      </c>
      <c r="FZ167" t="s">
        <v>461</v>
      </c>
      <c r="GA167" t="s">
        <v>460</v>
      </c>
      <c r="GB167" t="s">
        <v>461</v>
      </c>
      <c r="GC167" t="s">
        <v>460</v>
      </c>
      <c r="GD167" t="s">
        <v>461</v>
      </c>
      <c r="GE167" t="s">
        <v>461</v>
      </c>
      <c r="GF167" t="s">
        <v>460</v>
      </c>
      <c r="GG167" t="s">
        <v>461</v>
      </c>
      <c r="GH167" t="s">
        <v>461</v>
      </c>
      <c r="GI167" t="s">
        <v>461</v>
      </c>
      <c r="GJ167" t="s">
        <v>461</v>
      </c>
      <c r="GK167" t="s">
        <v>460</v>
      </c>
      <c r="GL167" t="s">
        <v>460</v>
      </c>
      <c r="GM167" t="s">
        <v>473</v>
      </c>
      <c r="GN167" t="s">
        <v>461</v>
      </c>
      <c r="GO167" t="s">
        <v>460</v>
      </c>
      <c r="GP167" t="s">
        <v>461</v>
      </c>
      <c r="GQ167" t="s">
        <v>460</v>
      </c>
      <c r="GR167" t="s">
        <v>461</v>
      </c>
      <c r="GS167" t="s">
        <v>461</v>
      </c>
      <c r="GT167" t="s">
        <v>461</v>
      </c>
      <c r="GU167" t="s">
        <v>461</v>
      </c>
      <c r="GV167" t="s">
        <v>461</v>
      </c>
      <c r="GW167" t="s">
        <v>461</v>
      </c>
      <c r="GX167" t="s">
        <v>463</v>
      </c>
      <c r="GY167" t="s">
        <v>461</v>
      </c>
      <c r="GZ167" t="s">
        <v>461</v>
      </c>
      <c r="HA167" t="s">
        <v>461</v>
      </c>
      <c r="HB167" t="s">
        <v>460</v>
      </c>
      <c r="HC167" t="s">
        <v>461</v>
      </c>
      <c r="HD167" t="s">
        <v>460</v>
      </c>
      <c r="HE167" t="s">
        <v>475</v>
      </c>
      <c r="HF167">
        <v>53</v>
      </c>
      <c r="HG167">
        <v>137</v>
      </c>
      <c r="HH167">
        <v>0</v>
      </c>
      <c r="HI167">
        <v>5</v>
      </c>
      <c r="HJ167">
        <v>4</v>
      </c>
      <c r="HK167" t="s">
        <v>476</v>
      </c>
      <c r="HM167" s="3">
        <f t="shared" si="108"/>
        <v>52</v>
      </c>
      <c r="HN167" s="3">
        <f t="shared" si="109"/>
        <v>0</v>
      </c>
      <c r="HO167" s="3">
        <f t="shared" si="125"/>
        <v>0</v>
      </c>
      <c r="HP167" s="3">
        <f t="shared" si="88"/>
        <v>52</v>
      </c>
      <c r="HQ167" s="7" t="str" cm="1">
        <f t="array" ref="HQ167">_xlfn.SWITCH(HP167,HM167,"Oui",HN167,"Non",HO167,"Abstention")</f>
        <v>Oui</v>
      </c>
      <c r="HR167" s="7" t="str" cm="1">
        <f t="array" ref="HR167">_xlfn.SWITCH(HQ167,"Oui","Non","Non","Oui","Abstention","Oui")</f>
        <v>Non</v>
      </c>
      <c r="HS167" s="7" t="str" cm="1">
        <f t="array" ref="HS167">_xlfn.SWITCH(HQ167,"Oui","Abstention","Non","Abstention","Abstention","Non")</f>
        <v>Abstention</v>
      </c>
      <c r="HT167" s="3">
        <f t="shared" si="89"/>
        <v>52</v>
      </c>
      <c r="HU167" s="3">
        <f t="shared" si="90"/>
        <v>1</v>
      </c>
      <c r="HV167" t="str">
        <f t="shared" si="91"/>
        <v>consigne</v>
      </c>
      <c r="HW167" s="3">
        <f t="shared" si="110"/>
        <v>0</v>
      </c>
      <c r="HX167" s="3">
        <f t="shared" si="111"/>
        <v>37</v>
      </c>
      <c r="HY167" s="3">
        <f t="shared" si="112"/>
        <v>0</v>
      </c>
      <c r="HZ167" s="3">
        <f t="shared" si="92"/>
        <v>37</v>
      </c>
      <c r="IA167" s="7" t="str" cm="1">
        <f t="array" ref="IA167">_xlfn.SWITCH(HZ167,HW167,"Oui",HX167,"Non",HY167,"Abstention")</f>
        <v>Non</v>
      </c>
      <c r="IB167" s="7" t="str" cm="1">
        <f t="array" ref="IB167">_xlfn.SWITCH(IA167,"Oui","Non","Non","Oui","Abstention","Oui")</f>
        <v>Oui</v>
      </c>
      <c r="IC167" s="7" t="str" cm="1">
        <f t="array" ref="IC167">_xlfn.SWITCH(IA167,"Oui","Abstention","Non","Abstention","Abstention","Non")</f>
        <v>Abstention</v>
      </c>
      <c r="ID167" s="3">
        <f t="shared" si="93"/>
        <v>37</v>
      </c>
      <c r="IE167" s="3">
        <f t="shared" si="94"/>
        <v>1</v>
      </c>
      <c r="IF167" t="str">
        <f t="shared" si="95"/>
        <v>consigne</v>
      </c>
      <c r="IG167">
        <f t="shared" si="113"/>
        <v>1</v>
      </c>
      <c r="IH167">
        <f t="shared" si="114"/>
        <v>27</v>
      </c>
      <c r="II167">
        <f t="shared" si="115"/>
        <v>0</v>
      </c>
      <c r="IJ167" s="3">
        <f t="shared" si="96"/>
        <v>27</v>
      </c>
      <c r="IK167" s="7" t="str" cm="1">
        <f t="array" ref="IK167">_xlfn.SWITCH(IJ167,IG167,"Oui",IH167,"Non",II167,"Abstention")</f>
        <v>Non</v>
      </c>
      <c r="IL167" s="7" t="str" cm="1">
        <f t="array" ref="IL167">_xlfn.SWITCH(IK167,"Oui","Non","Non","Oui","Abstention","Oui")</f>
        <v>Oui</v>
      </c>
      <c r="IM167" s="7" t="str" cm="1">
        <f t="array" ref="IM167">_xlfn.SWITCH(IK167,"Oui","Abstention","Non","Abstention","Abstention","Non")</f>
        <v>Abstention</v>
      </c>
      <c r="IN167" s="3">
        <f t="shared" si="97"/>
        <v>28</v>
      </c>
      <c r="IO167" s="3">
        <f t="shared" si="98"/>
        <v>0.9642857142857143</v>
      </c>
      <c r="IP167" t="str">
        <f t="shared" si="126"/>
        <v>consigne</v>
      </c>
      <c r="IQ167">
        <f t="shared" si="116"/>
        <v>0</v>
      </c>
      <c r="IR167">
        <f t="shared" si="117"/>
        <v>28</v>
      </c>
      <c r="IS167">
        <f t="shared" si="118"/>
        <v>0</v>
      </c>
      <c r="IT167" s="3">
        <f t="shared" si="99"/>
        <v>28</v>
      </c>
      <c r="IU167" s="7" t="str" cm="1">
        <f t="array" ref="IU167">_xlfn.SWITCH(IT167,IQ167,"Oui",IR167,"Non",IS167,"Abstention")</f>
        <v>Non</v>
      </c>
      <c r="IV167" s="7" t="str" cm="1">
        <f t="array" ref="IV167">_xlfn.SWITCH(IU167,"Oui","Non","Non","Oui","Abstention","Oui")</f>
        <v>Oui</v>
      </c>
      <c r="IW167" s="7" t="str" cm="1">
        <f t="array" ref="IW167">_xlfn.SWITCH(IU167,"Oui","Abstention","Non","Abstention","Abstention","Non")</f>
        <v>Abstention</v>
      </c>
      <c r="IX167" s="3">
        <f t="shared" si="100"/>
        <v>28</v>
      </c>
      <c r="IY167" s="3">
        <f t="shared" si="101"/>
        <v>1</v>
      </c>
      <c r="IZ167" t="str">
        <f t="shared" si="127"/>
        <v>consigne</v>
      </c>
      <c r="JA167">
        <f t="shared" si="119"/>
        <v>0</v>
      </c>
      <c r="JB167">
        <f t="shared" si="120"/>
        <v>29</v>
      </c>
      <c r="JC167">
        <f t="shared" si="121"/>
        <v>0</v>
      </c>
      <c r="JD167" s="3">
        <f t="shared" si="102"/>
        <v>29</v>
      </c>
      <c r="JE167" s="7" t="str" cm="1">
        <f t="array" ref="JE167">_xlfn.SWITCH(JD167,JA167,"Oui",JB167,"Non",JC167,"Abstention")</f>
        <v>Non</v>
      </c>
      <c r="JF167" s="7" t="str" cm="1">
        <f t="array" ref="JF167">_xlfn.SWITCH(JE167,"Oui","Non","Non","Oui","Abstention","Oui")</f>
        <v>Oui</v>
      </c>
      <c r="JG167" s="7" t="str" cm="1">
        <f t="array" ref="JG167">_xlfn.SWITCH(JE167,"Oui","Abstention","Non","Abstention","Abstention","Non")</f>
        <v>Abstention</v>
      </c>
      <c r="JH167" s="3">
        <f t="shared" si="103"/>
        <v>29</v>
      </c>
      <c r="JI167" s="3">
        <f t="shared" si="104"/>
        <v>1</v>
      </c>
      <c r="JJ167" t="str">
        <f t="shared" si="128"/>
        <v>consigne</v>
      </c>
      <c r="JK167">
        <f t="shared" si="122"/>
        <v>0</v>
      </c>
      <c r="JL167">
        <f t="shared" si="123"/>
        <v>16</v>
      </c>
      <c r="JM167">
        <f t="shared" si="124"/>
        <v>0</v>
      </c>
      <c r="JN167" s="3">
        <f t="shared" si="105"/>
        <v>16</v>
      </c>
      <c r="JO167" s="7" t="str" cm="1">
        <f t="array" ref="JO167">_xlfn.SWITCH(JN167,JK167,"Oui",JL167,"Non",JM167,"Abstention")</f>
        <v>Non</v>
      </c>
      <c r="JP167" s="7" t="str" cm="1">
        <f t="array" ref="JP167">_xlfn.SWITCH(JO167,"Oui","Non","Non","Oui","Abstention","Oui")</f>
        <v>Oui</v>
      </c>
      <c r="JQ167" s="7" t="str" cm="1">
        <f t="array" ref="JQ167">_xlfn.SWITCH(JO167,"Oui","Abstention","Non","Abstention","Abstention","Non")</f>
        <v>Abstention</v>
      </c>
      <c r="JR167" s="3">
        <f t="shared" si="106"/>
        <v>16</v>
      </c>
      <c r="JS167" s="3">
        <f t="shared" si="107"/>
        <v>1</v>
      </c>
      <c r="JT167" t="str">
        <f t="shared" si="129"/>
        <v>consigne</v>
      </c>
      <c r="JU167" s="3"/>
      <c r="JV167" t="str" cm="1">
        <f t="array" ref="JV167">_xlfn._xlws.FILTER($M$3:$HD$3,((($M167:$HD167=$HR167)+($M167:$HD167=$HS167))*($M$5:$HD$5="V")*($HV167="consigne")),"")</f>
        <v/>
      </c>
      <c r="KP167" t="str" cm="1">
        <f t="array" ref="KP167">_xlfn._xlws.FILTER($M$3:$HD$3,((($M167:$HD167=$IB167)+($M167:$HD167=$IC167))*($M$5:$HD$5="S")*($IF167="consigne")),"")</f>
        <v/>
      </c>
      <c r="LD167" t="str" cm="1">
        <f t="array" ref="LD167">_xlfn._xlws.FILTER($M$3:$HD$3,((($M167:$HD167=$IV167)+($M167:$HD167=$IW167))*($M$5:$HD$5="RL")*($IZ167="consigne")),"")</f>
        <v/>
      </c>
      <c r="LP167" t="str" cm="1">
        <f t="array" ref="LP167">_xlfn._xlws.FILTER($M$3:$HD$3,((($M167:$HD167=$JF167)+($M167:$HD167=$JG167))*($M$5:$HD$5="G")*($JJ167="consigne")),"")</f>
        <v/>
      </c>
      <c r="MA167" t="str" cm="1">
        <f t="array" ref="MA167">_xlfn._xlws.FILTER($M$3:$HD$3,((($M167:$HD167=$JP167)+($M167:$HD167=$JQ167))*($M$5:$HD$5="GL")*($JT167="consigne")),"")</f>
        <v/>
      </c>
      <c r="MG167" t="str" cm="1">
        <f t="array" ref="MG167">_xlfn._xlws.FILTER($M$3:$HD$3,((($M167:$HD167=$IL167)+($M167:$HD167=$IM167))*($M$5:$HD$5="M-E")*($IP167="consigne")),"")</f>
        <v>Pfister Gerhard</v>
      </c>
    </row>
    <row r="168" spans="1:351" x14ac:dyDescent="0.25">
      <c r="A168" s="1" t="s">
        <v>1020</v>
      </c>
      <c r="B168" t="s">
        <v>204</v>
      </c>
      <c r="D168" t="s">
        <v>982</v>
      </c>
      <c r="E168" s="1" t="s">
        <v>1021</v>
      </c>
      <c r="F168" t="s">
        <v>1022</v>
      </c>
      <c r="G168">
        <v>24639</v>
      </c>
      <c r="H168" t="s">
        <v>527</v>
      </c>
      <c r="I168" t="s">
        <v>528</v>
      </c>
      <c r="M168" t="s">
        <v>461</v>
      </c>
      <c r="N168" t="s">
        <v>461</v>
      </c>
      <c r="O168" t="s">
        <v>461</v>
      </c>
      <c r="P168" t="s">
        <v>461</v>
      </c>
      <c r="Q168" t="s">
        <v>461</v>
      </c>
      <c r="R168" t="s">
        <v>460</v>
      </c>
      <c r="S168" t="s">
        <v>460</v>
      </c>
      <c r="T168" t="s">
        <v>460</v>
      </c>
      <c r="U168" t="s">
        <v>460</v>
      </c>
      <c r="V168" t="s">
        <v>473</v>
      </c>
      <c r="W168" t="s">
        <v>463</v>
      </c>
      <c r="X168" t="s">
        <v>461</v>
      </c>
      <c r="Y168" t="s">
        <v>460</v>
      </c>
      <c r="Z168" t="s">
        <v>460</v>
      </c>
      <c r="AA168" t="s">
        <v>460</v>
      </c>
      <c r="AB168" t="s">
        <v>461</v>
      </c>
      <c r="AC168" t="s">
        <v>460</v>
      </c>
      <c r="AD168" t="s">
        <v>460</v>
      </c>
      <c r="AE168" t="s">
        <v>461</v>
      </c>
      <c r="AF168" t="s">
        <v>461</v>
      </c>
      <c r="AG168" t="s">
        <v>461</v>
      </c>
      <c r="AH168" t="s">
        <v>461</v>
      </c>
      <c r="AI168" t="s">
        <v>460</v>
      </c>
      <c r="AJ168" t="s">
        <v>460</v>
      </c>
      <c r="AK168" t="s">
        <v>460</v>
      </c>
      <c r="AL168" t="s">
        <v>461</v>
      </c>
      <c r="AM168" t="s">
        <v>461</v>
      </c>
      <c r="AN168" t="s">
        <v>460</v>
      </c>
      <c r="AO168" t="s">
        <v>461</v>
      </c>
      <c r="AP168" t="s">
        <v>460</v>
      </c>
      <c r="AQ168" t="s">
        <v>461</v>
      </c>
      <c r="AR168" t="s">
        <v>460</v>
      </c>
      <c r="AS168" t="s">
        <v>460</v>
      </c>
      <c r="AT168" t="s">
        <v>461</v>
      </c>
      <c r="AU168" t="s">
        <v>461</v>
      </c>
      <c r="AV168" t="s">
        <v>460</v>
      </c>
      <c r="AW168" t="s">
        <v>461</v>
      </c>
      <c r="AX168" t="s">
        <v>460</v>
      </c>
      <c r="AY168" t="s">
        <v>461</v>
      </c>
      <c r="AZ168" t="s">
        <v>461</v>
      </c>
      <c r="BA168" t="s">
        <v>461</v>
      </c>
      <c r="BB168" t="s">
        <v>461</v>
      </c>
      <c r="BC168" t="s">
        <v>460</v>
      </c>
      <c r="BD168" t="s">
        <v>461</v>
      </c>
      <c r="BE168" t="s">
        <v>461</v>
      </c>
      <c r="BF168" t="s">
        <v>461</v>
      </c>
      <c r="BG168" t="s">
        <v>461</v>
      </c>
      <c r="BH168" t="s">
        <v>461</v>
      </c>
      <c r="BI168" t="s">
        <v>480</v>
      </c>
      <c r="BJ168" t="s">
        <v>473</v>
      </c>
      <c r="BK168" t="s">
        <v>461</v>
      </c>
      <c r="BL168" t="s">
        <v>460</v>
      </c>
      <c r="BM168" t="s">
        <v>460</v>
      </c>
      <c r="BN168" t="s">
        <v>460</v>
      </c>
      <c r="BO168" t="s">
        <v>461</v>
      </c>
      <c r="BP168" t="s">
        <v>460</v>
      </c>
      <c r="BQ168" t="s">
        <v>461</v>
      </c>
      <c r="BR168" t="s">
        <v>461</v>
      </c>
      <c r="BS168" t="s">
        <v>461</v>
      </c>
      <c r="BT168" t="s">
        <v>461</v>
      </c>
      <c r="BU168" t="s">
        <v>461</v>
      </c>
      <c r="BV168" t="s">
        <v>461</v>
      </c>
      <c r="BW168" t="s">
        <v>461</v>
      </c>
      <c r="BX168" t="s">
        <v>460</v>
      </c>
      <c r="BY168" t="s">
        <v>463</v>
      </c>
      <c r="BZ168" t="s">
        <v>461</v>
      </c>
      <c r="CA168" t="s">
        <v>473</v>
      </c>
      <c r="CB168" t="s">
        <v>460</v>
      </c>
      <c r="CC168" t="s">
        <v>461</v>
      </c>
      <c r="CD168" t="s">
        <v>473</v>
      </c>
      <c r="CE168" t="s">
        <v>460</v>
      </c>
      <c r="CF168" t="s">
        <v>460</v>
      </c>
      <c r="CG168" t="s">
        <v>461</v>
      </c>
      <c r="CH168" t="s">
        <v>460</v>
      </c>
      <c r="CI168" t="s">
        <v>460</v>
      </c>
      <c r="CJ168" t="s">
        <v>460</v>
      </c>
      <c r="CK168" t="s">
        <v>460</v>
      </c>
      <c r="CL168" t="s">
        <v>461</v>
      </c>
      <c r="CM168" t="s">
        <v>463</v>
      </c>
      <c r="CN168" t="s">
        <v>461</v>
      </c>
      <c r="CO168" t="s">
        <v>460</v>
      </c>
      <c r="CP168" t="s">
        <v>461</v>
      </c>
      <c r="CQ168" t="s">
        <v>461</v>
      </c>
      <c r="CR168" t="s">
        <v>461</v>
      </c>
      <c r="CS168" t="s">
        <v>461</v>
      </c>
      <c r="CT168" t="s">
        <v>461</v>
      </c>
      <c r="CU168" t="s">
        <v>460</v>
      </c>
      <c r="CV168" t="s">
        <v>461</v>
      </c>
      <c r="CW168" t="s">
        <v>463</v>
      </c>
      <c r="CX168" t="s">
        <v>461</v>
      </c>
      <c r="CY168" t="s">
        <v>461</v>
      </c>
      <c r="CZ168" t="s">
        <v>461</v>
      </c>
      <c r="DA168" t="s">
        <v>460</v>
      </c>
      <c r="DB168" t="s">
        <v>474</v>
      </c>
      <c r="DC168" t="s">
        <v>460</v>
      </c>
      <c r="DD168" t="s">
        <v>461</v>
      </c>
      <c r="DE168" t="s">
        <v>460</v>
      </c>
      <c r="DF168" t="s">
        <v>461</v>
      </c>
      <c r="DG168" t="s">
        <v>460</v>
      </c>
      <c r="DH168" t="s">
        <v>473</v>
      </c>
      <c r="DI168" t="s">
        <v>461</v>
      </c>
      <c r="DJ168" t="s">
        <v>460</v>
      </c>
      <c r="DK168" t="s">
        <v>461</v>
      </c>
      <c r="DL168" t="s">
        <v>460</v>
      </c>
      <c r="DM168" t="s">
        <v>460</v>
      </c>
      <c r="DN168" t="s">
        <v>461</v>
      </c>
      <c r="DO168" t="s">
        <v>460</v>
      </c>
      <c r="DP168" t="s">
        <v>461</v>
      </c>
      <c r="DQ168" t="s">
        <v>461</v>
      </c>
      <c r="DR168" t="s">
        <v>473</v>
      </c>
      <c r="DS168" t="s">
        <v>461</v>
      </c>
      <c r="DT168" t="s">
        <v>461</v>
      </c>
      <c r="DU168" t="s">
        <v>461</v>
      </c>
      <c r="DV168" t="s">
        <v>460</v>
      </c>
      <c r="DW168" t="s">
        <v>460</v>
      </c>
      <c r="DX168" t="s">
        <v>461</v>
      </c>
      <c r="DY168" t="s">
        <v>460</v>
      </c>
      <c r="DZ168" t="s">
        <v>461</v>
      </c>
      <c r="EA168" t="s">
        <v>460</v>
      </c>
      <c r="EB168" t="s">
        <v>480</v>
      </c>
      <c r="EC168" t="s">
        <v>461</v>
      </c>
      <c r="ED168" t="s">
        <v>460</v>
      </c>
      <c r="EE168" t="s">
        <v>460</v>
      </c>
      <c r="EF168" t="s">
        <v>460</v>
      </c>
      <c r="EG168" t="s">
        <v>461</v>
      </c>
      <c r="EH168" t="s">
        <v>461</v>
      </c>
      <c r="EI168" t="s">
        <v>461</v>
      </c>
      <c r="EJ168" t="s">
        <v>461</v>
      </c>
      <c r="EK168" t="s">
        <v>461</v>
      </c>
      <c r="EL168" t="s">
        <v>460</v>
      </c>
      <c r="EM168" t="s">
        <v>460</v>
      </c>
      <c r="EN168" t="s">
        <v>461</v>
      </c>
      <c r="EO168" t="s">
        <v>460</v>
      </c>
      <c r="EP168" t="s">
        <v>460</v>
      </c>
      <c r="EQ168" t="s">
        <v>461</v>
      </c>
      <c r="ER168" t="s">
        <v>460</v>
      </c>
      <c r="ES168" t="s">
        <v>460</v>
      </c>
      <c r="ET168" t="s">
        <v>460</v>
      </c>
      <c r="EU168" t="s">
        <v>460</v>
      </c>
      <c r="EV168" t="s">
        <v>461</v>
      </c>
      <c r="EW168" t="s">
        <v>461</v>
      </c>
      <c r="EX168" t="s">
        <v>460</v>
      </c>
      <c r="EY168" t="s">
        <v>461</v>
      </c>
      <c r="EZ168" t="s">
        <v>460</v>
      </c>
      <c r="FA168" t="s">
        <v>460</v>
      </c>
      <c r="FB168" t="s">
        <v>461</v>
      </c>
      <c r="FC168" t="s">
        <v>461</v>
      </c>
      <c r="FD168" t="s">
        <v>460</v>
      </c>
      <c r="FE168" t="s">
        <v>460</v>
      </c>
      <c r="FF168" t="s">
        <v>460</v>
      </c>
      <c r="FG168" t="s">
        <v>461</v>
      </c>
      <c r="FH168" t="s">
        <v>461</v>
      </c>
      <c r="FI168" t="s">
        <v>460</v>
      </c>
      <c r="FJ168" t="s">
        <v>461</v>
      </c>
      <c r="FK168" t="s">
        <v>461</v>
      </c>
      <c r="FL168" t="s">
        <v>460</v>
      </c>
      <c r="FM168" t="s">
        <v>460</v>
      </c>
      <c r="FN168" t="s">
        <v>461</v>
      </c>
      <c r="FO168" t="s">
        <v>460</v>
      </c>
      <c r="FP168" t="s">
        <v>480</v>
      </c>
      <c r="FQ168" t="s">
        <v>461</v>
      </c>
      <c r="FR168" t="s">
        <v>460</v>
      </c>
      <c r="FS168" t="s">
        <v>461</v>
      </c>
      <c r="FT168" t="s">
        <v>460</v>
      </c>
      <c r="FU168" t="s">
        <v>461</v>
      </c>
      <c r="FV168" t="s">
        <v>460</v>
      </c>
      <c r="FW168" t="s">
        <v>461</v>
      </c>
      <c r="FX168" t="s">
        <v>461</v>
      </c>
      <c r="FY168" t="s">
        <v>460</v>
      </c>
      <c r="FZ168" t="s">
        <v>461</v>
      </c>
      <c r="GA168" t="s">
        <v>461</v>
      </c>
      <c r="GB168" t="s">
        <v>460</v>
      </c>
      <c r="GC168" t="s">
        <v>461</v>
      </c>
      <c r="GD168" t="s">
        <v>460</v>
      </c>
      <c r="GE168" t="s">
        <v>460</v>
      </c>
      <c r="GF168" t="s">
        <v>461</v>
      </c>
      <c r="GG168" t="s">
        <v>460</v>
      </c>
      <c r="GH168" t="s">
        <v>460</v>
      </c>
      <c r="GI168" t="s">
        <v>460</v>
      </c>
      <c r="GJ168" t="s">
        <v>460</v>
      </c>
      <c r="GK168" t="s">
        <v>461</v>
      </c>
      <c r="GL168" t="s">
        <v>461</v>
      </c>
      <c r="GM168" t="s">
        <v>473</v>
      </c>
      <c r="GN168" t="s">
        <v>461</v>
      </c>
      <c r="GO168" t="s">
        <v>461</v>
      </c>
      <c r="GP168" t="s">
        <v>460</v>
      </c>
      <c r="GQ168" t="s">
        <v>461</v>
      </c>
      <c r="GR168" t="s">
        <v>461</v>
      </c>
      <c r="GS168" t="s">
        <v>461</v>
      </c>
      <c r="GT168" t="s">
        <v>460</v>
      </c>
      <c r="GU168" t="s">
        <v>460</v>
      </c>
      <c r="GV168" t="s">
        <v>480</v>
      </c>
      <c r="GW168" t="s">
        <v>460</v>
      </c>
      <c r="GX168" t="s">
        <v>463</v>
      </c>
      <c r="GY168" t="s">
        <v>460</v>
      </c>
      <c r="GZ168" t="s">
        <v>461</v>
      </c>
      <c r="HA168" t="s">
        <v>460</v>
      </c>
      <c r="HB168" t="s">
        <v>461</v>
      </c>
      <c r="HC168" t="s">
        <v>473</v>
      </c>
      <c r="HD168" t="s">
        <v>461</v>
      </c>
      <c r="HE168" t="s">
        <v>475</v>
      </c>
      <c r="HF168">
        <v>83</v>
      </c>
      <c r="HG168">
        <v>99</v>
      </c>
      <c r="HH168">
        <v>4</v>
      </c>
      <c r="HI168">
        <v>5</v>
      </c>
      <c r="HJ168">
        <v>8</v>
      </c>
      <c r="HK168" t="s">
        <v>476</v>
      </c>
      <c r="HM168" s="3">
        <f t="shared" si="108"/>
        <v>1</v>
      </c>
      <c r="HN168" s="3">
        <f t="shared" si="109"/>
        <v>52</v>
      </c>
      <c r="HO168" s="3">
        <f t="shared" si="125"/>
        <v>0</v>
      </c>
      <c r="HP168" s="3">
        <f t="shared" si="88"/>
        <v>52</v>
      </c>
      <c r="HQ168" s="7" t="str" cm="1">
        <f t="array" ref="HQ168">_xlfn.SWITCH(HP168,HM168,"Oui",HN168,"Non",HO168,"Abstention")</f>
        <v>Non</v>
      </c>
      <c r="HR168" s="7" t="str" cm="1">
        <f t="array" ref="HR168">_xlfn.SWITCH(HQ168,"Oui","Non","Non","Oui","Abstention","Oui")</f>
        <v>Oui</v>
      </c>
      <c r="HS168" s="7" t="str" cm="1">
        <f t="array" ref="HS168">_xlfn.SWITCH(HQ168,"Oui","Abstention","Non","Abstention","Abstention","Non")</f>
        <v>Abstention</v>
      </c>
      <c r="HT168" s="3">
        <f t="shared" si="89"/>
        <v>53</v>
      </c>
      <c r="HU168" s="3">
        <f t="shared" si="90"/>
        <v>0.98113207547169812</v>
      </c>
      <c r="HV168" t="str">
        <f t="shared" si="91"/>
        <v>consigne</v>
      </c>
      <c r="HW168" s="3">
        <f t="shared" si="110"/>
        <v>10</v>
      </c>
      <c r="HX168" s="3">
        <f t="shared" si="111"/>
        <v>23</v>
      </c>
      <c r="HY168" s="3">
        <f t="shared" si="112"/>
        <v>2</v>
      </c>
      <c r="HZ168" s="3">
        <f t="shared" si="92"/>
        <v>23</v>
      </c>
      <c r="IA168" s="7" t="str" cm="1">
        <f t="array" ref="IA168">_xlfn.SWITCH(HZ168,HW168,"Oui",HX168,"Non",HY168,"Abstention")</f>
        <v>Non</v>
      </c>
      <c r="IB168" s="7" t="str" cm="1">
        <f t="array" ref="IB168">_xlfn.SWITCH(IA168,"Oui","Non","Non","Oui","Abstention","Oui")</f>
        <v>Oui</v>
      </c>
      <c r="IC168" s="7" t="str" cm="1">
        <f t="array" ref="IC168">_xlfn.SWITCH(IA168,"Oui","Abstention","Non","Abstention","Abstention","Non")</f>
        <v>Abstention</v>
      </c>
      <c r="ID168" s="3">
        <f t="shared" si="93"/>
        <v>35</v>
      </c>
      <c r="IE168" s="3">
        <f t="shared" si="94"/>
        <v>0.65714285714285714</v>
      </c>
      <c r="IF168" t="str">
        <f t="shared" si="95"/>
        <v>pas de consigne</v>
      </c>
      <c r="IG168">
        <f t="shared" si="113"/>
        <v>28</v>
      </c>
      <c r="IH168">
        <f t="shared" si="114"/>
        <v>0</v>
      </c>
      <c r="II168">
        <f t="shared" si="115"/>
        <v>0</v>
      </c>
      <c r="IJ168" s="3">
        <f t="shared" si="96"/>
        <v>28</v>
      </c>
      <c r="IK168" s="7" t="str" cm="1">
        <f t="array" ref="IK168">_xlfn.SWITCH(IJ168,IG168,"Oui",IH168,"Non",II168,"Abstention")</f>
        <v>Oui</v>
      </c>
      <c r="IL168" s="7" t="str" cm="1">
        <f t="array" ref="IL168">_xlfn.SWITCH(IK168,"Oui","Non","Non","Oui","Abstention","Oui")</f>
        <v>Non</v>
      </c>
      <c r="IM168" s="7" t="str" cm="1">
        <f t="array" ref="IM168">_xlfn.SWITCH(IK168,"Oui","Abstention","Non","Abstention","Abstention","Non")</f>
        <v>Abstention</v>
      </c>
      <c r="IN168" s="3">
        <f t="shared" si="97"/>
        <v>28</v>
      </c>
      <c r="IO168" s="3">
        <f t="shared" si="98"/>
        <v>1</v>
      </c>
      <c r="IP168" t="str">
        <f t="shared" si="126"/>
        <v>consigne</v>
      </c>
      <c r="IQ168">
        <f t="shared" si="116"/>
        <v>2</v>
      </c>
      <c r="IR168">
        <f t="shared" si="117"/>
        <v>23</v>
      </c>
      <c r="IS168">
        <f t="shared" si="118"/>
        <v>2</v>
      </c>
      <c r="IT168" s="3">
        <f t="shared" si="99"/>
        <v>23</v>
      </c>
      <c r="IU168" s="7" t="str" cm="1">
        <f t="array" ref="IU168">_xlfn.SWITCH(IT168,IQ168,"Oui",IR168,"Non",IS168,"Abstention")</f>
        <v>Non</v>
      </c>
      <c r="IV168" s="7" t="str" cm="1">
        <f t="array" ref="IV168">_xlfn.SWITCH(IU168,"Oui","Non","Non","Oui","Abstention","Oui")</f>
        <v>Oui</v>
      </c>
      <c r="IW168" s="7" t="str" cm="1">
        <f t="array" ref="IW168">_xlfn.SWITCH(IU168,"Oui","Abstention","Non","Abstention","Abstention","Non")</f>
        <v>Abstention</v>
      </c>
      <c r="IX168" s="3">
        <f t="shared" si="100"/>
        <v>27</v>
      </c>
      <c r="IY168" s="3">
        <f t="shared" si="101"/>
        <v>0.85185185185185186</v>
      </c>
      <c r="IZ168" t="str">
        <f t="shared" si="127"/>
        <v>consigne</v>
      </c>
      <c r="JA168">
        <f t="shared" si="119"/>
        <v>26</v>
      </c>
      <c r="JB168">
        <f t="shared" si="120"/>
        <v>1</v>
      </c>
      <c r="JC168">
        <f t="shared" si="121"/>
        <v>0</v>
      </c>
      <c r="JD168" s="3">
        <f t="shared" si="102"/>
        <v>26</v>
      </c>
      <c r="JE168" s="7" t="str" cm="1">
        <f t="array" ref="JE168">_xlfn.SWITCH(JD168,JA168,"Oui",JB168,"Non",JC168,"Abstention")</f>
        <v>Oui</v>
      </c>
      <c r="JF168" s="7" t="str" cm="1">
        <f t="array" ref="JF168">_xlfn.SWITCH(JE168,"Oui","Non","Non","Oui","Abstention","Oui")</f>
        <v>Non</v>
      </c>
      <c r="JG168" s="7" t="str" cm="1">
        <f t="array" ref="JG168">_xlfn.SWITCH(JE168,"Oui","Abstention","Non","Abstention","Abstention","Non")</f>
        <v>Abstention</v>
      </c>
      <c r="JH168" s="3">
        <f t="shared" si="103"/>
        <v>27</v>
      </c>
      <c r="JI168" s="3">
        <f t="shared" si="104"/>
        <v>0.96296296296296291</v>
      </c>
      <c r="JJ168" t="str">
        <f t="shared" si="128"/>
        <v>consigne</v>
      </c>
      <c r="JK168">
        <f t="shared" si="122"/>
        <v>16</v>
      </c>
      <c r="JL168">
        <f t="shared" si="123"/>
        <v>0</v>
      </c>
      <c r="JM168">
        <f t="shared" si="124"/>
        <v>0</v>
      </c>
      <c r="JN168" s="3">
        <f t="shared" si="105"/>
        <v>16</v>
      </c>
      <c r="JO168" s="7" t="str" cm="1">
        <f t="array" ref="JO168">_xlfn.SWITCH(JN168,JK168,"Oui",JL168,"Non",JM168,"Abstention")</f>
        <v>Oui</v>
      </c>
      <c r="JP168" s="7" t="str" cm="1">
        <f t="array" ref="JP168">_xlfn.SWITCH(JO168,"Oui","Non","Non","Oui","Abstention","Oui")</f>
        <v>Non</v>
      </c>
      <c r="JQ168" s="7" t="str" cm="1">
        <f t="array" ref="JQ168">_xlfn.SWITCH(JO168,"Oui","Abstention","Non","Abstention","Abstention","Non")</f>
        <v>Abstention</v>
      </c>
      <c r="JR168" s="3">
        <f t="shared" si="106"/>
        <v>16</v>
      </c>
      <c r="JS168" s="3">
        <f t="shared" si="107"/>
        <v>1</v>
      </c>
      <c r="JT168" t="str">
        <f t="shared" si="129"/>
        <v>consigne</v>
      </c>
      <c r="JU168" s="3"/>
      <c r="JV168" t="str" cm="1">
        <f t="array" ref="JV168">_xlfn._xlws.FILTER($M$3:$HD$3,((($M168:$HD168=$HR168)+($M168:$HD168=$HS168))*($M$5:$HD$5="V")*($HV168="consigne")),"")</f>
        <v>Grüter Franz</v>
      </c>
      <c r="KP168" t="str" cm="1">
        <f t="array" ref="KP168">_xlfn._xlws.FILTER($M$3:$HD$3,((($M168:$HD168=$IB168)+($M168:$HD168=$IC168))*($M$5:$HD$5="S")*($IF168="consigne")),"")</f>
        <v/>
      </c>
      <c r="LD168" t="str" cm="1">
        <f t="array" ref="LD168:LG168">_xlfn._xlws.FILTER($M$3:$HD$3,((($M168:$HD168=$IV168)+($M168:$HD168=$IW168))*($M$5:$HD$5="RL")*($IZ168="consigne")),"")</f>
        <v>Jauslin Matthias Samuel</v>
      </c>
      <c r="LE168" t="str">
        <v>Portmann Hans-Peter</v>
      </c>
      <c r="LF168" t="str">
        <v>Schilliger Peter</v>
      </c>
      <c r="LG168" t="str">
        <v>Wehrli Laurent</v>
      </c>
      <c r="LP168" t="str" cm="1">
        <f t="array" ref="LP168">_xlfn._xlws.FILTER($M$3:$HD$3,((($M168:$HD168=$JF168)+($M168:$HD168=$JG168))*($M$5:$HD$5="G")*($JJ168="consigne")),"")</f>
        <v>Prezioso Batou Stefania</v>
      </c>
      <c r="MA168" t="str" cm="1">
        <f t="array" ref="MA168">_xlfn._xlws.FILTER($M$3:$HD$3,((($M168:$HD168=$JP168)+($M168:$HD168=$JQ168))*($M$5:$HD$5="GL")*($JT168="consigne")),"")</f>
        <v/>
      </c>
      <c r="MG168" t="str" cm="1">
        <f t="array" ref="MG168">_xlfn._xlws.FILTER($M$3:$HD$3,((($M168:$HD168=$IL168)+($M168:$HD168=$IM168))*($M$5:$HD$5="M-E")*($IP168="consigne")),"")</f>
        <v/>
      </c>
    </row>
    <row r="169" spans="1:351" x14ac:dyDescent="0.25">
      <c r="A169" s="1" t="s">
        <v>1023</v>
      </c>
      <c r="B169" t="s">
        <v>204</v>
      </c>
      <c r="D169" t="s">
        <v>982</v>
      </c>
      <c r="E169" s="1" t="s">
        <v>1024</v>
      </c>
      <c r="F169" t="s">
        <v>1025</v>
      </c>
      <c r="G169">
        <v>24640</v>
      </c>
      <c r="H169" t="s">
        <v>536</v>
      </c>
      <c r="I169" t="s">
        <v>537</v>
      </c>
      <c r="M169" t="s">
        <v>461</v>
      </c>
      <c r="N169" t="s">
        <v>461</v>
      </c>
      <c r="O169" t="s">
        <v>460</v>
      </c>
      <c r="P169" t="s">
        <v>461</v>
      </c>
      <c r="Q169" t="s">
        <v>461</v>
      </c>
      <c r="R169" t="s">
        <v>460</v>
      </c>
      <c r="S169" t="s">
        <v>460</v>
      </c>
      <c r="T169" t="s">
        <v>460</v>
      </c>
      <c r="U169" t="s">
        <v>460</v>
      </c>
      <c r="V169" t="s">
        <v>460</v>
      </c>
      <c r="W169" t="s">
        <v>463</v>
      </c>
      <c r="X169" t="s">
        <v>460</v>
      </c>
      <c r="Y169" t="s">
        <v>460</v>
      </c>
      <c r="Z169" t="s">
        <v>460</v>
      </c>
      <c r="AA169" t="s">
        <v>460</v>
      </c>
      <c r="AB169" t="s">
        <v>460</v>
      </c>
      <c r="AC169" t="s">
        <v>460</v>
      </c>
      <c r="AD169" t="s">
        <v>461</v>
      </c>
      <c r="AE169" t="s">
        <v>461</v>
      </c>
      <c r="AF169" t="s">
        <v>460</v>
      </c>
      <c r="AG169" t="s">
        <v>461</v>
      </c>
      <c r="AH169" t="s">
        <v>461</v>
      </c>
      <c r="AI169" t="s">
        <v>461</v>
      </c>
      <c r="AJ169" t="s">
        <v>460</v>
      </c>
      <c r="AK169" t="s">
        <v>460</v>
      </c>
      <c r="AL169" t="s">
        <v>461</v>
      </c>
      <c r="AM169" t="s">
        <v>461</v>
      </c>
      <c r="AN169" t="s">
        <v>461</v>
      </c>
      <c r="AO169" t="s">
        <v>461</v>
      </c>
      <c r="AP169" t="s">
        <v>461</v>
      </c>
      <c r="AQ169" t="s">
        <v>461</v>
      </c>
      <c r="AR169" t="s">
        <v>460</v>
      </c>
      <c r="AS169" t="s">
        <v>460</v>
      </c>
      <c r="AT169" t="s">
        <v>461</v>
      </c>
      <c r="AU169" t="s">
        <v>460</v>
      </c>
      <c r="AV169" t="s">
        <v>460</v>
      </c>
      <c r="AW169" t="s">
        <v>461</v>
      </c>
      <c r="AX169" t="s">
        <v>460</v>
      </c>
      <c r="AY169" t="s">
        <v>461</v>
      </c>
      <c r="AZ169" t="s">
        <v>461</v>
      </c>
      <c r="BA169" t="s">
        <v>461</v>
      </c>
      <c r="BB169" t="s">
        <v>461</v>
      </c>
      <c r="BC169" t="s">
        <v>460</v>
      </c>
      <c r="BD169" t="s">
        <v>461</v>
      </c>
      <c r="BE169" t="s">
        <v>461</v>
      </c>
      <c r="BF169" t="s">
        <v>461</v>
      </c>
      <c r="BG169" t="s">
        <v>460</v>
      </c>
      <c r="BH169" t="s">
        <v>461</v>
      </c>
      <c r="BI169" t="s">
        <v>460</v>
      </c>
      <c r="BJ169" t="s">
        <v>461</v>
      </c>
      <c r="BK169" t="s">
        <v>461</v>
      </c>
      <c r="BL169" t="s">
        <v>460</v>
      </c>
      <c r="BM169" t="s">
        <v>460</v>
      </c>
      <c r="BN169" t="s">
        <v>460</v>
      </c>
      <c r="BO169" t="s">
        <v>461</v>
      </c>
      <c r="BP169" t="s">
        <v>460</v>
      </c>
      <c r="BQ169" t="s">
        <v>460</v>
      </c>
      <c r="BR169" t="s">
        <v>461</v>
      </c>
      <c r="BS169" t="s">
        <v>460</v>
      </c>
      <c r="BT169" t="s">
        <v>461</v>
      </c>
      <c r="BU169" t="s">
        <v>461</v>
      </c>
      <c r="BV169" t="s">
        <v>461</v>
      </c>
      <c r="BW169" t="s">
        <v>461</v>
      </c>
      <c r="BX169" t="s">
        <v>460</v>
      </c>
      <c r="BY169" t="s">
        <v>463</v>
      </c>
      <c r="BZ169" t="s">
        <v>461</v>
      </c>
      <c r="CA169" t="s">
        <v>460</v>
      </c>
      <c r="CB169" t="s">
        <v>461</v>
      </c>
      <c r="CC169" t="s">
        <v>461</v>
      </c>
      <c r="CD169" t="s">
        <v>473</v>
      </c>
      <c r="CE169" t="s">
        <v>460</v>
      </c>
      <c r="CF169" t="s">
        <v>460</v>
      </c>
      <c r="CG169" t="s">
        <v>461</v>
      </c>
      <c r="CH169" t="s">
        <v>460</v>
      </c>
      <c r="CI169" t="s">
        <v>461</v>
      </c>
      <c r="CJ169" t="s">
        <v>461</v>
      </c>
      <c r="CK169" t="s">
        <v>460</v>
      </c>
      <c r="CL169" t="s">
        <v>461</v>
      </c>
      <c r="CM169" t="s">
        <v>463</v>
      </c>
      <c r="CN169" t="s">
        <v>460</v>
      </c>
      <c r="CO169" t="s">
        <v>460</v>
      </c>
      <c r="CP169" t="s">
        <v>461</v>
      </c>
      <c r="CQ169" t="s">
        <v>461</v>
      </c>
      <c r="CR169" t="s">
        <v>461</v>
      </c>
      <c r="CS169" t="s">
        <v>461</v>
      </c>
      <c r="CT169" t="s">
        <v>461</v>
      </c>
      <c r="CU169" t="s">
        <v>461</v>
      </c>
      <c r="CV169" t="s">
        <v>461</v>
      </c>
      <c r="CW169" t="s">
        <v>463</v>
      </c>
      <c r="CX169" t="s">
        <v>460</v>
      </c>
      <c r="CY169" t="s">
        <v>461</v>
      </c>
      <c r="CZ169" t="s">
        <v>461</v>
      </c>
      <c r="DA169" t="s">
        <v>461</v>
      </c>
      <c r="DB169" t="s">
        <v>474</v>
      </c>
      <c r="DC169" t="s">
        <v>461</v>
      </c>
      <c r="DD169" t="s">
        <v>461</v>
      </c>
      <c r="DE169" t="s">
        <v>460</v>
      </c>
      <c r="DF169" t="s">
        <v>461</v>
      </c>
      <c r="DG169" t="s">
        <v>461</v>
      </c>
      <c r="DH169" t="s">
        <v>473</v>
      </c>
      <c r="DI169" t="s">
        <v>460</v>
      </c>
      <c r="DJ169" t="s">
        <v>461</v>
      </c>
      <c r="DK169" t="s">
        <v>461</v>
      </c>
      <c r="DL169" t="s">
        <v>460</v>
      </c>
      <c r="DM169" t="s">
        <v>460</v>
      </c>
      <c r="DN169" t="s">
        <v>460</v>
      </c>
      <c r="DO169" t="s">
        <v>461</v>
      </c>
      <c r="DP169" t="s">
        <v>461</v>
      </c>
      <c r="DQ169" t="s">
        <v>461</v>
      </c>
      <c r="DR169" t="s">
        <v>460</v>
      </c>
      <c r="DS169" t="s">
        <v>460</v>
      </c>
      <c r="DT169" t="s">
        <v>460</v>
      </c>
      <c r="DU169" t="s">
        <v>461</v>
      </c>
      <c r="DV169" t="s">
        <v>460</v>
      </c>
      <c r="DW169" t="s">
        <v>460</v>
      </c>
      <c r="DX169" t="s">
        <v>461</v>
      </c>
      <c r="DY169" t="s">
        <v>460</v>
      </c>
      <c r="DZ169" t="s">
        <v>460</v>
      </c>
      <c r="EA169" t="s">
        <v>460</v>
      </c>
      <c r="EB169" t="s">
        <v>460</v>
      </c>
      <c r="EC169" t="s">
        <v>461</v>
      </c>
      <c r="ED169" t="s">
        <v>460</v>
      </c>
      <c r="EE169" t="s">
        <v>461</v>
      </c>
      <c r="EF169" t="s">
        <v>461</v>
      </c>
      <c r="EG169" t="s">
        <v>460</v>
      </c>
      <c r="EH169" t="s">
        <v>461</v>
      </c>
      <c r="EI169" t="s">
        <v>461</v>
      </c>
      <c r="EJ169" t="s">
        <v>461</v>
      </c>
      <c r="EK169" t="s">
        <v>460</v>
      </c>
      <c r="EL169" t="s">
        <v>460</v>
      </c>
      <c r="EM169" t="s">
        <v>461</v>
      </c>
      <c r="EN169" t="s">
        <v>461</v>
      </c>
      <c r="EO169" t="s">
        <v>460</v>
      </c>
      <c r="EP169" t="s">
        <v>461</v>
      </c>
      <c r="EQ169" t="s">
        <v>460</v>
      </c>
      <c r="ER169" t="s">
        <v>460</v>
      </c>
      <c r="ES169" t="s">
        <v>460</v>
      </c>
      <c r="ET169" t="s">
        <v>461</v>
      </c>
      <c r="EU169" t="s">
        <v>460</v>
      </c>
      <c r="EV169" t="s">
        <v>460</v>
      </c>
      <c r="EW169" t="s">
        <v>460</v>
      </c>
      <c r="EX169" t="s">
        <v>460</v>
      </c>
      <c r="EY169" t="s">
        <v>461</v>
      </c>
      <c r="EZ169" t="s">
        <v>461</v>
      </c>
      <c r="FA169" t="s">
        <v>461</v>
      </c>
      <c r="FB169" t="s">
        <v>461</v>
      </c>
      <c r="FC169" t="s">
        <v>461</v>
      </c>
      <c r="FD169" t="s">
        <v>461</v>
      </c>
      <c r="FE169" t="s">
        <v>461</v>
      </c>
      <c r="FF169" t="s">
        <v>461</v>
      </c>
      <c r="FG169" t="s">
        <v>461</v>
      </c>
      <c r="FH169" t="s">
        <v>460</v>
      </c>
      <c r="FI169" t="s">
        <v>461</v>
      </c>
      <c r="FJ169" t="s">
        <v>461</v>
      </c>
      <c r="FK169" t="s">
        <v>461</v>
      </c>
      <c r="FL169" t="s">
        <v>460</v>
      </c>
      <c r="FM169" t="s">
        <v>460</v>
      </c>
      <c r="FN169" t="s">
        <v>461</v>
      </c>
      <c r="FO169" t="s">
        <v>460</v>
      </c>
      <c r="FP169" t="s">
        <v>461</v>
      </c>
      <c r="FQ169" t="s">
        <v>461</v>
      </c>
      <c r="FR169" t="s">
        <v>460</v>
      </c>
      <c r="FS169" t="s">
        <v>461</v>
      </c>
      <c r="FT169" t="s">
        <v>460</v>
      </c>
      <c r="FU169" t="s">
        <v>460</v>
      </c>
      <c r="FV169" t="s">
        <v>461</v>
      </c>
      <c r="FW169" t="s">
        <v>461</v>
      </c>
      <c r="FX169" t="s">
        <v>460</v>
      </c>
      <c r="FY169" t="s">
        <v>461</v>
      </c>
      <c r="FZ169" t="s">
        <v>461</v>
      </c>
      <c r="GA169" t="s">
        <v>461</v>
      </c>
      <c r="GB169" t="s">
        <v>461</v>
      </c>
      <c r="GC169" t="s">
        <v>461</v>
      </c>
      <c r="GD169" t="s">
        <v>460</v>
      </c>
      <c r="GE169" t="s">
        <v>460</v>
      </c>
      <c r="GF169" t="s">
        <v>461</v>
      </c>
      <c r="GG169" t="s">
        <v>460</v>
      </c>
      <c r="GH169" t="s">
        <v>460</v>
      </c>
      <c r="GI169" t="s">
        <v>460</v>
      </c>
      <c r="GJ169" t="s">
        <v>460</v>
      </c>
      <c r="GK169" t="s">
        <v>461</v>
      </c>
      <c r="GL169" t="s">
        <v>461</v>
      </c>
      <c r="GM169" t="s">
        <v>473</v>
      </c>
      <c r="GN169" t="s">
        <v>461</v>
      </c>
      <c r="GO169" t="s">
        <v>461</v>
      </c>
      <c r="GP169" t="s">
        <v>460</v>
      </c>
      <c r="GQ169" t="s">
        <v>461</v>
      </c>
      <c r="GR169" t="s">
        <v>461</v>
      </c>
      <c r="GS169" t="s">
        <v>461</v>
      </c>
      <c r="GT169" t="s">
        <v>460</v>
      </c>
      <c r="GU169" t="s">
        <v>480</v>
      </c>
      <c r="GV169" t="s">
        <v>461</v>
      </c>
      <c r="GW169" t="s">
        <v>460</v>
      </c>
      <c r="GX169" t="s">
        <v>463</v>
      </c>
      <c r="GY169" t="s">
        <v>460</v>
      </c>
      <c r="GZ169" t="s">
        <v>460</v>
      </c>
      <c r="HA169" t="s">
        <v>461</v>
      </c>
      <c r="HB169" t="s">
        <v>461</v>
      </c>
      <c r="HC169" t="s">
        <v>460</v>
      </c>
      <c r="HD169" t="s">
        <v>461</v>
      </c>
      <c r="HE169" t="s">
        <v>475</v>
      </c>
      <c r="HF169">
        <v>84</v>
      </c>
      <c r="HG169">
        <v>106</v>
      </c>
      <c r="HH169">
        <v>1</v>
      </c>
      <c r="HI169">
        <v>5</v>
      </c>
      <c r="HJ169">
        <v>3</v>
      </c>
      <c r="HK169" t="s">
        <v>476</v>
      </c>
      <c r="HM169" s="3">
        <f t="shared" si="108"/>
        <v>0</v>
      </c>
      <c r="HN169" s="3">
        <f t="shared" si="109"/>
        <v>53</v>
      </c>
      <c r="HO169" s="3">
        <f t="shared" si="125"/>
        <v>0</v>
      </c>
      <c r="HP169" s="3">
        <f t="shared" si="88"/>
        <v>53</v>
      </c>
      <c r="HQ169" s="7" t="str" cm="1">
        <f t="array" ref="HQ169">_xlfn.SWITCH(HP169,HM169,"Oui",HN169,"Non",HO169,"Abstention")</f>
        <v>Non</v>
      </c>
      <c r="HR169" s="7" t="str" cm="1">
        <f t="array" ref="HR169">_xlfn.SWITCH(HQ169,"Oui","Non","Non","Oui","Abstention","Oui")</f>
        <v>Oui</v>
      </c>
      <c r="HS169" s="7" t="str" cm="1">
        <f t="array" ref="HS169">_xlfn.SWITCH(HQ169,"Oui","Abstention","Non","Abstention","Abstention","Non")</f>
        <v>Abstention</v>
      </c>
      <c r="HT169" s="3">
        <f t="shared" si="89"/>
        <v>53</v>
      </c>
      <c r="HU169" s="3">
        <f t="shared" si="90"/>
        <v>1</v>
      </c>
      <c r="HV169" t="str">
        <f t="shared" si="91"/>
        <v>consigne</v>
      </c>
      <c r="HW169" s="3">
        <f t="shared" si="110"/>
        <v>37</v>
      </c>
      <c r="HX169" s="3">
        <f t="shared" si="111"/>
        <v>0</v>
      </c>
      <c r="HY169" s="3">
        <f t="shared" si="112"/>
        <v>0</v>
      </c>
      <c r="HZ169" s="3">
        <f t="shared" si="92"/>
        <v>37</v>
      </c>
      <c r="IA169" s="7" t="str" cm="1">
        <f t="array" ref="IA169">_xlfn.SWITCH(HZ169,HW169,"Oui",HX169,"Non",HY169,"Abstention")</f>
        <v>Oui</v>
      </c>
      <c r="IB169" s="7" t="str" cm="1">
        <f t="array" ref="IB169">_xlfn.SWITCH(IA169,"Oui","Non","Non","Oui","Abstention","Oui")</f>
        <v>Non</v>
      </c>
      <c r="IC169" s="7" t="str" cm="1">
        <f t="array" ref="IC169">_xlfn.SWITCH(IA169,"Oui","Abstention","Non","Abstention","Abstention","Non")</f>
        <v>Abstention</v>
      </c>
      <c r="ID169" s="3">
        <f t="shared" si="93"/>
        <v>37</v>
      </c>
      <c r="IE169" s="3">
        <f t="shared" si="94"/>
        <v>1</v>
      </c>
      <c r="IF169" t="str">
        <f t="shared" si="95"/>
        <v>consigne</v>
      </c>
      <c r="IG169">
        <f t="shared" si="113"/>
        <v>3</v>
      </c>
      <c r="IH169">
        <f t="shared" si="114"/>
        <v>25</v>
      </c>
      <c r="II169">
        <f t="shared" si="115"/>
        <v>0</v>
      </c>
      <c r="IJ169" s="3">
        <f t="shared" si="96"/>
        <v>25</v>
      </c>
      <c r="IK169" s="7" t="str" cm="1">
        <f t="array" ref="IK169">_xlfn.SWITCH(IJ169,IG169,"Oui",IH169,"Non",II169,"Abstention")</f>
        <v>Non</v>
      </c>
      <c r="IL169" s="7" t="str" cm="1">
        <f t="array" ref="IL169">_xlfn.SWITCH(IK169,"Oui","Non","Non","Oui","Abstention","Oui")</f>
        <v>Oui</v>
      </c>
      <c r="IM169" s="7" t="str" cm="1">
        <f t="array" ref="IM169">_xlfn.SWITCH(IK169,"Oui","Abstention","Non","Abstention","Abstention","Non")</f>
        <v>Abstention</v>
      </c>
      <c r="IN169" s="3">
        <f t="shared" si="97"/>
        <v>28</v>
      </c>
      <c r="IO169" s="3">
        <f t="shared" si="98"/>
        <v>0.8928571428571429</v>
      </c>
      <c r="IP169" t="str">
        <f t="shared" si="126"/>
        <v>consigne</v>
      </c>
      <c r="IQ169">
        <f t="shared" si="116"/>
        <v>0</v>
      </c>
      <c r="IR169">
        <f t="shared" si="117"/>
        <v>28</v>
      </c>
      <c r="IS169">
        <f t="shared" si="118"/>
        <v>0</v>
      </c>
      <c r="IT169" s="3">
        <f t="shared" si="99"/>
        <v>28</v>
      </c>
      <c r="IU169" s="7" t="str" cm="1">
        <f t="array" ref="IU169">_xlfn.SWITCH(IT169,IQ169,"Oui",IR169,"Non",IS169,"Abstention")</f>
        <v>Non</v>
      </c>
      <c r="IV169" s="7" t="str" cm="1">
        <f t="array" ref="IV169">_xlfn.SWITCH(IU169,"Oui","Non","Non","Oui","Abstention","Oui")</f>
        <v>Oui</v>
      </c>
      <c r="IW169" s="7" t="str" cm="1">
        <f t="array" ref="IW169">_xlfn.SWITCH(IU169,"Oui","Abstention","Non","Abstention","Abstention","Non")</f>
        <v>Abstention</v>
      </c>
      <c r="IX169" s="3">
        <f t="shared" si="100"/>
        <v>28</v>
      </c>
      <c r="IY169" s="3">
        <f t="shared" si="101"/>
        <v>1</v>
      </c>
      <c r="IZ169" t="str">
        <f t="shared" si="127"/>
        <v>consigne</v>
      </c>
      <c r="JA169">
        <f t="shared" si="119"/>
        <v>29</v>
      </c>
      <c r="JB169">
        <f t="shared" si="120"/>
        <v>0</v>
      </c>
      <c r="JC169">
        <f t="shared" si="121"/>
        <v>0</v>
      </c>
      <c r="JD169" s="3">
        <f t="shared" si="102"/>
        <v>29</v>
      </c>
      <c r="JE169" s="7" t="str" cm="1">
        <f t="array" ref="JE169">_xlfn.SWITCH(JD169,JA169,"Oui",JB169,"Non",JC169,"Abstention")</f>
        <v>Oui</v>
      </c>
      <c r="JF169" s="7" t="str" cm="1">
        <f t="array" ref="JF169">_xlfn.SWITCH(JE169,"Oui","Non","Non","Oui","Abstention","Oui")</f>
        <v>Non</v>
      </c>
      <c r="JG169" s="7" t="str" cm="1">
        <f t="array" ref="JG169">_xlfn.SWITCH(JE169,"Oui","Abstention","Non","Abstention","Abstention","Non")</f>
        <v>Abstention</v>
      </c>
      <c r="JH169" s="3">
        <f t="shared" si="103"/>
        <v>29</v>
      </c>
      <c r="JI169" s="3">
        <f t="shared" si="104"/>
        <v>1</v>
      </c>
      <c r="JJ169" t="str">
        <f t="shared" si="128"/>
        <v>consigne</v>
      </c>
      <c r="JK169">
        <f t="shared" si="122"/>
        <v>15</v>
      </c>
      <c r="JL169">
        <f t="shared" si="123"/>
        <v>0</v>
      </c>
      <c r="JM169">
        <f t="shared" si="124"/>
        <v>1</v>
      </c>
      <c r="JN169" s="3">
        <f t="shared" si="105"/>
        <v>15</v>
      </c>
      <c r="JO169" s="7" t="str" cm="1">
        <f t="array" ref="JO169">_xlfn.SWITCH(JN169,JK169,"Oui",JL169,"Non",JM169,"Abstention")</f>
        <v>Oui</v>
      </c>
      <c r="JP169" s="7" t="str" cm="1">
        <f t="array" ref="JP169">_xlfn.SWITCH(JO169,"Oui","Non","Non","Oui","Abstention","Oui")</f>
        <v>Non</v>
      </c>
      <c r="JQ169" s="7" t="str" cm="1">
        <f t="array" ref="JQ169">_xlfn.SWITCH(JO169,"Oui","Abstention","Non","Abstention","Abstention","Non")</f>
        <v>Abstention</v>
      </c>
      <c r="JR169" s="3">
        <f t="shared" si="106"/>
        <v>16</v>
      </c>
      <c r="JS169" s="3">
        <f t="shared" si="107"/>
        <v>0.9375</v>
      </c>
      <c r="JT169" t="str">
        <f t="shared" si="129"/>
        <v>consigne</v>
      </c>
      <c r="JU169" s="3"/>
      <c r="JV169" t="str" cm="1">
        <f t="array" ref="JV169">_xlfn._xlws.FILTER($M$3:$HD$3,((($M169:$HD169=$HR169)+($M169:$HD169=$HS169))*($M$5:$HD$5="V")*($HV169="consigne")),"")</f>
        <v/>
      </c>
      <c r="KP169" t="str" cm="1">
        <f t="array" ref="KP169">_xlfn._xlws.FILTER($M$3:$HD$3,((($M169:$HD169=$IB169)+($M169:$HD169=$IC169))*($M$5:$HD$5="S")*($IF169="consigne")),"")</f>
        <v/>
      </c>
      <c r="LD169" t="str" cm="1">
        <f t="array" ref="LD169">_xlfn._xlws.FILTER($M$3:$HD$3,((($M169:$HD169=$IV169)+($M169:$HD169=$IW169))*($M$5:$HD$5="RL")*($IZ169="consigne")),"")</f>
        <v/>
      </c>
      <c r="LP169" t="str" cm="1">
        <f t="array" ref="LP169">_xlfn._xlws.FILTER($M$3:$HD$3,((($M169:$HD169=$JF169)+($M169:$HD169=$JG169))*($M$5:$HD$5="G")*($JJ169="consigne")),"")</f>
        <v/>
      </c>
      <c r="MA169" t="str" cm="1">
        <f t="array" ref="MA169">_xlfn._xlws.FILTER($M$3:$HD$3,((($M169:$HD169=$JP169)+($M169:$HD169=$JQ169))*($M$5:$HD$5="GL")*($JT169="consigne")),"")</f>
        <v>Weber Céline</v>
      </c>
      <c r="MG169" t="str" cm="1">
        <f t="array" ref="MG169:MI169">_xlfn._xlws.FILTER($M$3:$HD$3,((($M169:$HD169=$IL169)+($M169:$HD169=$IM169))*($M$5:$HD$5="M-E")*($IP169="consigne")),"")</f>
        <v>Gugger Niklaus-Samuel</v>
      </c>
      <c r="MH169" t="str">
        <v>Streiff-Feller Marianne</v>
      </c>
      <c r="MI169" t="str">
        <v>Studer Lilian</v>
      </c>
    </row>
    <row r="170" spans="1:351" x14ac:dyDescent="0.25">
      <c r="A170" s="1" t="s">
        <v>1026</v>
      </c>
      <c r="B170" t="s">
        <v>204</v>
      </c>
      <c r="D170" t="s">
        <v>982</v>
      </c>
      <c r="E170" s="1" t="s">
        <v>1027</v>
      </c>
      <c r="F170" t="s">
        <v>1028</v>
      </c>
      <c r="G170">
        <v>24641</v>
      </c>
      <c r="H170" t="s">
        <v>527</v>
      </c>
      <c r="I170" t="s">
        <v>528</v>
      </c>
      <c r="M170" t="s">
        <v>461</v>
      </c>
      <c r="N170" t="s">
        <v>461</v>
      </c>
      <c r="O170" t="s">
        <v>460</v>
      </c>
      <c r="P170" t="s">
        <v>461</v>
      </c>
      <c r="Q170" t="s">
        <v>461</v>
      </c>
      <c r="R170" t="s">
        <v>460</v>
      </c>
      <c r="S170" t="s">
        <v>460</v>
      </c>
      <c r="T170" t="s">
        <v>460</v>
      </c>
      <c r="U170" t="s">
        <v>460</v>
      </c>
      <c r="V170" t="s">
        <v>460</v>
      </c>
      <c r="W170" t="s">
        <v>463</v>
      </c>
      <c r="X170" t="s">
        <v>460</v>
      </c>
      <c r="Y170" t="s">
        <v>460</v>
      </c>
      <c r="Z170" t="s">
        <v>461</v>
      </c>
      <c r="AA170" t="s">
        <v>460</v>
      </c>
      <c r="AB170" t="s">
        <v>473</v>
      </c>
      <c r="AC170" t="s">
        <v>460</v>
      </c>
      <c r="AD170" t="s">
        <v>460</v>
      </c>
      <c r="AE170" t="s">
        <v>461</v>
      </c>
      <c r="AF170" t="s">
        <v>460</v>
      </c>
      <c r="AG170" t="s">
        <v>461</v>
      </c>
      <c r="AH170" t="s">
        <v>461</v>
      </c>
      <c r="AI170" t="s">
        <v>461</v>
      </c>
      <c r="AJ170" t="s">
        <v>460</v>
      </c>
      <c r="AK170" t="s">
        <v>473</v>
      </c>
      <c r="AL170" t="s">
        <v>461</v>
      </c>
      <c r="AM170" t="s">
        <v>461</v>
      </c>
      <c r="AN170" t="s">
        <v>461</v>
      </c>
      <c r="AO170" t="s">
        <v>461</v>
      </c>
      <c r="AP170" t="s">
        <v>461</v>
      </c>
      <c r="AQ170" t="s">
        <v>461</v>
      </c>
      <c r="AR170" t="s">
        <v>473</v>
      </c>
      <c r="AS170" t="s">
        <v>460</v>
      </c>
      <c r="AT170" t="s">
        <v>461</v>
      </c>
      <c r="AU170" t="s">
        <v>460</v>
      </c>
      <c r="AV170" t="s">
        <v>460</v>
      </c>
      <c r="AW170" t="s">
        <v>461</v>
      </c>
      <c r="AX170" t="s">
        <v>461</v>
      </c>
      <c r="AY170" t="s">
        <v>461</v>
      </c>
      <c r="AZ170" t="s">
        <v>461</v>
      </c>
      <c r="BA170" t="s">
        <v>461</v>
      </c>
      <c r="BB170" t="s">
        <v>461</v>
      </c>
      <c r="BC170" t="s">
        <v>460</v>
      </c>
      <c r="BD170" t="s">
        <v>461</v>
      </c>
      <c r="BE170" t="s">
        <v>461</v>
      </c>
      <c r="BF170" t="s">
        <v>461</v>
      </c>
      <c r="BG170" t="s">
        <v>460</v>
      </c>
      <c r="BH170" t="s">
        <v>461</v>
      </c>
      <c r="BI170" t="s">
        <v>460</v>
      </c>
      <c r="BJ170" t="s">
        <v>480</v>
      </c>
      <c r="BK170" t="s">
        <v>461</v>
      </c>
      <c r="BL170" t="s">
        <v>460</v>
      </c>
      <c r="BM170" t="s">
        <v>460</v>
      </c>
      <c r="BN170" t="s">
        <v>460</v>
      </c>
      <c r="BO170" t="s">
        <v>461</v>
      </c>
      <c r="BP170" t="s">
        <v>460</v>
      </c>
      <c r="BQ170" t="s">
        <v>460</v>
      </c>
      <c r="BR170" t="s">
        <v>461</v>
      </c>
      <c r="BS170" t="s">
        <v>460</v>
      </c>
      <c r="BT170" t="s">
        <v>461</v>
      </c>
      <c r="BU170" t="s">
        <v>461</v>
      </c>
      <c r="BV170" t="s">
        <v>480</v>
      </c>
      <c r="BW170" t="s">
        <v>461</v>
      </c>
      <c r="BX170" t="s">
        <v>460</v>
      </c>
      <c r="BY170" t="s">
        <v>463</v>
      </c>
      <c r="BZ170" t="s">
        <v>461</v>
      </c>
      <c r="CA170" t="s">
        <v>460</v>
      </c>
      <c r="CB170" t="s">
        <v>461</v>
      </c>
      <c r="CC170" t="s">
        <v>461</v>
      </c>
      <c r="CD170" t="s">
        <v>473</v>
      </c>
      <c r="CE170" t="s">
        <v>460</v>
      </c>
      <c r="CF170" t="s">
        <v>460</v>
      </c>
      <c r="CG170" t="s">
        <v>461</v>
      </c>
      <c r="CH170" t="s">
        <v>460</v>
      </c>
      <c r="CI170" t="s">
        <v>461</v>
      </c>
      <c r="CJ170" t="s">
        <v>461</v>
      </c>
      <c r="CK170" t="s">
        <v>460</v>
      </c>
      <c r="CL170" t="s">
        <v>461</v>
      </c>
      <c r="CM170" t="s">
        <v>463</v>
      </c>
      <c r="CN170" t="s">
        <v>460</v>
      </c>
      <c r="CO170" t="s">
        <v>460</v>
      </c>
      <c r="CP170" t="s">
        <v>461</v>
      </c>
      <c r="CQ170" t="s">
        <v>461</v>
      </c>
      <c r="CR170" t="s">
        <v>461</v>
      </c>
      <c r="CS170" t="s">
        <v>461</v>
      </c>
      <c r="CT170" t="s">
        <v>461</v>
      </c>
      <c r="CU170" t="s">
        <v>461</v>
      </c>
      <c r="CV170" t="s">
        <v>461</v>
      </c>
      <c r="CW170" t="s">
        <v>463</v>
      </c>
      <c r="CX170" t="s">
        <v>460</v>
      </c>
      <c r="CY170" t="s">
        <v>461</v>
      </c>
      <c r="CZ170" t="s">
        <v>461</v>
      </c>
      <c r="DA170" t="s">
        <v>461</v>
      </c>
      <c r="DB170" t="s">
        <v>474</v>
      </c>
      <c r="DC170" t="s">
        <v>461</v>
      </c>
      <c r="DD170" t="s">
        <v>473</v>
      </c>
      <c r="DE170" t="s">
        <v>460</v>
      </c>
      <c r="DF170" t="s">
        <v>461</v>
      </c>
      <c r="DG170" t="s">
        <v>461</v>
      </c>
      <c r="DH170" t="s">
        <v>473</v>
      </c>
      <c r="DI170" t="s">
        <v>460</v>
      </c>
      <c r="DJ170" t="s">
        <v>461</v>
      </c>
      <c r="DK170" t="s">
        <v>473</v>
      </c>
      <c r="DL170" t="s">
        <v>460</v>
      </c>
      <c r="DM170" t="s">
        <v>460</v>
      </c>
      <c r="DN170" t="s">
        <v>460</v>
      </c>
      <c r="DO170" t="s">
        <v>480</v>
      </c>
      <c r="DP170" t="s">
        <v>461</v>
      </c>
      <c r="DQ170" t="s">
        <v>461</v>
      </c>
      <c r="DR170" t="s">
        <v>460</v>
      </c>
      <c r="DS170" t="s">
        <v>460</v>
      </c>
      <c r="DT170" t="s">
        <v>460</v>
      </c>
      <c r="DU170" t="s">
        <v>461</v>
      </c>
      <c r="DV170" t="s">
        <v>460</v>
      </c>
      <c r="DW170" t="s">
        <v>473</v>
      </c>
      <c r="DX170" t="s">
        <v>461</v>
      </c>
      <c r="DY170" t="s">
        <v>460</v>
      </c>
      <c r="DZ170" t="s">
        <v>460</v>
      </c>
      <c r="EA170" t="s">
        <v>460</v>
      </c>
      <c r="EB170" t="s">
        <v>460</v>
      </c>
      <c r="EC170" t="s">
        <v>473</v>
      </c>
      <c r="ED170" t="s">
        <v>460</v>
      </c>
      <c r="EE170" t="s">
        <v>461</v>
      </c>
      <c r="EF170" t="s">
        <v>480</v>
      </c>
      <c r="EG170" t="s">
        <v>460</v>
      </c>
      <c r="EH170" t="s">
        <v>461</v>
      </c>
      <c r="EI170" t="s">
        <v>461</v>
      </c>
      <c r="EJ170" t="s">
        <v>461</v>
      </c>
      <c r="EK170" t="s">
        <v>460</v>
      </c>
      <c r="EL170" t="s">
        <v>460</v>
      </c>
      <c r="EM170" t="s">
        <v>461</v>
      </c>
      <c r="EN170" t="s">
        <v>461</v>
      </c>
      <c r="EO170" t="s">
        <v>460</v>
      </c>
      <c r="EP170" t="s">
        <v>480</v>
      </c>
      <c r="EQ170" t="s">
        <v>460</v>
      </c>
      <c r="ER170" t="s">
        <v>460</v>
      </c>
      <c r="ES170" t="s">
        <v>460</v>
      </c>
      <c r="ET170" t="s">
        <v>461</v>
      </c>
      <c r="EU170" t="s">
        <v>460</v>
      </c>
      <c r="EV170" t="s">
        <v>460</v>
      </c>
      <c r="EW170" t="s">
        <v>460</v>
      </c>
      <c r="EX170" t="s">
        <v>460</v>
      </c>
      <c r="EY170" t="s">
        <v>461</v>
      </c>
      <c r="EZ170" t="s">
        <v>461</v>
      </c>
      <c r="FA170" t="s">
        <v>461</v>
      </c>
      <c r="FB170" t="s">
        <v>461</v>
      </c>
      <c r="FC170" t="s">
        <v>461</v>
      </c>
      <c r="FD170" t="s">
        <v>461</v>
      </c>
      <c r="FE170" t="s">
        <v>461</v>
      </c>
      <c r="FF170" t="s">
        <v>461</v>
      </c>
      <c r="FG170" t="s">
        <v>461</v>
      </c>
      <c r="FH170" t="s">
        <v>460</v>
      </c>
      <c r="FI170" t="s">
        <v>461</v>
      </c>
      <c r="FJ170" t="s">
        <v>461</v>
      </c>
      <c r="FK170" t="s">
        <v>461</v>
      </c>
      <c r="FL170" t="s">
        <v>460</v>
      </c>
      <c r="FM170" t="s">
        <v>460</v>
      </c>
      <c r="FN170" t="s">
        <v>461</v>
      </c>
      <c r="FO170" t="s">
        <v>460</v>
      </c>
      <c r="FP170" t="s">
        <v>461</v>
      </c>
      <c r="FQ170" t="s">
        <v>461</v>
      </c>
      <c r="FR170" t="s">
        <v>460</v>
      </c>
      <c r="FS170" t="s">
        <v>461</v>
      </c>
      <c r="FT170" t="s">
        <v>460</v>
      </c>
      <c r="FU170" t="s">
        <v>460</v>
      </c>
      <c r="FV170" t="s">
        <v>461</v>
      </c>
      <c r="FW170" t="s">
        <v>461</v>
      </c>
      <c r="FX170" t="s">
        <v>460</v>
      </c>
      <c r="FY170" t="s">
        <v>461</v>
      </c>
      <c r="FZ170" t="s">
        <v>461</v>
      </c>
      <c r="GA170" t="s">
        <v>461</v>
      </c>
      <c r="GB170" t="s">
        <v>461</v>
      </c>
      <c r="GC170" t="s">
        <v>461</v>
      </c>
      <c r="GD170" t="s">
        <v>460</v>
      </c>
      <c r="GE170" t="s">
        <v>460</v>
      </c>
      <c r="GF170" t="s">
        <v>461</v>
      </c>
      <c r="GG170" t="s">
        <v>460</v>
      </c>
      <c r="GH170" t="s">
        <v>460</v>
      </c>
      <c r="GI170" t="s">
        <v>460</v>
      </c>
      <c r="GJ170" t="s">
        <v>460</v>
      </c>
      <c r="GK170" t="s">
        <v>461</v>
      </c>
      <c r="GL170" t="s">
        <v>461</v>
      </c>
      <c r="GM170" t="s">
        <v>473</v>
      </c>
      <c r="GN170" t="s">
        <v>461</v>
      </c>
      <c r="GO170" t="s">
        <v>461</v>
      </c>
      <c r="GP170" t="s">
        <v>460</v>
      </c>
      <c r="GQ170" t="s">
        <v>461</v>
      </c>
      <c r="GR170" t="s">
        <v>461</v>
      </c>
      <c r="GS170" t="s">
        <v>461</v>
      </c>
      <c r="GT170" t="s">
        <v>460</v>
      </c>
      <c r="GU170" t="s">
        <v>460</v>
      </c>
      <c r="GV170" t="s">
        <v>461</v>
      </c>
      <c r="GW170" t="s">
        <v>460</v>
      </c>
      <c r="GX170" t="s">
        <v>463</v>
      </c>
      <c r="GY170" t="s">
        <v>460</v>
      </c>
      <c r="GZ170" t="s">
        <v>460</v>
      </c>
      <c r="HA170" t="s">
        <v>461</v>
      </c>
      <c r="HB170" t="s">
        <v>461</v>
      </c>
      <c r="HC170" t="s">
        <v>460</v>
      </c>
      <c r="HD170" t="s">
        <v>461</v>
      </c>
      <c r="HE170" t="s">
        <v>475</v>
      </c>
      <c r="HF170">
        <v>80</v>
      </c>
      <c r="HG170">
        <v>99</v>
      </c>
      <c r="HH170">
        <v>5</v>
      </c>
      <c r="HI170">
        <v>5</v>
      </c>
      <c r="HJ170">
        <v>10</v>
      </c>
      <c r="HK170" t="s">
        <v>476</v>
      </c>
      <c r="HM170" s="3">
        <f t="shared" si="108"/>
        <v>0</v>
      </c>
      <c r="HN170" s="3">
        <f t="shared" si="109"/>
        <v>52</v>
      </c>
      <c r="HO170" s="3">
        <f t="shared" si="125"/>
        <v>0</v>
      </c>
      <c r="HP170" s="3">
        <f t="shared" si="88"/>
        <v>52</v>
      </c>
      <c r="HQ170" s="7" t="str" cm="1">
        <f t="array" ref="HQ170">_xlfn.SWITCH(HP170,HM170,"Oui",HN170,"Non",HO170,"Abstention")</f>
        <v>Non</v>
      </c>
      <c r="HR170" s="7" t="str" cm="1">
        <f t="array" ref="HR170">_xlfn.SWITCH(HQ170,"Oui","Non","Non","Oui","Abstention","Oui")</f>
        <v>Oui</v>
      </c>
      <c r="HS170" s="7" t="str" cm="1">
        <f t="array" ref="HS170">_xlfn.SWITCH(HQ170,"Oui","Abstention","Non","Abstention","Abstention","Non")</f>
        <v>Abstention</v>
      </c>
      <c r="HT170" s="3">
        <f t="shared" si="89"/>
        <v>52</v>
      </c>
      <c r="HU170" s="3">
        <f t="shared" si="90"/>
        <v>1</v>
      </c>
      <c r="HV170" t="str">
        <f t="shared" si="91"/>
        <v>consigne</v>
      </c>
      <c r="HW170" s="3">
        <f t="shared" si="110"/>
        <v>36</v>
      </c>
      <c r="HX170" s="3">
        <f t="shared" si="111"/>
        <v>0</v>
      </c>
      <c r="HY170" s="3">
        <f t="shared" si="112"/>
        <v>0</v>
      </c>
      <c r="HZ170" s="3">
        <f t="shared" si="92"/>
        <v>36</v>
      </c>
      <c r="IA170" s="7" t="str" cm="1">
        <f t="array" ref="IA170">_xlfn.SWITCH(HZ170,HW170,"Oui",HX170,"Non",HY170,"Abstention")</f>
        <v>Oui</v>
      </c>
      <c r="IB170" s="7" t="str" cm="1">
        <f t="array" ref="IB170">_xlfn.SWITCH(IA170,"Oui","Non","Non","Oui","Abstention","Oui")</f>
        <v>Non</v>
      </c>
      <c r="IC170" s="7" t="str" cm="1">
        <f t="array" ref="IC170">_xlfn.SWITCH(IA170,"Oui","Abstention","Non","Abstention","Abstention","Non")</f>
        <v>Abstention</v>
      </c>
      <c r="ID170" s="3">
        <f t="shared" si="93"/>
        <v>36</v>
      </c>
      <c r="IE170" s="3">
        <f t="shared" si="94"/>
        <v>1</v>
      </c>
      <c r="IF170" t="str">
        <f t="shared" si="95"/>
        <v>consigne</v>
      </c>
      <c r="IG170">
        <f t="shared" si="113"/>
        <v>4</v>
      </c>
      <c r="IH170">
        <f t="shared" si="114"/>
        <v>21</v>
      </c>
      <c r="II170">
        <f t="shared" si="115"/>
        <v>3</v>
      </c>
      <c r="IJ170" s="3">
        <f t="shared" si="96"/>
        <v>21</v>
      </c>
      <c r="IK170" s="7" t="str" cm="1">
        <f t="array" ref="IK170">_xlfn.SWITCH(IJ170,IG170,"Oui",IH170,"Non",II170,"Abstention")</f>
        <v>Non</v>
      </c>
      <c r="IL170" s="7" t="str" cm="1">
        <f t="array" ref="IL170">_xlfn.SWITCH(IK170,"Oui","Non","Non","Oui","Abstention","Oui")</f>
        <v>Oui</v>
      </c>
      <c r="IM170" s="7" t="str" cm="1">
        <f t="array" ref="IM170">_xlfn.SWITCH(IK170,"Oui","Abstention","Non","Abstention","Abstention","Non")</f>
        <v>Abstention</v>
      </c>
      <c r="IN170" s="3">
        <f t="shared" si="97"/>
        <v>28</v>
      </c>
      <c r="IO170" s="3">
        <f t="shared" si="98"/>
        <v>0.75</v>
      </c>
      <c r="IP170" t="str">
        <f t="shared" si="126"/>
        <v>consigne</v>
      </c>
      <c r="IQ170">
        <f t="shared" si="116"/>
        <v>0</v>
      </c>
      <c r="IR170">
        <f t="shared" si="117"/>
        <v>24</v>
      </c>
      <c r="IS170">
        <f t="shared" si="118"/>
        <v>2</v>
      </c>
      <c r="IT170" s="3">
        <f t="shared" si="99"/>
        <v>24</v>
      </c>
      <c r="IU170" s="7" t="str" cm="1">
        <f t="array" ref="IU170">_xlfn.SWITCH(IT170,IQ170,"Oui",IR170,"Non",IS170,"Abstention")</f>
        <v>Non</v>
      </c>
      <c r="IV170" s="7" t="str" cm="1">
        <f t="array" ref="IV170">_xlfn.SWITCH(IU170,"Oui","Non","Non","Oui","Abstention","Oui")</f>
        <v>Oui</v>
      </c>
      <c r="IW170" s="7" t="str" cm="1">
        <f t="array" ref="IW170">_xlfn.SWITCH(IU170,"Oui","Abstention","Non","Abstention","Abstention","Non")</f>
        <v>Abstention</v>
      </c>
      <c r="IX170" s="3">
        <f t="shared" si="100"/>
        <v>26</v>
      </c>
      <c r="IY170" s="3">
        <f t="shared" si="101"/>
        <v>0.92307692307692313</v>
      </c>
      <c r="IZ170" t="str">
        <f t="shared" si="127"/>
        <v>consigne</v>
      </c>
      <c r="JA170">
        <f t="shared" si="119"/>
        <v>28</v>
      </c>
      <c r="JB170">
        <f t="shared" si="120"/>
        <v>1</v>
      </c>
      <c r="JC170">
        <f t="shared" si="121"/>
        <v>0</v>
      </c>
      <c r="JD170" s="3">
        <f t="shared" si="102"/>
        <v>28</v>
      </c>
      <c r="JE170" s="7" t="str" cm="1">
        <f t="array" ref="JE170">_xlfn.SWITCH(JD170,JA170,"Oui",JB170,"Non",JC170,"Abstention")</f>
        <v>Oui</v>
      </c>
      <c r="JF170" s="7" t="str" cm="1">
        <f t="array" ref="JF170">_xlfn.SWITCH(JE170,"Oui","Non","Non","Oui","Abstention","Oui")</f>
        <v>Non</v>
      </c>
      <c r="JG170" s="7" t="str" cm="1">
        <f t="array" ref="JG170">_xlfn.SWITCH(JE170,"Oui","Abstention","Non","Abstention","Abstention","Non")</f>
        <v>Abstention</v>
      </c>
      <c r="JH170" s="3">
        <f t="shared" si="103"/>
        <v>29</v>
      </c>
      <c r="JI170" s="3">
        <f t="shared" si="104"/>
        <v>0.96551724137931039</v>
      </c>
      <c r="JJ170" t="str">
        <f t="shared" si="128"/>
        <v>consigne</v>
      </c>
      <c r="JK170">
        <f t="shared" si="122"/>
        <v>12</v>
      </c>
      <c r="JL170">
        <f t="shared" si="123"/>
        <v>1</v>
      </c>
      <c r="JM170">
        <f t="shared" si="124"/>
        <v>0</v>
      </c>
      <c r="JN170" s="3">
        <f t="shared" si="105"/>
        <v>12</v>
      </c>
      <c r="JO170" s="7" t="str" cm="1">
        <f t="array" ref="JO170">_xlfn.SWITCH(JN170,JK170,"Oui",JL170,"Non",JM170,"Abstention")</f>
        <v>Oui</v>
      </c>
      <c r="JP170" s="7" t="str" cm="1">
        <f t="array" ref="JP170">_xlfn.SWITCH(JO170,"Oui","Non","Non","Oui","Abstention","Oui")</f>
        <v>Non</v>
      </c>
      <c r="JQ170" s="7" t="str" cm="1">
        <f t="array" ref="JQ170">_xlfn.SWITCH(JO170,"Oui","Abstention","Non","Abstention","Abstention","Non")</f>
        <v>Abstention</v>
      </c>
      <c r="JR170" s="3">
        <f t="shared" si="106"/>
        <v>13</v>
      </c>
      <c r="JS170" s="3">
        <f t="shared" si="107"/>
        <v>0.92307692307692313</v>
      </c>
      <c r="JT170" t="str">
        <f t="shared" si="129"/>
        <v>consigne</v>
      </c>
      <c r="JU170" s="3"/>
      <c r="JV170" t="str" cm="1">
        <f t="array" ref="JV170">_xlfn._xlws.FILTER($M$3:$HD$3,((($M170:$HD170=$HR170)+($M170:$HD170=$HS170))*($M$5:$HD$5="V")*($HV170="consigne")),"")</f>
        <v/>
      </c>
      <c r="KP170" t="str" cm="1">
        <f t="array" ref="KP170">_xlfn._xlws.FILTER($M$3:$HD$3,((($M170:$HD170=$IB170)+($M170:$HD170=$IC170))*($M$5:$HD$5="S")*($IF170="consigne")),"")</f>
        <v/>
      </c>
      <c r="LD170" t="str" cm="1">
        <f t="array" ref="LD170:LE170">_xlfn._xlws.FILTER($M$3:$HD$3,((($M170:$HD170=$IV170)+($M170:$HD170=$IW170))*($M$5:$HD$5="RL")*($IZ170="consigne")),"")</f>
        <v>Fiala Doris</v>
      </c>
      <c r="LE170" t="str">
        <v>Giacometti Anna</v>
      </c>
      <c r="LP170" t="str" cm="1">
        <f t="array" ref="LP170">_xlfn._xlws.FILTER($M$3:$HD$3,((($M170:$HD170=$JF170)+($M170:$HD170=$JG170))*($M$5:$HD$5="G")*($JJ170="consigne")),"")</f>
        <v>de la Reussille Denis</v>
      </c>
      <c r="MA170" t="str" cm="1">
        <f t="array" ref="MA170">_xlfn._xlws.FILTER($M$3:$HD$3,((($M170:$HD170=$JP170)+($M170:$HD170=$JQ170))*($M$5:$HD$5="GL")*($JT170="consigne")),"")</f>
        <v>Bäumle Martin</v>
      </c>
      <c r="MG170" t="str" cm="1">
        <f t="array" ref="MG170:MM170">_xlfn._xlws.FILTER($M$3:$HD$3,((($M170:$HD170=$IL170)+($M170:$HD170=$IM170))*($M$5:$HD$5="M-E")*($IP170="consigne")),"")</f>
        <v>Binder-Keller Marianne</v>
      </c>
      <c r="MH170" t="str">
        <v>Gugger Niklaus-Samuel</v>
      </c>
      <c r="MI170" t="str">
        <v>Maitre Vincent</v>
      </c>
      <c r="MJ170" t="str">
        <v>Müller-Altermatt Stefan</v>
      </c>
      <c r="MK170" t="str">
        <v>Pfister Gerhard</v>
      </c>
      <c r="ML170" t="str">
        <v>Streiff-Feller Marianne</v>
      </c>
      <c r="MM170" t="str">
        <v>Studer Lilian</v>
      </c>
    </row>
    <row r="171" spans="1:351" x14ac:dyDescent="0.25">
      <c r="A171" s="1" t="s">
        <v>1029</v>
      </c>
      <c r="B171" t="s">
        <v>204</v>
      </c>
      <c r="D171" t="s">
        <v>982</v>
      </c>
      <c r="E171" s="1" t="s">
        <v>1030</v>
      </c>
      <c r="F171" t="s">
        <v>1031</v>
      </c>
      <c r="G171">
        <v>24642</v>
      </c>
      <c r="H171" t="s">
        <v>527</v>
      </c>
      <c r="I171" t="s">
        <v>528</v>
      </c>
      <c r="M171" t="s">
        <v>460</v>
      </c>
      <c r="N171" t="s">
        <v>460</v>
      </c>
      <c r="O171" t="s">
        <v>461</v>
      </c>
      <c r="P171" t="s">
        <v>460</v>
      </c>
      <c r="Q171" t="s">
        <v>460</v>
      </c>
      <c r="R171" t="s">
        <v>461</v>
      </c>
      <c r="S171" t="s">
        <v>461</v>
      </c>
      <c r="T171" t="s">
        <v>461</v>
      </c>
      <c r="U171" t="s">
        <v>461</v>
      </c>
      <c r="V171" t="s">
        <v>461</v>
      </c>
      <c r="W171" t="s">
        <v>463</v>
      </c>
      <c r="X171" t="s">
        <v>461</v>
      </c>
      <c r="Y171" t="s">
        <v>461</v>
      </c>
      <c r="Z171" t="s">
        <v>461</v>
      </c>
      <c r="AA171" t="s">
        <v>461</v>
      </c>
      <c r="AB171" t="s">
        <v>461</v>
      </c>
      <c r="AC171" t="s">
        <v>461</v>
      </c>
      <c r="AD171" t="s">
        <v>461</v>
      </c>
      <c r="AE171" t="s">
        <v>460</v>
      </c>
      <c r="AF171" t="s">
        <v>461</v>
      </c>
      <c r="AG171" t="s">
        <v>461</v>
      </c>
      <c r="AH171" t="s">
        <v>461</v>
      </c>
      <c r="AI171" t="s">
        <v>461</v>
      </c>
      <c r="AJ171" t="s">
        <v>461</v>
      </c>
      <c r="AK171" t="s">
        <v>461</v>
      </c>
      <c r="AL171" t="s">
        <v>460</v>
      </c>
      <c r="AM171" t="s">
        <v>460</v>
      </c>
      <c r="AN171" t="s">
        <v>461</v>
      </c>
      <c r="AO171" t="s">
        <v>460</v>
      </c>
      <c r="AP171" t="s">
        <v>461</v>
      </c>
      <c r="AQ171" t="s">
        <v>461</v>
      </c>
      <c r="AR171" t="s">
        <v>461</v>
      </c>
      <c r="AS171" t="s">
        <v>461</v>
      </c>
      <c r="AT171" t="s">
        <v>461</v>
      </c>
      <c r="AU171" t="s">
        <v>461</v>
      </c>
      <c r="AV171" t="s">
        <v>461</v>
      </c>
      <c r="AW171" t="s">
        <v>460</v>
      </c>
      <c r="AX171" t="s">
        <v>461</v>
      </c>
      <c r="AY171" t="s">
        <v>461</v>
      </c>
      <c r="AZ171" t="s">
        <v>461</v>
      </c>
      <c r="BA171" t="s">
        <v>460</v>
      </c>
      <c r="BB171" t="s">
        <v>461</v>
      </c>
      <c r="BC171" t="s">
        <v>461</v>
      </c>
      <c r="BD171" t="s">
        <v>460</v>
      </c>
      <c r="BE171" t="s">
        <v>460</v>
      </c>
      <c r="BF171" t="s">
        <v>461</v>
      </c>
      <c r="BG171" t="s">
        <v>461</v>
      </c>
      <c r="BH171" t="s">
        <v>461</v>
      </c>
      <c r="BI171" t="s">
        <v>461</v>
      </c>
      <c r="BJ171" t="s">
        <v>461</v>
      </c>
      <c r="BK171" t="s">
        <v>460</v>
      </c>
      <c r="BL171" t="s">
        <v>461</v>
      </c>
      <c r="BM171" t="s">
        <v>461</v>
      </c>
      <c r="BN171" t="s">
        <v>461</v>
      </c>
      <c r="BO171" t="s">
        <v>461</v>
      </c>
      <c r="BP171" t="s">
        <v>461</v>
      </c>
      <c r="BQ171" t="s">
        <v>461</v>
      </c>
      <c r="BR171" t="s">
        <v>460</v>
      </c>
      <c r="BS171" t="s">
        <v>461</v>
      </c>
      <c r="BT171" t="s">
        <v>460</v>
      </c>
      <c r="BU171" t="s">
        <v>460</v>
      </c>
      <c r="BV171" t="s">
        <v>461</v>
      </c>
      <c r="BW171" t="s">
        <v>460</v>
      </c>
      <c r="BX171" t="s">
        <v>461</v>
      </c>
      <c r="BY171" t="s">
        <v>463</v>
      </c>
      <c r="BZ171" t="s">
        <v>460</v>
      </c>
      <c r="CA171" t="s">
        <v>461</v>
      </c>
      <c r="CB171" t="s">
        <v>461</v>
      </c>
      <c r="CC171" t="s">
        <v>461</v>
      </c>
      <c r="CD171" t="s">
        <v>473</v>
      </c>
      <c r="CE171" t="s">
        <v>461</v>
      </c>
      <c r="CF171" t="s">
        <v>461</v>
      </c>
      <c r="CG171" t="s">
        <v>460</v>
      </c>
      <c r="CH171" t="s">
        <v>461</v>
      </c>
      <c r="CI171" t="s">
        <v>460</v>
      </c>
      <c r="CJ171" t="s">
        <v>461</v>
      </c>
      <c r="CK171" t="s">
        <v>461</v>
      </c>
      <c r="CL171" t="s">
        <v>460</v>
      </c>
      <c r="CM171" t="s">
        <v>463</v>
      </c>
      <c r="CN171" t="s">
        <v>461</v>
      </c>
      <c r="CO171" t="s">
        <v>461</v>
      </c>
      <c r="CP171" t="s">
        <v>460</v>
      </c>
      <c r="CQ171" t="s">
        <v>460</v>
      </c>
      <c r="CR171" t="s">
        <v>460</v>
      </c>
      <c r="CS171" t="s">
        <v>460</v>
      </c>
      <c r="CT171" t="s">
        <v>460</v>
      </c>
      <c r="CU171" t="s">
        <v>461</v>
      </c>
      <c r="CV171" t="s">
        <v>473</v>
      </c>
      <c r="CW171" t="s">
        <v>463</v>
      </c>
      <c r="CX171" t="s">
        <v>461</v>
      </c>
      <c r="CY171" t="s">
        <v>460</v>
      </c>
      <c r="CZ171" t="s">
        <v>460</v>
      </c>
      <c r="DA171" t="s">
        <v>461</v>
      </c>
      <c r="DB171" t="s">
        <v>474</v>
      </c>
      <c r="DC171" t="s">
        <v>461</v>
      </c>
      <c r="DD171" t="s">
        <v>460</v>
      </c>
      <c r="DE171" t="s">
        <v>461</v>
      </c>
      <c r="DF171" t="s">
        <v>460</v>
      </c>
      <c r="DG171" t="s">
        <v>461</v>
      </c>
      <c r="DH171" t="s">
        <v>473</v>
      </c>
      <c r="DI171" t="s">
        <v>461</v>
      </c>
      <c r="DJ171" t="s">
        <v>461</v>
      </c>
      <c r="DK171" t="s">
        <v>461</v>
      </c>
      <c r="DL171" t="s">
        <v>461</v>
      </c>
      <c r="DM171" t="s">
        <v>461</v>
      </c>
      <c r="DN171" t="s">
        <v>461</v>
      </c>
      <c r="DO171" t="s">
        <v>461</v>
      </c>
      <c r="DP171" t="s">
        <v>460</v>
      </c>
      <c r="DQ171" t="s">
        <v>461</v>
      </c>
      <c r="DR171" t="s">
        <v>461</v>
      </c>
      <c r="DS171" t="s">
        <v>461</v>
      </c>
      <c r="DT171" t="s">
        <v>461</v>
      </c>
      <c r="DU171" t="s">
        <v>460</v>
      </c>
      <c r="DV171" t="s">
        <v>461</v>
      </c>
      <c r="DW171" t="s">
        <v>461</v>
      </c>
      <c r="DX171" t="s">
        <v>460</v>
      </c>
      <c r="DY171" t="s">
        <v>461</v>
      </c>
      <c r="DZ171" t="s">
        <v>461</v>
      </c>
      <c r="EA171" t="s">
        <v>461</v>
      </c>
      <c r="EB171" t="s">
        <v>461</v>
      </c>
      <c r="EC171" t="s">
        <v>461</v>
      </c>
      <c r="ED171" t="s">
        <v>461</v>
      </c>
      <c r="EE171" t="s">
        <v>461</v>
      </c>
      <c r="EF171" t="s">
        <v>461</v>
      </c>
      <c r="EG171" t="s">
        <v>461</v>
      </c>
      <c r="EH171" t="s">
        <v>461</v>
      </c>
      <c r="EI171" t="s">
        <v>460</v>
      </c>
      <c r="EJ171" t="s">
        <v>460</v>
      </c>
      <c r="EK171" t="s">
        <v>461</v>
      </c>
      <c r="EL171" t="s">
        <v>461</v>
      </c>
      <c r="EM171" t="s">
        <v>461</v>
      </c>
      <c r="EN171" t="s">
        <v>460</v>
      </c>
      <c r="EO171" t="s">
        <v>461</v>
      </c>
      <c r="EP171" t="s">
        <v>461</v>
      </c>
      <c r="EQ171" t="s">
        <v>461</v>
      </c>
      <c r="ER171" t="s">
        <v>461</v>
      </c>
      <c r="ES171" t="s">
        <v>461</v>
      </c>
      <c r="ET171" t="s">
        <v>461</v>
      </c>
      <c r="EU171" t="s">
        <v>461</v>
      </c>
      <c r="EV171" t="s">
        <v>461</v>
      </c>
      <c r="EW171" t="s">
        <v>461</v>
      </c>
      <c r="EX171" t="s">
        <v>461</v>
      </c>
      <c r="EY171" t="s">
        <v>460</v>
      </c>
      <c r="EZ171" t="s">
        <v>461</v>
      </c>
      <c r="FA171" t="s">
        <v>461</v>
      </c>
      <c r="FB171" t="s">
        <v>460</v>
      </c>
      <c r="FC171" t="s">
        <v>461</v>
      </c>
      <c r="FD171" t="s">
        <v>461</v>
      </c>
      <c r="FE171" t="s">
        <v>461</v>
      </c>
      <c r="FF171" t="s">
        <v>461</v>
      </c>
      <c r="FG171" t="s">
        <v>460</v>
      </c>
      <c r="FH171" t="s">
        <v>461</v>
      </c>
      <c r="FI171" t="s">
        <v>461</v>
      </c>
      <c r="FJ171" t="s">
        <v>460</v>
      </c>
      <c r="FK171" t="s">
        <v>460</v>
      </c>
      <c r="FL171" t="s">
        <v>461</v>
      </c>
      <c r="FM171" t="s">
        <v>461</v>
      </c>
      <c r="FN171" t="s">
        <v>461</v>
      </c>
      <c r="FO171" t="s">
        <v>461</v>
      </c>
      <c r="FP171" t="s">
        <v>461</v>
      </c>
      <c r="FQ171" t="s">
        <v>460</v>
      </c>
      <c r="FR171" t="s">
        <v>461</v>
      </c>
      <c r="FS171" t="s">
        <v>461</v>
      </c>
      <c r="FT171" t="s">
        <v>461</v>
      </c>
      <c r="FU171" t="s">
        <v>461</v>
      </c>
      <c r="FV171" t="s">
        <v>461</v>
      </c>
      <c r="FW171" t="s">
        <v>460</v>
      </c>
      <c r="FX171" t="s">
        <v>461</v>
      </c>
      <c r="FY171" t="s">
        <v>461</v>
      </c>
      <c r="FZ171" t="s">
        <v>461</v>
      </c>
      <c r="GA171" t="s">
        <v>460</v>
      </c>
      <c r="GB171" t="s">
        <v>461</v>
      </c>
      <c r="GC171" t="s">
        <v>460</v>
      </c>
      <c r="GD171" t="s">
        <v>461</v>
      </c>
      <c r="GE171" t="s">
        <v>461</v>
      </c>
      <c r="GF171" t="s">
        <v>460</v>
      </c>
      <c r="GG171" t="s">
        <v>461</v>
      </c>
      <c r="GH171" t="s">
        <v>461</v>
      </c>
      <c r="GI171" t="s">
        <v>461</v>
      </c>
      <c r="GJ171" t="s">
        <v>461</v>
      </c>
      <c r="GK171" t="s">
        <v>460</v>
      </c>
      <c r="GL171" t="s">
        <v>460</v>
      </c>
      <c r="GM171" t="s">
        <v>473</v>
      </c>
      <c r="GN171" t="s">
        <v>461</v>
      </c>
      <c r="GO171" t="s">
        <v>460</v>
      </c>
      <c r="GP171" t="s">
        <v>461</v>
      </c>
      <c r="GQ171" t="s">
        <v>460</v>
      </c>
      <c r="GR171" t="s">
        <v>461</v>
      </c>
      <c r="GS171" t="s">
        <v>461</v>
      </c>
      <c r="GT171" t="s">
        <v>461</v>
      </c>
      <c r="GU171" t="s">
        <v>461</v>
      </c>
      <c r="GV171" t="s">
        <v>461</v>
      </c>
      <c r="GW171" t="s">
        <v>461</v>
      </c>
      <c r="GX171" t="s">
        <v>463</v>
      </c>
      <c r="GY171" t="s">
        <v>461</v>
      </c>
      <c r="GZ171" t="s">
        <v>461</v>
      </c>
      <c r="HA171" t="s">
        <v>461</v>
      </c>
      <c r="HB171" t="s">
        <v>460</v>
      </c>
      <c r="HC171" t="s">
        <v>461</v>
      </c>
      <c r="HD171" t="s">
        <v>460</v>
      </c>
      <c r="HE171" t="s">
        <v>475</v>
      </c>
      <c r="HF171">
        <v>52</v>
      </c>
      <c r="HG171">
        <v>138</v>
      </c>
      <c r="HH171">
        <v>0</v>
      </c>
      <c r="HI171">
        <v>5</v>
      </c>
      <c r="HJ171">
        <v>4</v>
      </c>
      <c r="HK171" t="s">
        <v>476</v>
      </c>
      <c r="HM171" s="3">
        <f t="shared" si="108"/>
        <v>52</v>
      </c>
      <c r="HN171" s="3">
        <f t="shared" si="109"/>
        <v>0</v>
      </c>
      <c r="HO171" s="3">
        <f t="shared" si="125"/>
        <v>0</v>
      </c>
      <c r="HP171" s="3">
        <f t="shared" si="88"/>
        <v>52</v>
      </c>
      <c r="HQ171" s="7" t="str" cm="1">
        <f t="array" ref="HQ171">_xlfn.SWITCH(HP171,HM171,"Oui",HN171,"Non",HO171,"Abstention")</f>
        <v>Oui</v>
      </c>
      <c r="HR171" s="7" t="str" cm="1">
        <f t="array" ref="HR171">_xlfn.SWITCH(HQ171,"Oui","Non","Non","Oui","Abstention","Oui")</f>
        <v>Non</v>
      </c>
      <c r="HS171" s="7" t="str" cm="1">
        <f t="array" ref="HS171">_xlfn.SWITCH(HQ171,"Oui","Abstention","Non","Abstention","Abstention","Non")</f>
        <v>Abstention</v>
      </c>
      <c r="HT171" s="3">
        <f t="shared" si="89"/>
        <v>52</v>
      </c>
      <c r="HU171" s="3">
        <f t="shared" si="90"/>
        <v>1</v>
      </c>
      <c r="HV171" t="str">
        <f t="shared" si="91"/>
        <v>consigne</v>
      </c>
      <c r="HW171" s="3">
        <f t="shared" si="110"/>
        <v>0</v>
      </c>
      <c r="HX171" s="3">
        <f t="shared" si="111"/>
        <v>37</v>
      </c>
      <c r="HY171" s="3">
        <f t="shared" si="112"/>
        <v>0</v>
      </c>
      <c r="HZ171" s="3">
        <f t="shared" si="92"/>
        <v>37</v>
      </c>
      <c r="IA171" s="7" t="str" cm="1">
        <f t="array" ref="IA171">_xlfn.SWITCH(HZ171,HW171,"Oui",HX171,"Non",HY171,"Abstention")</f>
        <v>Non</v>
      </c>
      <c r="IB171" s="7" t="str" cm="1">
        <f t="array" ref="IB171">_xlfn.SWITCH(IA171,"Oui","Non","Non","Oui","Abstention","Oui")</f>
        <v>Oui</v>
      </c>
      <c r="IC171" s="7" t="str" cm="1">
        <f t="array" ref="IC171">_xlfn.SWITCH(IA171,"Oui","Abstention","Non","Abstention","Abstention","Non")</f>
        <v>Abstention</v>
      </c>
      <c r="ID171" s="3">
        <f t="shared" si="93"/>
        <v>37</v>
      </c>
      <c r="IE171" s="3">
        <f t="shared" si="94"/>
        <v>1</v>
      </c>
      <c r="IF171" t="str">
        <f t="shared" si="95"/>
        <v>consigne</v>
      </c>
      <c r="IG171">
        <f t="shared" si="113"/>
        <v>0</v>
      </c>
      <c r="IH171">
        <f t="shared" si="114"/>
        <v>28</v>
      </c>
      <c r="II171">
        <f t="shared" si="115"/>
        <v>0</v>
      </c>
      <c r="IJ171" s="3">
        <f t="shared" si="96"/>
        <v>28</v>
      </c>
      <c r="IK171" s="7" t="str" cm="1">
        <f t="array" ref="IK171">_xlfn.SWITCH(IJ171,IG171,"Oui",IH171,"Non",II171,"Abstention")</f>
        <v>Non</v>
      </c>
      <c r="IL171" s="7" t="str" cm="1">
        <f t="array" ref="IL171">_xlfn.SWITCH(IK171,"Oui","Non","Non","Oui","Abstention","Oui")</f>
        <v>Oui</v>
      </c>
      <c r="IM171" s="7" t="str" cm="1">
        <f t="array" ref="IM171">_xlfn.SWITCH(IK171,"Oui","Abstention","Non","Abstention","Abstention","Non")</f>
        <v>Abstention</v>
      </c>
      <c r="IN171" s="3">
        <f t="shared" si="97"/>
        <v>28</v>
      </c>
      <c r="IO171" s="3">
        <f t="shared" si="98"/>
        <v>1</v>
      </c>
      <c r="IP171" t="str">
        <f t="shared" si="126"/>
        <v>consigne</v>
      </c>
      <c r="IQ171">
        <f t="shared" si="116"/>
        <v>0</v>
      </c>
      <c r="IR171">
        <f t="shared" si="117"/>
        <v>28</v>
      </c>
      <c r="IS171">
        <f t="shared" si="118"/>
        <v>0</v>
      </c>
      <c r="IT171" s="3">
        <f t="shared" si="99"/>
        <v>28</v>
      </c>
      <c r="IU171" s="7" t="str" cm="1">
        <f t="array" ref="IU171">_xlfn.SWITCH(IT171,IQ171,"Oui",IR171,"Non",IS171,"Abstention")</f>
        <v>Non</v>
      </c>
      <c r="IV171" s="7" t="str" cm="1">
        <f t="array" ref="IV171">_xlfn.SWITCH(IU171,"Oui","Non","Non","Oui","Abstention","Oui")</f>
        <v>Oui</v>
      </c>
      <c r="IW171" s="7" t="str" cm="1">
        <f t="array" ref="IW171">_xlfn.SWITCH(IU171,"Oui","Abstention","Non","Abstention","Abstention","Non")</f>
        <v>Abstention</v>
      </c>
      <c r="IX171" s="3">
        <f t="shared" si="100"/>
        <v>28</v>
      </c>
      <c r="IY171" s="3">
        <f t="shared" si="101"/>
        <v>1</v>
      </c>
      <c r="IZ171" t="str">
        <f t="shared" si="127"/>
        <v>consigne</v>
      </c>
      <c r="JA171">
        <f t="shared" si="119"/>
        <v>0</v>
      </c>
      <c r="JB171">
        <f t="shared" si="120"/>
        <v>29</v>
      </c>
      <c r="JC171">
        <f t="shared" si="121"/>
        <v>0</v>
      </c>
      <c r="JD171" s="3">
        <f t="shared" si="102"/>
        <v>29</v>
      </c>
      <c r="JE171" s="7" t="str" cm="1">
        <f t="array" ref="JE171">_xlfn.SWITCH(JD171,JA171,"Oui",JB171,"Non",JC171,"Abstention")</f>
        <v>Non</v>
      </c>
      <c r="JF171" s="7" t="str" cm="1">
        <f t="array" ref="JF171">_xlfn.SWITCH(JE171,"Oui","Non","Non","Oui","Abstention","Oui")</f>
        <v>Oui</v>
      </c>
      <c r="JG171" s="7" t="str" cm="1">
        <f t="array" ref="JG171">_xlfn.SWITCH(JE171,"Oui","Abstention","Non","Abstention","Abstention","Non")</f>
        <v>Abstention</v>
      </c>
      <c r="JH171" s="3">
        <f t="shared" si="103"/>
        <v>29</v>
      </c>
      <c r="JI171" s="3">
        <f t="shared" si="104"/>
        <v>1</v>
      </c>
      <c r="JJ171" t="str">
        <f t="shared" si="128"/>
        <v>consigne</v>
      </c>
      <c r="JK171">
        <f t="shared" si="122"/>
        <v>0</v>
      </c>
      <c r="JL171">
        <f t="shared" si="123"/>
        <v>16</v>
      </c>
      <c r="JM171">
        <f t="shared" si="124"/>
        <v>0</v>
      </c>
      <c r="JN171" s="3">
        <f t="shared" si="105"/>
        <v>16</v>
      </c>
      <c r="JO171" s="7" t="str" cm="1">
        <f t="array" ref="JO171">_xlfn.SWITCH(JN171,JK171,"Oui",JL171,"Non",JM171,"Abstention")</f>
        <v>Non</v>
      </c>
      <c r="JP171" s="7" t="str" cm="1">
        <f t="array" ref="JP171">_xlfn.SWITCH(JO171,"Oui","Non","Non","Oui","Abstention","Oui")</f>
        <v>Oui</v>
      </c>
      <c r="JQ171" s="7" t="str" cm="1">
        <f t="array" ref="JQ171">_xlfn.SWITCH(JO171,"Oui","Abstention","Non","Abstention","Abstention","Non")</f>
        <v>Abstention</v>
      </c>
      <c r="JR171" s="3">
        <f t="shared" si="106"/>
        <v>16</v>
      </c>
      <c r="JS171" s="3">
        <f t="shared" si="107"/>
        <v>1</v>
      </c>
      <c r="JT171" t="str">
        <f t="shared" si="129"/>
        <v>consigne</v>
      </c>
      <c r="JU171" s="3"/>
      <c r="JV171" t="str" cm="1">
        <f t="array" ref="JV171">_xlfn._xlws.FILTER($M$3:$HD$3,((($M171:$HD171=$HR171)+($M171:$HD171=$HS171))*($M$5:$HD$5="V")*($HV171="consigne")),"")</f>
        <v/>
      </c>
      <c r="KP171" t="str" cm="1">
        <f t="array" ref="KP171">_xlfn._xlws.FILTER($M$3:$HD$3,((($M171:$HD171=$IB171)+($M171:$HD171=$IC171))*($M$5:$HD$5="S")*($IF171="consigne")),"")</f>
        <v/>
      </c>
      <c r="LD171" t="str" cm="1">
        <f t="array" ref="LD171">_xlfn._xlws.FILTER($M$3:$HD$3,((($M171:$HD171=$IV171)+($M171:$HD171=$IW171))*($M$5:$HD$5="RL")*($IZ171="consigne")),"")</f>
        <v/>
      </c>
      <c r="LP171" t="str" cm="1">
        <f t="array" ref="LP171">_xlfn._xlws.FILTER($M$3:$HD$3,((($M171:$HD171=$JF171)+($M171:$HD171=$JG171))*($M$5:$HD$5="G")*($JJ171="consigne")),"")</f>
        <v/>
      </c>
      <c r="MA171" t="str" cm="1">
        <f t="array" ref="MA171">_xlfn._xlws.FILTER($M$3:$HD$3,((($M171:$HD171=$JP171)+($M171:$HD171=$JQ171))*($M$5:$HD$5="GL")*($JT171="consigne")),"")</f>
        <v/>
      </c>
      <c r="MG171" t="str" cm="1">
        <f t="array" ref="MG171">_xlfn._xlws.FILTER($M$3:$HD$3,((($M171:$HD171=$IL171)+($M171:$HD171=$IM171))*($M$5:$HD$5="M-E")*($IP171="consigne")),"")</f>
        <v/>
      </c>
    </row>
    <row r="172" spans="1:351" x14ac:dyDescent="0.25">
      <c r="A172" s="1" t="s">
        <v>1032</v>
      </c>
      <c r="B172" t="s">
        <v>204</v>
      </c>
      <c r="D172" t="s">
        <v>982</v>
      </c>
      <c r="E172" s="1" t="s">
        <v>1033</v>
      </c>
      <c r="F172" t="s">
        <v>1034</v>
      </c>
      <c r="G172">
        <v>24644</v>
      </c>
      <c r="H172" t="s">
        <v>536</v>
      </c>
      <c r="I172" t="s">
        <v>537</v>
      </c>
      <c r="M172" t="s">
        <v>460</v>
      </c>
      <c r="N172" t="s">
        <v>460</v>
      </c>
      <c r="O172" t="s">
        <v>461</v>
      </c>
      <c r="P172" t="s">
        <v>460</v>
      </c>
      <c r="Q172" t="s">
        <v>460</v>
      </c>
      <c r="R172" t="s">
        <v>461</v>
      </c>
      <c r="S172" t="s">
        <v>461</v>
      </c>
      <c r="T172" t="s">
        <v>461</v>
      </c>
      <c r="U172" t="s">
        <v>461</v>
      </c>
      <c r="V172" t="s">
        <v>461</v>
      </c>
      <c r="W172" t="s">
        <v>463</v>
      </c>
      <c r="X172" t="s">
        <v>461</v>
      </c>
      <c r="Y172" t="s">
        <v>461</v>
      </c>
      <c r="Z172" t="s">
        <v>461</v>
      </c>
      <c r="AA172" t="s">
        <v>461</v>
      </c>
      <c r="AB172" t="s">
        <v>461</v>
      </c>
      <c r="AC172" t="s">
        <v>461</v>
      </c>
      <c r="AD172" t="s">
        <v>461</v>
      </c>
      <c r="AE172" t="s">
        <v>460</v>
      </c>
      <c r="AF172" t="s">
        <v>461</v>
      </c>
      <c r="AG172" t="s">
        <v>461</v>
      </c>
      <c r="AH172" t="s">
        <v>461</v>
      </c>
      <c r="AI172" t="s">
        <v>461</v>
      </c>
      <c r="AJ172" t="s">
        <v>461</v>
      </c>
      <c r="AK172" t="s">
        <v>461</v>
      </c>
      <c r="AL172" t="s">
        <v>460</v>
      </c>
      <c r="AM172" t="s">
        <v>460</v>
      </c>
      <c r="AN172" t="s">
        <v>461</v>
      </c>
      <c r="AO172" t="s">
        <v>460</v>
      </c>
      <c r="AP172" t="s">
        <v>461</v>
      </c>
      <c r="AQ172" t="s">
        <v>461</v>
      </c>
      <c r="AR172" t="s">
        <v>461</v>
      </c>
      <c r="AS172" t="s">
        <v>461</v>
      </c>
      <c r="AT172" t="s">
        <v>461</v>
      </c>
      <c r="AU172" t="s">
        <v>461</v>
      </c>
      <c r="AV172" t="s">
        <v>461</v>
      </c>
      <c r="AW172" t="s">
        <v>460</v>
      </c>
      <c r="AX172" t="s">
        <v>461</v>
      </c>
      <c r="AY172" t="s">
        <v>461</v>
      </c>
      <c r="AZ172" t="s">
        <v>461</v>
      </c>
      <c r="BA172" t="s">
        <v>460</v>
      </c>
      <c r="BB172" t="s">
        <v>461</v>
      </c>
      <c r="BC172" t="s">
        <v>461</v>
      </c>
      <c r="BD172" t="s">
        <v>460</v>
      </c>
      <c r="BE172" t="s">
        <v>460</v>
      </c>
      <c r="BF172" t="s">
        <v>461</v>
      </c>
      <c r="BG172" t="s">
        <v>461</v>
      </c>
      <c r="BH172" t="s">
        <v>461</v>
      </c>
      <c r="BI172" t="s">
        <v>461</v>
      </c>
      <c r="BJ172" t="s">
        <v>461</v>
      </c>
      <c r="BK172" t="s">
        <v>460</v>
      </c>
      <c r="BL172" t="s">
        <v>461</v>
      </c>
      <c r="BM172" t="s">
        <v>461</v>
      </c>
      <c r="BN172" t="s">
        <v>461</v>
      </c>
      <c r="BO172" t="s">
        <v>461</v>
      </c>
      <c r="BP172" t="s">
        <v>461</v>
      </c>
      <c r="BQ172" t="s">
        <v>461</v>
      </c>
      <c r="BR172" t="s">
        <v>460</v>
      </c>
      <c r="BS172" t="s">
        <v>461</v>
      </c>
      <c r="BT172" t="s">
        <v>460</v>
      </c>
      <c r="BU172" t="s">
        <v>460</v>
      </c>
      <c r="BV172" t="s">
        <v>461</v>
      </c>
      <c r="BW172" t="s">
        <v>460</v>
      </c>
      <c r="BX172" t="s">
        <v>461</v>
      </c>
      <c r="BY172" t="s">
        <v>463</v>
      </c>
      <c r="BZ172" t="s">
        <v>460</v>
      </c>
      <c r="CA172" t="s">
        <v>461</v>
      </c>
      <c r="CB172" t="s">
        <v>461</v>
      </c>
      <c r="CC172" t="s">
        <v>461</v>
      </c>
      <c r="CD172" t="s">
        <v>473</v>
      </c>
      <c r="CE172" t="s">
        <v>461</v>
      </c>
      <c r="CF172" t="s">
        <v>461</v>
      </c>
      <c r="CG172" t="s">
        <v>460</v>
      </c>
      <c r="CH172" t="s">
        <v>461</v>
      </c>
      <c r="CI172" t="s">
        <v>460</v>
      </c>
      <c r="CJ172" t="s">
        <v>461</v>
      </c>
      <c r="CK172" t="s">
        <v>461</v>
      </c>
      <c r="CL172" t="s">
        <v>460</v>
      </c>
      <c r="CM172" t="s">
        <v>463</v>
      </c>
      <c r="CN172" t="s">
        <v>461</v>
      </c>
      <c r="CO172" t="s">
        <v>461</v>
      </c>
      <c r="CP172" t="s">
        <v>460</v>
      </c>
      <c r="CQ172" t="s">
        <v>460</v>
      </c>
      <c r="CR172" t="s">
        <v>460</v>
      </c>
      <c r="CS172" t="s">
        <v>460</v>
      </c>
      <c r="CT172" t="s">
        <v>460</v>
      </c>
      <c r="CU172" t="s">
        <v>461</v>
      </c>
      <c r="CV172" t="s">
        <v>460</v>
      </c>
      <c r="CW172" t="s">
        <v>463</v>
      </c>
      <c r="CX172" t="s">
        <v>461</v>
      </c>
      <c r="CY172" t="s">
        <v>460</v>
      </c>
      <c r="CZ172" t="s">
        <v>460</v>
      </c>
      <c r="DA172" t="s">
        <v>461</v>
      </c>
      <c r="DB172" t="s">
        <v>474</v>
      </c>
      <c r="DC172" t="s">
        <v>461</v>
      </c>
      <c r="DD172" t="s">
        <v>460</v>
      </c>
      <c r="DE172" t="s">
        <v>461</v>
      </c>
      <c r="DF172" t="s">
        <v>460</v>
      </c>
      <c r="DG172" t="s">
        <v>461</v>
      </c>
      <c r="DH172" t="s">
        <v>473</v>
      </c>
      <c r="DI172" t="s">
        <v>461</v>
      </c>
      <c r="DJ172" t="s">
        <v>461</v>
      </c>
      <c r="DK172" t="s">
        <v>461</v>
      </c>
      <c r="DL172" t="s">
        <v>461</v>
      </c>
      <c r="DM172" t="s">
        <v>461</v>
      </c>
      <c r="DN172" t="s">
        <v>461</v>
      </c>
      <c r="DO172" t="s">
        <v>461</v>
      </c>
      <c r="DP172" t="s">
        <v>473</v>
      </c>
      <c r="DQ172" t="s">
        <v>461</v>
      </c>
      <c r="DR172" t="s">
        <v>461</v>
      </c>
      <c r="DS172" t="s">
        <v>461</v>
      </c>
      <c r="DT172" t="s">
        <v>461</v>
      </c>
      <c r="DU172" t="s">
        <v>460</v>
      </c>
      <c r="DV172" t="s">
        <v>461</v>
      </c>
      <c r="DW172" t="s">
        <v>461</v>
      </c>
      <c r="DX172" t="s">
        <v>460</v>
      </c>
      <c r="DY172" t="s">
        <v>461</v>
      </c>
      <c r="DZ172" t="s">
        <v>461</v>
      </c>
      <c r="EA172" t="s">
        <v>461</v>
      </c>
      <c r="EB172" t="s">
        <v>461</v>
      </c>
      <c r="EC172" t="s">
        <v>461</v>
      </c>
      <c r="ED172" t="s">
        <v>461</v>
      </c>
      <c r="EE172" t="s">
        <v>461</v>
      </c>
      <c r="EF172" t="s">
        <v>461</v>
      </c>
      <c r="EG172" t="s">
        <v>461</v>
      </c>
      <c r="EH172" t="s">
        <v>461</v>
      </c>
      <c r="EI172" t="s">
        <v>460</v>
      </c>
      <c r="EJ172" t="s">
        <v>460</v>
      </c>
      <c r="EK172" t="s">
        <v>461</v>
      </c>
      <c r="EL172" t="s">
        <v>461</v>
      </c>
      <c r="EM172" t="s">
        <v>461</v>
      </c>
      <c r="EN172" t="s">
        <v>460</v>
      </c>
      <c r="EO172" t="s">
        <v>461</v>
      </c>
      <c r="EP172" t="s">
        <v>461</v>
      </c>
      <c r="EQ172" t="s">
        <v>461</v>
      </c>
      <c r="ER172" t="s">
        <v>461</v>
      </c>
      <c r="ES172" t="s">
        <v>461</v>
      </c>
      <c r="ET172" t="s">
        <v>461</v>
      </c>
      <c r="EU172" t="s">
        <v>461</v>
      </c>
      <c r="EV172" t="s">
        <v>461</v>
      </c>
      <c r="EW172" t="s">
        <v>461</v>
      </c>
      <c r="EX172" t="s">
        <v>461</v>
      </c>
      <c r="EY172" t="s">
        <v>460</v>
      </c>
      <c r="EZ172" t="s">
        <v>461</v>
      </c>
      <c r="FA172" t="s">
        <v>461</v>
      </c>
      <c r="FB172" t="s">
        <v>460</v>
      </c>
      <c r="FC172" t="s">
        <v>461</v>
      </c>
      <c r="FD172" t="s">
        <v>461</v>
      </c>
      <c r="FE172" t="s">
        <v>461</v>
      </c>
      <c r="FF172" t="s">
        <v>461</v>
      </c>
      <c r="FG172" t="s">
        <v>460</v>
      </c>
      <c r="FH172" t="s">
        <v>461</v>
      </c>
      <c r="FI172" t="s">
        <v>461</v>
      </c>
      <c r="FJ172" t="s">
        <v>460</v>
      </c>
      <c r="FK172" t="s">
        <v>460</v>
      </c>
      <c r="FL172" t="s">
        <v>461</v>
      </c>
      <c r="FM172" t="s">
        <v>461</v>
      </c>
      <c r="FN172" t="s">
        <v>461</v>
      </c>
      <c r="FO172" t="s">
        <v>461</v>
      </c>
      <c r="FP172" t="s">
        <v>461</v>
      </c>
      <c r="FQ172" t="s">
        <v>460</v>
      </c>
      <c r="FR172" t="s">
        <v>461</v>
      </c>
      <c r="FS172" t="s">
        <v>461</v>
      </c>
      <c r="FT172" t="s">
        <v>461</v>
      </c>
      <c r="FU172" t="s">
        <v>461</v>
      </c>
      <c r="FV172" t="s">
        <v>461</v>
      </c>
      <c r="FW172" t="s">
        <v>460</v>
      </c>
      <c r="FX172" t="s">
        <v>461</v>
      </c>
      <c r="FY172" t="s">
        <v>461</v>
      </c>
      <c r="FZ172" t="s">
        <v>461</v>
      </c>
      <c r="GA172" t="s">
        <v>460</v>
      </c>
      <c r="GB172" t="s">
        <v>461</v>
      </c>
      <c r="GC172" t="s">
        <v>460</v>
      </c>
      <c r="GD172" t="s">
        <v>461</v>
      </c>
      <c r="GE172" t="s">
        <v>461</v>
      </c>
      <c r="GF172" t="s">
        <v>460</v>
      </c>
      <c r="GG172" t="s">
        <v>461</v>
      </c>
      <c r="GH172" t="s">
        <v>461</v>
      </c>
      <c r="GI172" t="s">
        <v>461</v>
      </c>
      <c r="GJ172" t="s">
        <v>461</v>
      </c>
      <c r="GK172" t="s">
        <v>460</v>
      </c>
      <c r="GL172" t="s">
        <v>460</v>
      </c>
      <c r="GM172" t="s">
        <v>473</v>
      </c>
      <c r="GN172" t="s">
        <v>461</v>
      </c>
      <c r="GO172" t="s">
        <v>460</v>
      </c>
      <c r="GP172" t="s">
        <v>461</v>
      </c>
      <c r="GQ172" t="s">
        <v>460</v>
      </c>
      <c r="GR172" t="s">
        <v>461</v>
      </c>
      <c r="GS172" t="s">
        <v>461</v>
      </c>
      <c r="GT172" t="s">
        <v>461</v>
      </c>
      <c r="GU172" t="s">
        <v>461</v>
      </c>
      <c r="GV172" t="s">
        <v>461</v>
      </c>
      <c r="GW172" t="s">
        <v>461</v>
      </c>
      <c r="GX172" t="s">
        <v>463</v>
      </c>
      <c r="GY172" t="s">
        <v>461</v>
      </c>
      <c r="GZ172" t="s">
        <v>461</v>
      </c>
      <c r="HA172" t="s">
        <v>461</v>
      </c>
      <c r="HB172" t="s">
        <v>460</v>
      </c>
      <c r="HC172" t="s">
        <v>461</v>
      </c>
      <c r="HD172" t="s">
        <v>460</v>
      </c>
      <c r="HE172" t="s">
        <v>475</v>
      </c>
      <c r="HF172">
        <v>52</v>
      </c>
      <c r="HG172">
        <v>138</v>
      </c>
      <c r="HH172">
        <v>0</v>
      </c>
      <c r="HI172">
        <v>5</v>
      </c>
      <c r="HJ172">
        <v>4</v>
      </c>
      <c r="HK172" t="s">
        <v>476</v>
      </c>
      <c r="HM172" s="3">
        <f t="shared" si="108"/>
        <v>52</v>
      </c>
      <c r="HN172" s="3">
        <f t="shared" si="109"/>
        <v>0</v>
      </c>
      <c r="HO172" s="3">
        <f t="shared" si="125"/>
        <v>0</v>
      </c>
      <c r="HP172" s="3">
        <f t="shared" si="88"/>
        <v>52</v>
      </c>
      <c r="HQ172" s="7" t="str" cm="1">
        <f t="array" ref="HQ172">_xlfn.SWITCH(HP172,HM172,"Oui",HN172,"Non",HO172,"Abstention")</f>
        <v>Oui</v>
      </c>
      <c r="HR172" s="7" t="str" cm="1">
        <f t="array" ref="HR172">_xlfn.SWITCH(HQ172,"Oui","Non","Non","Oui","Abstention","Oui")</f>
        <v>Non</v>
      </c>
      <c r="HS172" s="7" t="str" cm="1">
        <f t="array" ref="HS172">_xlfn.SWITCH(HQ172,"Oui","Abstention","Non","Abstention","Abstention","Non")</f>
        <v>Abstention</v>
      </c>
      <c r="HT172" s="3">
        <f t="shared" si="89"/>
        <v>52</v>
      </c>
      <c r="HU172" s="3">
        <f t="shared" si="90"/>
        <v>1</v>
      </c>
      <c r="HV172" t="str">
        <f t="shared" si="91"/>
        <v>consigne</v>
      </c>
      <c r="HW172" s="3">
        <f t="shared" si="110"/>
        <v>0</v>
      </c>
      <c r="HX172" s="3">
        <f t="shared" si="111"/>
        <v>37</v>
      </c>
      <c r="HY172" s="3">
        <f t="shared" si="112"/>
        <v>0</v>
      </c>
      <c r="HZ172" s="3">
        <f t="shared" si="92"/>
        <v>37</v>
      </c>
      <c r="IA172" s="7" t="str" cm="1">
        <f t="array" ref="IA172">_xlfn.SWITCH(HZ172,HW172,"Oui",HX172,"Non",HY172,"Abstention")</f>
        <v>Non</v>
      </c>
      <c r="IB172" s="7" t="str" cm="1">
        <f t="array" ref="IB172">_xlfn.SWITCH(IA172,"Oui","Non","Non","Oui","Abstention","Oui")</f>
        <v>Oui</v>
      </c>
      <c r="IC172" s="7" t="str" cm="1">
        <f t="array" ref="IC172">_xlfn.SWITCH(IA172,"Oui","Abstention","Non","Abstention","Abstention","Non")</f>
        <v>Abstention</v>
      </c>
      <c r="ID172" s="3">
        <f t="shared" si="93"/>
        <v>37</v>
      </c>
      <c r="IE172" s="3">
        <f t="shared" si="94"/>
        <v>1</v>
      </c>
      <c r="IF172" t="str">
        <f t="shared" si="95"/>
        <v>consigne</v>
      </c>
      <c r="IG172">
        <f t="shared" si="113"/>
        <v>0</v>
      </c>
      <c r="IH172">
        <f t="shared" si="114"/>
        <v>28</v>
      </c>
      <c r="II172">
        <f t="shared" si="115"/>
        <v>0</v>
      </c>
      <c r="IJ172" s="3">
        <f t="shared" si="96"/>
        <v>28</v>
      </c>
      <c r="IK172" s="7" t="str" cm="1">
        <f t="array" ref="IK172">_xlfn.SWITCH(IJ172,IG172,"Oui",IH172,"Non",II172,"Abstention")</f>
        <v>Non</v>
      </c>
      <c r="IL172" s="7" t="str" cm="1">
        <f t="array" ref="IL172">_xlfn.SWITCH(IK172,"Oui","Non","Non","Oui","Abstention","Oui")</f>
        <v>Oui</v>
      </c>
      <c r="IM172" s="7" t="str" cm="1">
        <f t="array" ref="IM172">_xlfn.SWITCH(IK172,"Oui","Abstention","Non","Abstention","Abstention","Non")</f>
        <v>Abstention</v>
      </c>
      <c r="IN172" s="3">
        <f t="shared" si="97"/>
        <v>28</v>
      </c>
      <c r="IO172" s="3">
        <f t="shared" si="98"/>
        <v>1</v>
      </c>
      <c r="IP172" t="str">
        <f t="shared" si="126"/>
        <v>consigne</v>
      </c>
      <c r="IQ172">
        <f t="shared" si="116"/>
        <v>0</v>
      </c>
      <c r="IR172">
        <f t="shared" si="117"/>
        <v>28</v>
      </c>
      <c r="IS172">
        <f t="shared" si="118"/>
        <v>0</v>
      </c>
      <c r="IT172" s="3">
        <f t="shared" si="99"/>
        <v>28</v>
      </c>
      <c r="IU172" s="7" t="str" cm="1">
        <f t="array" ref="IU172">_xlfn.SWITCH(IT172,IQ172,"Oui",IR172,"Non",IS172,"Abstention")</f>
        <v>Non</v>
      </c>
      <c r="IV172" s="7" t="str" cm="1">
        <f t="array" ref="IV172">_xlfn.SWITCH(IU172,"Oui","Non","Non","Oui","Abstention","Oui")</f>
        <v>Oui</v>
      </c>
      <c r="IW172" s="7" t="str" cm="1">
        <f t="array" ref="IW172">_xlfn.SWITCH(IU172,"Oui","Abstention","Non","Abstention","Abstention","Non")</f>
        <v>Abstention</v>
      </c>
      <c r="IX172" s="3">
        <f t="shared" si="100"/>
        <v>28</v>
      </c>
      <c r="IY172" s="3">
        <f t="shared" si="101"/>
        <v>1</v>
      </c>
      <c r="IZ172" t="str">
        <f t="shared" si="127"/>
        <v>consigne</v>
      </c>
      <c r="JA172">
        <f t="shared" si="119"/>
        <v>0</v>
      </c>
      <c r="JB172">
        <f t="shared" si="120"/>
        <v>29</v>
      </c>
      <c r="JC172">
        <f t="shared" si="121"/>
        <v>0</v>
      </c>
      <c r="JD172" s="3">
        <f t="shared" si="102"/>
        <v>29</v>
      </c>
      <c r="JE172" s="7" t="str" cm="1">
        <f t="array" ref="JE172">_xlfn.SWITCH(JD172,JA172,"Oui",JB172,"Non",JC172,"Abstention")</f>
        <v>Non</v>
      </c>
      <c r="JF172" s="7" t="str" cm="1">
        <f t="array" ref="JF172">_xlfn.SWITCH(JE172,"Oui","Non","Non","Oui","Abstention","Oui")</f>
        <v>Oui</v>
      </c>
      <c r="JG172" s="7" t="str" cm="1">
        <f t="array" ref="JG172">_xlfn.SWITCH(JE172,"Oui","Abstention","Non","Abstention","Abstention","Non")</f>
        <v>Abstention</v>
      </c>
      <c r="JH172" s="3">
        <f t="shared" si="103"/>
        <v>29</v>
      </c>
      <c r="JI172" s="3">
        <f t="shared" si="104"/>
        <v>1</v>
      </c>
      <c r="JJ172" t="str">
        <f t="shared" si="128"/>
        <v>consigne</v>
      </c>
      <c r="JK172">
        <f t="shared" si="122"/>
        <v>0</v>
      </c>
      <c r="JL172">
        <f t="shared" si="123"/>
        <v>16</v>
      </c>
      <c r="JM172">
        <f t="shared" si="124"/>
        <v>0</v>
      </c>
      <c r="JN172" s="3">
        <f t="shared" si="105"/>
        <v>16</v>
      </c>
      <c r="JO172" s="7" t="str" cm="1">
        <f t="array" ref="JO172">_xlfn.SWITCH(JN172,JK172,"Oui",JL172,"Non",JM172,"Abstention")</f>
        <v>Non</v>
      </c>
      <c r="JP172" s="7" t="str" cm="1">
        <f t="array" ref="JP172">_xlfn.SWITCH(JO172,"Oui","Non","Non","Oui","Abstention","Oui")</f>
        <v>Oui</v>
      </c>
      <c r="JQ172" s="7" t="str" cm="1">
        <f t="array" ref="JQ172">_xlfn.SWITCH(JO172,"Oui","Abstention","Non","Abstention","Abstention","Non")</f>
        <v>Abstention</v>
      </c>
      <c r="JR172" s="3">
        <f t="shared" si="106"/>
        <v>16</v>
      </c>
      <c r="JS172" s="3">
        <f t="shared" si="107"/>
        <v>1</v>
      </c>
      <c r="JT172" t="str">
        <f t="shared" si="129"/>
        <v>consigne</v>
      </c>
      <c r="JU172" s="3"/>
      <c r="JV172" t="str" cm="1">
        <f t="array" ref="JV172">_xlfn._xlws.FILTER($M$3:$HD$3,((($M172:$HD172=$HR172)+($M172:$HD172=$HS172))*($M$5:$HD$5="V")*($HV172="consigne")),"")</f>
        <v/>
      </c>
      <c r="KP172" t="str" cm="1">
        <f t="array" ref="KP172">_xlfn._xlws.FILTER($M$3:$HD$3,((($M172:$HD172=$IB172)+($M172:$HD172=$IC172))*($M$5:$HD$5="S")*($IF172="consigne")),"")</f>
        <v/>
      </c>
      <c r="LD172" t="str" cm="1">
        <f t="array" ref="LD172">_xlfn._xlws.FILTER($M$3:$HD$3,((($M172:$HD172=$IV172)+($M172:$HD172=$IW172))*($M$5:$HD$5="RL")*($IZ172="consigne")),"")</f>
        <v/>
      </c>
      <c r="LP172" t="str" cm="1">
        <f t="array" ref="LP172">_xlfn._xlws.FILTER($M$3:$HD$3,((($M172:$HD172=$JF172)+($M172:$HD172=$JG172))*($M$5:$HD$5="G")*($JJ172="consigne")),"")</f>
        <v/>
      </c>
      <c r="MA172" t="str" cm="1">
        <f t="array" ref="MA172">_xlfn._xlws.FILTER($M$3:$HD$3,((($M172:$HD172=$JP172)+($M172:$HD172=$JQ172))*($M$5:$HD$5="GL")*($JT172="consigne")),"")</f>
        <v/>
      </c>
      <c r="MG172" t="str" cm="1">
        <f t="array" ref="MG172">_xlfn._xlws.FILTER($M$3:$HD$3,((($M172:$HD172=$IL172)+($M172:$HD172=$IM172))*($M$5:$HD$5="M-E")*($IP172="consigne")),"")</f>
        <v/>
      </c>
    </row>
    <row r="173" spans="1:351" x14ac:dyDescent="0.25">
      <c r="A173" s="1" t="s">
        <v>1035</v>
      </c>
      <c r="B173" t="s">
        <v>204</v>
      </c>
      <c r="D173" t="s">
        <v>982</v>
      </c>
      <c r="E173" s="1" t="s">
        <v>1036</v>
      </c>
      <c r="F173" t="s">
        <v>1037</v>
      </c>
      <c r="G173">
        <v>24645</v>
      </c>
      <c r="H173" t="s">
        <v>527</v>
      </c>
      <c r="I173" t="s">
        <v>528</v>
      </c>
      <c r="M173" t="s">
        <v>461</v>
      </c>
      <c r="N173" t="s">
        <v>461</v>
      </c>
      <c r="O173" t="s">
        <v>460</v>
      </c>
      <c r="P173" t="s">
        <v>461</v>
      </c>
      <c r="Q173" t="s">
        <v>461</v>
      </c>
      <c r="R173" t="s">
        <v>460</v>
      </c>
      <c r="S173" t="s">
        <v>460</v>
      </c>
      <c r="T173" t="s">
        <v>460</v>
      </c>
      <c r="U173" t="s">
        <v>460</v>
      </c>
      <c r="V173" t="s">
        <v>460</v>
      </c>
      <c r="W173" t="s">
        <v>463</v>
      </c>
      <c r="X173" t="s">
        <v>460</v>
      </c>
      <c r="Y173" t="s">
        <v>460</v>
      </c>
      <c r="Z173" t="s">
        <v>461</v>
      </c>
      <c r="AA173" t="s">
        <v>461</v>
      </c>
      <c r="AB173" t="s">
        <v>460</v>
      </c>
      <c r="AC173" t="s">
        <v>461</v>
      </c>
      <c r="AD173" t="s">
        <v>461</v>
      </c>
      <c r="AE173" t="s">
        <v>461</v>
      </c>
      <c r="AF173" t="s">
        <v>460</v>
      </c>
      <c r="AG173" t="s">
        <v>461</v>
      </c>
      <c r="AH173" t="s">
        <v>461</v>
      </c>
      <c r="AI173" t="s">
        <v>461</v>
      </c>
      <c r="AJ173" t="s">
        <v>460</v>
      </c>
      <c r="AK173" t="s">
        <v>461</v>
      </c>
      <c r="AL173" t="s">
        <v>461</v>
      </c>
      <c r="AM173" t="s">
        <v>461</v>
      </c>
      <c r="AN173" t="s">
        <v>460</v>
      </c>
      <c r="AO173" t="s">
        <v>461</v>
      </c>
      <c r="AP173" t="s">
        <v>461</v>
      </c>
      <c r="AQ173" t="s">
        <v>461</v>
      </c>
      <c r="AR173" t="s">
        <v>461</v>
      </c>
      <c r="AS173" t="s">
        <v>460</v>
      </c>
      <c r="AT173" t="s">
        <v>461</v>
      </c>
      <c r="AU173" t="s">
        <v>460</v>
      </c>
      <c r="AV173" t="s">
        <v>460</v>
      </c>
      <c r="AW173" t="s">
        <v>461</v>
      </c>
      <c r="AX173" t="s">
        <v>460</v>
      </c>
      <c r="AY173" t="s">
        <v>461</v>
      </c>
      <c r="AZ173" t="s">
        <v>461</v>
      </c>
      <c r="BA173" t="s">
        <v>461</v>
      </c>
      <c r="BB173" t="s">
        <v>461</v>
      </c>
      <c r="BC173" t="s">
        <v>460</v>
      </c>
      <c r="BD173" t="s">
        <v>461</v>
      </c>
      <c r="BE173" t="s">
        <v>461</v>
      </c>
      <c r="BF173" t="s">
        <v>461</v>
      </c>
      <c r="BG173" t="s">
        <v>460</v>
      </c>
      <c r="BH173" t="s">
        <v>461</v>
      </c>
      <c r="BI173" t="s">
        <v>460</v>
      </c>
      <c r="BJ173" t="s">
        <v>461</v>
      </c>
      <c r="BK173" t="s">
        <v>461</v>
      </c>
      <c r="BL173" t="s">
        <v>461</v>
      </c>
      <c r="BM173" t="s">
        <v>460</v>
      </c>
      <c r="BN173" t="s">
        <v>461</v>
      </c>
      <c r="BO173" t="s">
        <v>461</v>
      </c>
      <c r="BP173" t="s">
        <v>460</v>
      </c>
      <c r="BQ173" t="s">
        <v>460</v>
      </c>
      <c r="BR173" t="s">
        <v>461</v>
      </c>
      <c r="BS173" t="s">
        <v>460</v>
      </c>
      <c r="BT173" t="s">
        <v>461</v>
      </c>
      <c r="BU173" t="s">
        <v>461</v>
      </c>
      <c r="BV173" t="s">
        <v>461</v>
      </c>
      <c r="BW173" t="s">
        <v>461</v>
      </c>
      <c r="BX173" t="s">
        <v>460</v>
      </c>
      <c r="BY173" t="s">
        <v>463</v>
      </c>
      <c r="BZ173" t="s">
        <v>461</v>
      </c>
      <c r="CA173" t="s">
        <v>460</v>
      </c>
      <c r="CB173" t="s">
        <v>461</v>
      </c>
      <c r="CC173" t="s">
        <v>461</v>
      </c>
      <c r="CD173" t="s">
        <v>473</v>
      </c>
      <c r="CE173" t="s">
        <v>460</v>
      </c>
      <c r="CF173" t="s">
        <v>461</v>
      </c>
      <c r="CG173" t="s">
        <v>461</v>
      </c>
      <c r="CH173" t="s">
        <v>461</v>
      </c>
      <c r="CI173" t="s">
        <v>461</v>
      </c>
      <c r="CJ173" t="s">
        <v>461</v>
      </c>
      <c r="CK173" t="s">
        <v>461</v>
      </c>
      <c r="CL173" t="s">
        <v>461</v>
      </c>
      <c r="CM173" t="s">
        <v>463</v>
      </c>
      <c r="CN173" t="s">
        <v>460</v>
      </c>
      <c r="CO173" t="s">
        <v>460</v>
      </c>
      <c r="CP173" t="s">
        <v>461</v>
      </c>
      <c r="CQ173" t="s">
        <v>473</v>
      </c>
      <c r="CR173" t="s">
        <v>461</v>
      </c>
      <c r="CS173" t="s">
        <v>461</v>
      </c>
      <c r="CT173" t="s">
        <v>461</v>
      </c>
      <c r="CU173" t="s">
        <v>461</v>
      </c>
      <c r="CV173" t="s">
        <v>461</v>
      </c>
      <c r="CW173" t="s">
        <v>463</v>
      </c>
      <c r="CX173" t="s">
        <v>460</v>
      </c>
      <c r="CY173" t="s">
        <v>461</v>
      </c>
      <c r="CZ173" t="s">
        <v>461</v>
      </c>
      <c r="DA173" t="s">
        <v>461</v>
      </c>
      <c r="DB173" t="s">
        <v>474</v>
      </c>
      <c r="DC173" t="s">
        <v>461</v>
      </c>
      <c r="DD173" t="s">
        <v>461</v>
      </c>
      <c r="DE173" t="s">
        <v>460</v>
      </c>
      <c r="DF173" t="s">
        <v>461</v>
      </c>
      <c r="DG173" t="s">
        <v>461</v>
      </c>
      <c r="DH173" t="s">
        <v>473</v>
      </c>
      <c r="DI173" t="s">
        <v>460</v>
      </c>
      <c r="DJ173" t="s">
        <v>461</v>
      </c>
      <c r="DK173" t="s">
        <v>461</v>
      </c>
      <c r="DL173" t="s">
        <v>461</v>
      </c>
      <c r="DM173" t="s">
        <v>460</v>
      </c>
      <c r="DN173" t="s">
        <v>460</v>
      </c>
      <c r="DO173" t="s">
        <v>461</v>
      </c>
      <c r="DP173" t="s">
        <v>473</v>
      </c>
      <c r="DQ173" t="s">
        <v>461</v>
      </c>
      <c r="DR173" t="s">
        <v>460</v>
      </c>
      <c r="DS173" t="s">
        <v>460</v>
      </c>
      <c r="DT173" t="s">
        <v>460</v>
      </c>
      <c r="DU173" t="s">
        <v>461</v>
      </c>
      <c r="DV173" t="s">
        <v>460</v>
      </c>
      <c r="DW173" t="s">
        <v>461</v>
      </c>
      <c r="DX173" t="s">
        <v>461</v>
      </c>
      <c r="DY173" t="s">
        <v>461</v>
      </c>
      <c r="DZ173" t="s">
        <v>460</v>
      </c>
      <c r="EA173" t="s">
        <v>460</v>
      </c>
      <c r="EB173" t="s">
        <v>460</v>
      </c>
      <c r="EC173" t="s">
        <v>461</v>
      </c>
      <c r="ED173" t="s">
        <v>461</v>
      </c>
      <c r="EE173" t="s">
        <v>461</v>
      </c>
      <c r="EF173" t="s">
        <v>461</v>
      </c>
      <c r="EG173" t="s">
        <v>460</v>
      </c>
      <c r="EH173" t="s">
        <v>461</v>
      </c>
      <c r="EI173" t="s">
        <v>461</v>
      </c>
      <c r="EJ173" t="s">
        <v>461</v>
      </c>
      <c r="EK173" t="s">
        <v>460</v>
      </c>
      <c r="EL173" t="s">
        <v>460</v>
      </c>
      <c r="EM173" t="s">
        <v>461</v>
      </c>
      <c r="EN173" t="s">
        <v>461</v>
      </c>
      <c r="EO173" t="s">
        <v>460</v>
      </c>
      <c r="EP173" t="s">
        <v>461</v>
      </c>
      <c r="EQ173" t="s">
        <v>460</v>
      </c>
      <c r="ER173" t="s">
        <v>461</v>
      </c>
      <c r="ES173" t="s">
        <v>460</v>
      </c>
      <c r="ET173" t="s">
        <v>461</v>
      </c>
      <c r="EU173" t="s">
        <v>460</v>
      </c>
      <c r="EV173" t="s">
        <v>460</v>
      </c>
      <c r="EW173" t="s">
        <v>460</v>
      </c>
      <c r="EX173" t="s">
        <v>460</v>
      </c>
      <c r="EY173" t="s">
        <v>461</v>
      </c>
      <c r="EZ173" t="s">
        <v>461</v>
      </c>
      <c r="FA173" t="s">
        <v>461</v>
      </c>
      <c r="FB173" t="s">
        <v>461</v>
      </c>
      <c r="FC173" t="s">
        <v>461</v>
      </c>
      <c r="FD173" t="s">
        <v>461</v>
      </c>
      <c r="FE173" t="s">
        <v>461</v>
      </c>
      <c r="FF173" t="s">
        <v>461</v>
      </c>
      <c r="FG173" t="s">
        <v>461</v>
      </c>
      <c r="FH173" t="s">
        <v>460</v>
      </c>
      <c r="FI173" t="s">
        <v>461</v>
      </c>
      <c r="FJ173" t="s">
        <v>461</v>
      </c>
      <c r="FK173" t="s">
        <v>461</v>
      </c>
      <c r="FL173" t="s">
        <v>460</v>
      </c>
      <c r="FM173" t="s">
        <v>460</v>
      </c>
      <c r="FN173" t="s">
        <v>461</v>
      </c>
      <c r="FO173" t="s">
        <v>461</v>
      </c>
      <c r="FP173" t="s">
        <v>461</v>
      </c>
      <c r="FQ173" t="s">
        <v>461</v>
      </c>
      <c r="FR173" t="s">
        <v>460</v>
      </c>
      <c r="FS173" t="s">
        <v>461</v>
      </c>
      <c r="FT173" t="s">
        <v>460</v>
      </c>
      <c r="FU173" t="s">
        <v>460</v>
      </c>
      <c r="FV173" t="s">
        <v>461</v>
      </c>
      <c r="FW173" t="s">
        <v>461</v>
      </c>
      <c r="FX173" t="s">
        <v>460</v>
      </c>
      <c r="FY173" t="s">
        <v>461</v>
      </c>
      <c r="FZ173" t="s">
        <v>461</v>
      </c>
      <c r="GA173" t="s">
        <v>461</v>
      </c>
      <c r="GB173" t="s">
        <v>461</v>
      </c>
      <c r="GC173" t="s">
        <v>461</v>
      </c>
      <c r="GD173" t="s">
        <v>460</v>
      </c>
      <c r="GE173" t="s">
        <v>461</v>
      </c>
      <c r="GF173" t="s">
        <v>461</v>
      </c>
      <c r="GG173" t="s">
        <v>461</v>
      </c>
      <c r="GH173" t="s">
        <v>460</v>
      </c>
      <c r="GI173" t="s">
        <v>460</v>
      </c>
      <c r="GJ173" t="s">
        <v>460</v>
      </c>
      <c r="GK173" t="s">
        <v>461</v>
      </c>
      <c r="GL173" t="s">
        <v>461</v>
      </c>
      <c r="GM173" t="s">
        <v>473</v>
      </c>
      <c r="GN173" t="s">
        <v>461</v>
      </c>
      <c r="GO173" t="s">
        <v>461</v>
      </c>
      <c r="GP173" t="s">
        <v>460</v>
      </c>
      <c r="GQ173" t="s">
        <v>461</v>
      </c>
      <c r="GR173" t="s">
        <v>461</v>
      </c>
      <c r="GS173" t="s">
        <v>461</v>
      </c>
      <c r="GT173" t="s">
        <v>460</v>
      </c>
      <c r="GU173" t="s">
        <v>461</v>
      </c>
      <c r="GV173" t="s">
        <v>461</v>
      </c>
      <c r="GW173" t="s">
        <v>460</v>
      </c>
      <c r="GX173" t="s">
        <v>463</v>
      </c>
      <c r="GY173" t="s">
        <v>460</v>
      </c>
      <c r="GZ173" t="s">
        <v>460</v>
      </c>
      <c r="HA173" t="s">
        <v>461</v>
      </c>
      <c r="HB173" t="s">
        <v>461</v>
      </c>
      <c r="HC173" t="s">
        <v>460</v>
      </c>
      <c r="HD173" t="s">
        <v>461</v>
      </c>
      <c r="HE173" t="s">
        <v>475</v>
      </c>
      <c r="HF173">
        <v>67</v>
      </c>
      <c r="HG173">
        <v>122</v>
      </c>
      <c r="HH173">
        <v>0</v>
      </c>
      <c r="HI173">
        <v>5</v>
      </c>
      <c r="HJ173">
        <v>5</v>
      </c>
      <c r="HK173" t="s">
        <v>476</v>
      </c>
      <c r="HM173" s="3">
        <f t="shared" si="108"/>
        <v>0</v>
      </c>
      <c r="HN173" s="3">
        <f t="shared" si="109"/>
        <v>51</v>
      </c>
      <c r="HO173" s="3">
        <f t="shared" si="125"/>
        <v>0</v>
      </c>
      <c r="HP173" s="3">
        <f t="shared" si="88"/>
        <v>51</v>
      </c>
      <c r="HQ173" s="7" t="str" cm="1">
        <f t="array" ref="HQ173">_xlfn.SWITCH(HP173,HM173,"Oui",HN173,"Non",HO173,"Abstention")</f>
        <v>Non</v>
      </c>
      <c r="HR173" s="7" t="str" cm="1">
        <f t="array" ref="HR173">_xlfn.SWITCH(HQ173,"Oui","Non","Non","Oui","Abstention","Oui")</f>
        <v>Oui</v>
      </c>
      <c r="HS173" s="7" t="str" cm="1">
        <f t="array" ref="HS173">_xlfn.SWITCH(HQ173,"Oui","Abstention","Non","Abstention","Abstention","Non")</f>
        <v>Abstention</v>
      </c>
      <c r="HT173" s="3">
        <f t="shared" si="89"/>
        <v>51</v>
      </c>
      <c r="HU173" s="3">
        <f t="shared" si="90"/>
        <v>1</v>
      </c>
      <c r="HV173" t="str">
        <f t="shared" si="91"/>
        <v>consigne</v>
      </c>
      <c r="HW173" s="3">
        <f t="shared" si="110"/>
        <v>37</v>
      </c>
      <c r="HX173" s="3">
        <f t="shared" si="111"/>
        <v>0</v>
      </c>
      <c r="HY173" s="3">
        <f t="shared" si="112"/>
        <v>0</v>
      </c>
      <c r="HZ173" s="3">
        <f t="shared" si="92"/>
        <v>37</v>
      </c>
      <c r="IA173" s="7" t="str" cm="1">
        <f t="array" ref="IA173">_xlfn.SWITCH(HZ173,HW173,"Oui",HX173,"Non",HY173,"Abstention")</f>
        <v>Oui</v>
      </c>
      <c r="IB173" s="7" t="str" cm="1">
        <f t="array" ref="IB173">_xlfn.SWITCH(IA173,"Oui","Non","Non","Oui","Abstention","Oui")</f>
        <v>Non</v>
      </c>
      <c r="IC173" s="7" t="str" cm="1">
        <f t="array" ref="IC173">_xlfn.SWITCH(IA173,"Oui","Abstention","Non","Abstention","Abstention","Non")</f>
        <v>Abstention</v>
      </c>
      <c r="ID173" s="3">
        <f t="shared" si="93"/>
        <v>37</v>
      </c>
      <c r="IE173" s="3">
        <f t="shared" si="94"/>
        <v>1</v>
      </c>
      <c r="IF173" t="str">
        <f t="shared" si="95"/>
        <v>consigne</v>
      </c>
      <c r="IG173">
        <f t="shared" si="113"/>
        <v>1</v>
      </c>
      <c r="IH173">
        <f t="shared" si="114"/>
        <v>27</v>
      </c>
      <c r="II173">
        <f t="shared" si="115"/>
        <v>0</v>
      </c>
      <c r="IJ173" s="3">
        <f t="shared" si="96"/>
        <v>27</v>
      </c>
      <c r="IK173" s="7" t="str" cm="1">
        <f t="array" ref="IK173">_xlfn.SWITCH(IJ173,IG173,"Oui",IH173,"Non",II173,"Abstention")</f>
        <v>Non</v>
      </c>
      <c r="IL173" s="7" t="str" cm="1">
        <f t="array" ref="IL173">_xlfn.SWITCH(IK173,"Oui","Non","Non","Oui","Abstention","Oui")</f>
        <v>Oui</v>
      </c>
      <c r="IM173" s="7" t="str" cm="1">
        <f t="array" ref="IM173">_xlfn.SWITCH(IK173,"Oui","Abstention","Non","Abstention","Abstention","Non")</f>
        <v>Abstention</v>
      </c>
      <c r="IN173" s="3">
        <f t="shared" si="97"/>
        <v>28</v>
      </c>
      <c r="IO173" s="3">
        <f t="shared" si="98"/>
        <v>0.9642857142857143</v>
      </c>
      <c r="IP173" t="str">
        <f t="shared" si="126"/>
        <v>consigne</v>
      </c>
      <c r="IQ173">
        <f t="shared" si="116"/>
        <v>0</v>
      </c>
      <c r="IR173">
        <f t="shared" si="117"/>
        <v>28</v>
      </c>
      <c r="IS173">
        <f t="shared" si="118"/>
        <v>0</v>
      </c>
      <c r="IT173" s="3">
        <f t="shared" si="99"/>
        <v>28</v>
      </c>
      <c r="IU173" s="7" t="str" cm="1">
        <f t="array" ref="IU173">_xlfn.SWITCH(IT173,IQ173,"Oui",IR173,"Non",IS173,"Abstention")</f>
        <v>Non</v>
      </c>
      <c r="IV173" s="7" t="str" cm="1">
        <f t="array" ref="IV173">_xlfn.SWITCH(IU173,"Oui","Non","Non","Oui","Abstention","Oui")</f>
        <v>Oui</v>
      </c>
      <c r="IW173" s="7" t="str" cm="1">
        <f t="array" ref="IW173">_xlfn.SWITCH(IU173,"Oui","Abstention","Non","Abstention","Abstention","Non")</f>
        <v>Abstention</v>
      </c>
      <c r="IX173" s="3">
        <f t="shared" si="100"/>
        <v>28</v>
      </c>
      <c r="IY173" s="3">
        <f t="shared" si="101"/>
        <v>1</v>
      </c>
      <c r="IZ173" t="str">
        <f t="shared" si="127"/>
        <v>consigne</v>
      </c>
      <c r="JA173">
        <f t="shared" si="119"/>
        <v>29</v>
      </c>
      <c r="JB173">
        <f t="shared" si="120"/>
        <v>0</v>
      </c>
      <c r="JC173">
        <f t="shared" si="121"/>
        <v>0</v>
      </c>
      <c r="JD173" s="3">
        <f t="shared" si="102"/>
        <v>29</v>
      </c>
      <c r="JE173" s="7" t="str" cm="1">
        <f t="array" ref="JE173">_xlfn.SWITCH(JD173,JA173,"Oui",JB173,"Non",JC173,"Abstention")</f>
        <v>Oui</v>
      </c>
      <c r="JF173" s="7" t="str" cm="1">
        <f t="array" ref="JF173">_xlfn.SWITCH(JE173,"Oui","Non","Non","Oui","Abstention","Oui")</f>
        <v>Non</v>
      </c>
      <c r="JG173" s="7" t="str" cm="1">
        <f t="array" ref="JG173">_xlfn.SWITCH(JE173,"Oui","Abstention","Non","Abstention","Abstention","Non")</f>
        <v>Abstention</v>
      </c>
      <c r="JH173" s="3">
        <f t="shared" si="103"/>
        <v>29</v>
      </c>
      <c r="JI173" s="3">
        <f t="shared" si="104"/>
        <v>1</v>
      </c>
      <c r="JJ173" t="str">
        <f t="shared" si="128"/>
        <v>consigne</v>
      </c>
      <c r="JK173">
        <f t="shared" si="122"/>
        <v>0</v>
      </c>
      <c r="JL173">
        <f t="shared" si="123"/>
        <v>16</v>
      </c>
      <c r="JM173">
        <f t="shared" si="124"/>
        <v>0</v>
      </c>
      <c r="JN173" s="3">
        <f t="shared" si="105"/>
        <v>16</v>
      </c>
      <c r="JO173" s="7" t="str" cm="1">
        <f t="array" ref="JO173">_xlfn.SWITCH(JN173,JK173,"Oui",JL173,"Non",JM173,"Abstention")</f>
        <v>Non</v>
      </c>
      <c r="JP173" s="7" t="str" cm="1">
        <f t="array" ref="JP173">_xlfn.SWITCH(JO173,"Oui","Non","Non","Oui","Abstention","Oui")</f>
        <v>Oui</v>
      </c>
      <c r="JQ173" s="7" t="str" cm="1">
        <f t="array" ref="JQ173">_xlfn.SWITCH(JO173,"Oui","Abstention","Non","Abstention","Abstention","Non")</f>
        <v>Abstention</v>
      </c>
      <c r="JR173" s="3">
        <f t="shared" si="106"/>
        <v>16</v>
      </c>
      <c r="JS173" s="3">
        <f t="shared" si="107"/>
        <v>1</v>
      </c>
      <c r="JT173" t="str">
        <f t="shared" si="129"/>
        <v>consigne</v>
      </c>
      <c r="JU173" s="3"/>
      <c r="JV173" t="str" cm="1">
        <f t="array" ref="JV173">_xlfn._xlws.FILTER($M$3:$HD$3,((($M173:$HD173=$HR173)+($M173:$HD173=$HS173))*($M$5:$HD$5="V")*($HV173="consigne")),"")</f>
        <v/>
      </c>
      <c r="KP173" t="str" cm="1">
        <f t="array" ref="KP173">_xlfn._xlws.FILTER($M$3:$HD$3,((($M173:$HD173=$IB173)+($M173:$HD173=$IC173))*($M$5:$HD$5="S")*($IF173="consigne")),"")</f>
        <v/>
      </c>
      <c r="LD173" t="str" cm="1">
        <f t="array" ref="LD173">_xlfn._xlws.FILTER($M$3:$HD$3,((($M173:$HD173=$IV173)+($M173:$HD173=$IW173))*($M$5:$HD$5="RL")*($IZ173="consigne")),"")</f>
        <v/>
      </c>
      <c r="LP173" t="str" cm="1">
        <f t="array" ref="LP173">_xlfn._xlws.FILTER($M$3:$HD$3,((($M173:$HD173=$JF173)+($M173:$HD173=$JG173))*($M$5:$HD$5="G")*($JJ173="consigne")),"")</f>
        <v/>
      </c>
      <c r="MA173" t="str" cm="1">
        <f t="array" ref="MA173">_xlfn._xlws.FILTER($M$3:$HD$3,((($M173:$HD173=$JP173)+($M173:$HD173=$JQ173))*($M$5:$HD$5="GL")*($JT173="consigne")),"")</f>
        <v/>
      </c>
      <c r="MG173" t="str" cm="1">
        <f t="array" ref="MG173">_xlfn._xlws.FILTER($M$3:$HD$3,((($M173:$HD173=$IL173)+($M173:$HD173=$IM173))*($M$5:$HD$5="M-E")*($IP173="consigne")),"")</f>
        <v>Bulliard-Marbach Christine</v>
      </c>
    </row>
    <row r="174" spans="1:351" x14ac:dyDescent="0.25">
      <c r="A174" s="1" t="s">
        <v>1038</v>
      </c>
      <c r="B174" t="s">
        <v>204</v>
      </c>
      <c r="D174" t="s">
        <v>982</v>
      </c>
      <c r="E174" s="1" t="s">
        <v>1039</v>
      </c>
      <c r="F174" t="s">
        <v>1040</v>
      </c>
      <c r="G174">
        <v>24647</v>
      </c>
      <c r="H174" t="s">
        <v>527</v>
      </c>
      <c r="I174" t="s">
        <v>528</v>
      </c>
      <c r="M174" t="s">
        <v>461</v>
      </c>
      <c r="N174" t="s">
        <v>461</v>
      </c>
      <c r="O174" t="s">
        <v>480</v>
      </c>
      <c r="P174" t="s">
        <v>461</v>
      </c>
      <c r="Q174" t="s">
        <v>461</v>
      </c>
      <c r="R174" t="s">
        <v>460</v>
      </c>
      <c r="S174" t="s">
        <v>480</v>
      </c>
      <c r="T174" t="s">
        <v>460</v>
      </c>
      <c r="U174" t="s">
        <v>460</v>
      </c>
      <c r="V174" t="s">
        <v>460</v>
      </c>
      <c r="W174" t="s">
        <v>463</v>
      </c>
      <c r="X174" t="s">
        <v>460</v>
      </c>
      <c r="Y174" t="s">
        <v>460</v>
      </c>
      <c r="Z174" t="s">
        <v>461</v>
      </c>
      <c r="AA174" t="s">
        <v>461</v>
      </c>
      <c r="AB174" t="s">
        <v>480</v>
      </c>
      <c r="AC174" t="s">
        <v>460</v>
      </c>
      <c r="AD174" t="s">
        <v>461</v>
      </c>
      <c r="AE174" t="s">
        <v>461</v>
      </c>
      <c r="AF174" t="s">
        <v>460</v>
      </c>
      <c r="AG174" t="s">
        <v>461</v>
      </c>
      <c r="AH174" t="s">
        <v>461</v>
      </c>
      <c r="AI174" t="s">
        <v>461</v>
      </c>
      <c r="AJ174" t="s">
        <v>480</v>
      </c>
      <c r="AK174" t="s">
        <v>461</v>
      </c>
      <c r="AL174" t="s">
        <v>461</v>
      </c>
      <c r="AM174" t="s">
        <v>461</v>
      </c>
      <c r="AN174" t="s">
        <v>461</v>
      </c>
      <c r="AO174" t="s">
        <v>461</v>
      </c>
      <c r="AP174" t="s">
        <v>461</v>
      </c>
      <c r="AQ174" t="s">
        <v>461</v>
      </c>
      <c r="AR174" t="s">
        <v>461</v>
      </c>
      <c r="AS174" t="s">
        <v>460</v>
      </c>
      <c r="AT174" t="s">
        <v>461</v>
      </c>
      <c r="AU174" t="s">
        <v>460</v>
      </c>
      <c r="AV174" t="s">
        <v>461</v>
      </c>
      <c r="AW174" t="s">
        <v>461</v>
      </c>
      <c r="AX174" t="s">
        <v>461</v>
      </c>
      <c r="AY174" t="s">
        <v>461</v>
      </c>
      <c r="AZ174" t="s">
        <v>461</v>
      </c>
      <c r="BA174" t="s">
        <v>461</v>
      </c>
      <c r="BB174" t="s">
        <v>461</v>
      </c>
      <c r="BC174" t="s">
        <v>480</v>
      </c>
      <c r="BD174" t="s">
        <v>461</v>
      </c>
      <c r="BE174" t="s">
        <v>461</v>
      </c>
      <c r="BF174" t="s">
        <v>461</v>
      </c>
      <c r="BG174" t="s">
        <v>460</v>
      </c>
      <c r="BH174" t="s">
        <v>461</v>
      </c>
      <c r="BI174" t="s">
        <v>460</v>
      </c>
      <c r="BJ174" t="s">
        <v>480</v>
      </c>
      <c r="BK174" t="s">
        <v>461</v>
      </c>
      <c r="BL174" t="s">
        <v>460</v>
      </c>
      <c r="BM174" t="s">
        <v>460</v>
      </c>
      <c r="BN174" t="s">
        <v>460</v>
      </c>
      <c r="BO174" t="s">
        <v>461</v>
      </c>
      <c r="BP174" t="s">
        <v>480</v>
      </c>
      <c r="BQ174" t="s">
        <v>460</v>
      </c>
      <c r="BR174" t="s">
        <v>461</v>
      </c>
      <c r="BS174" t="s">
        <v>480</v>
      </c>
      <c r="BT174" t="s">
        <v>461</v>
      </c>
      <c r="BU174" t="s">
        <v>461</v>
      </c>
      <c r="BV174" t="s">
        <v>461</v>
      </c>
      <c r="BW174" t="s">
        <v>461</v>
      </c>
      <c r="BX174" t="s">
        <v>461</v>
      </c>
      <c r="BY174" t="s">
        <v>463</v>
      </c>
      <c r="BZ174" t="s">
        <v>461</v>
      </c>
      <c r="CA174" t="s">
        <v>480</v>
      </c>
      <c r="CB174" t="s">
        <v>461</v>
      </c>
      <c r="CC174" t="s">
        <v>461</v>
      </c>
      <c r="CD174" t="s">
        <v>473</v>
      </c>
      <c r="CE174" t="s">
        <v>480</v>
      </c>
      <c r="CF174" t="s">
        <v>460</v>
      </c>
      <c r="CG174" t="s">
        <v>461</v>
      </c>
      <c r="CH174" t="s">
        <v>473</v>
      </c>
      <c r="CI174" t="s">
        <v>461</v>
      </c>
      <c r="CJ174" t="s">
        <v>461</v>
      </c>
      <c r="CK174" t="s">
        <v>461</v>
      </c>
      <c r="CL174" t="s">
        <v>461</v>
      </c>
      <c r="CM174" t="s">
        <v>463</v>
      </c>
      <c r="CN174" t="s">
        <v>460</v>
      </c>
      <c r="CO174" t="s">
        <v>461</v>
      </c>
      <c r="CP174" t="s">
        <v>461</v>
      </c>
      <c r="CQ174" t="s">
        <v>461</v>
      </c>
      <c r="CR174" t="s">
        <v>461</v>
      </c>
      <c r="CS174" t="s">
        <v>461</v>
      </c>
      <c r="CT174" t="s">
        <v>461</v>
      </c>
      <c r="CU174" t="s">
        <v>461</v>
      </c>
      <c r="CV174" t="s">
        <v>461</v>
      </c>
      <c r="CW174" t="s">
        <v>463</v>
      </c>
      <c r="CX174" t="s">
        <v>480</v>
      </c>
      <c r="CY174" t="s">
        <v>461</v>
      </c>
      <c r="CZ174" t="s">
        <v>461</v>
      </c>
      <c r="DA174" t="s">
        <v>461</v>
      </c>
      <c r="DB174" t="s">
        <v>474</v>
      </c>
      <c r="DC174" t="s">
        <v>461</v>
      </c>
      <c r="DD174" t="s">
        <v>461</v>
      </c>
      <c r="DE174" t="s">
        <v>480</v>
      </c>
      <c r="DF174" t="s">
        <v>461</v>
      </c>
      <c r="DG174" t="s">
        <v>461</v>
      </c>
      <c r="DH174" t="s">
        <v>473</v>
      </c>
      <c r="DI174" t="s">
        <v>460</v>
      </c>
      <c r="DJ174" t="s">
        <v>461</v>
      </c>
      <c r="DK174" t="s">
        <v>461</v>
      </c>
      <c r="DL174" t="s">
        <v>461</v>
      </c>
      <c r="DM174" t="s">
        <v>460</v>
      </c>
      <c r="DN174" t="s">
        <v>480</v>
      </c>
      <c r="DO174" t="s">
        <v>480</v>
      </c>
      <c r="DP174" t="s">
        <v>473</v>
      </c>
      <c r="DQ174" t="s">
        <v>460</v>
      </c>
      <c r="DR174" t="s">
        <v>480</v>
      </c>
      <c r="DS174" t="s">
        <v>460</v>
      </c>
      <c r="DT174" t="s">
        <v>480</v>
      </c>
      <c r="DU174" t="s">
        <v>461</v>
      </c>
      <c r="DV174" t="s">
        <v>460</v>
      </c>
      <c r="DW174" t="s">
        <v>461</v>
      </c>
      <c r="DX174" t="s">
        <v>461</v>
      </c>
      <c r="DY174" t="s">
        <v>473</v>
      </c>
      <c r="DZ174" t="s">
        <v>460</v>
      </c>
      <c r="EA174" t="s">
        <v>460</v>
      </c>
      <c r="EB174" t="s">
        <v>460</v>
      </c>
      <c r="EC174" t="s">
        <v>461</v>
      </c>
      <c r="ED174" t="s">
        <v>480</v>
      </c>
      <c r="EE174" t="s">
        <v>461</v>
      </c>
      <c r="EF174" t="s">
        <v>461</v>
      </c>
      <c r="EG174" t="s">
        <v>460</v>
      </c>
      <c r="EH174" t="s">
        <v>461</v>
      </c>
      <c r="EI174" t="s">
        <v>461</v>
      </c>
      <c r="EJ174" t="s">
        <v>473</v>
      </c>
      <c r="EK174" t="s">
        <v>460</v>
      </c>
      <c r="EL174" t="s">
        <v>460</v>
      </c>
      <c r="EM174" t="s">
        <v>461</v>
      </c>
      <c r="EN174" t="s">
        <v>461</v>
      </c>
      <c r="EO174" t="s">
        <v>460</v>
      </c>
      <c r="EP174" t="s">
        <v>461</v>
      </c>
      <c r="EQ174" t="s">
        <v>480</v>
      </c>
      <c r="ER174" t="s">
        <v>480</v>
      </c>
      <c r="ES174" t="s">
        <v>480</v>
      </c>
      <c r="ET174" t="s">
        <v>461</v>
      </c>
      <c r="EU174" t="s">
        <v>480</v>
      </c>
      <c r="EV174" t="s">
        <v>461</v>
      </c>
      <c r="EW174" t="s">
        <v>460</v>
      </c>
      <c r="EX174" t="s">
        <v>480</v>
      </c>
      <c r="EY174" t="s">
        <v>461</v>
      </c>
      <c r="EZ174" t="s">
        <v>461</v>
      </c>
      <c r="FA174" t="s">
        <v>461</v>
      </c>
      <c r="FB174" t="s">
        <v>461</v>
      </c>
      <c r="FC174" t="s">
        <v>461</v>
      </c>
      <c r="FD174" t="s">
        <v>461</v>
      </c>
      <c r="FE174" t="s">
        <v>461</v>
      </c>
      <c r="FF174" t="s">
        <v>461</v>
      </c>
      <c r="FG174" t="s">
        <v>461</v>
      </c>
      <c r="FH174" t="s">
        <v>460</v>
      </c>
      <c r="FI174" t="s">
        <v>461</v>
      </c>
      <c r="FJ174" t="s">
        <v>461</v>
      </c>
      <c r="FK174" t="s">
        <v>461</v>
      </c>
      <c r="FL174" t="s">
        <v>480</v>
      </c>
      <c r="FM174" t="s">
        <v>480</v>
      </c>
      <c r="FN174" t="s">
        <v>461</v>
      </c>
      <c r="FO174" t="s">
        <v>480</v>
      </c>
      <c r="FP174" t="s">
        <v>461</v>
      </c>
      <c r="FQ174" t="s">
        <v>461</v>
      </c>
      <c r="FR174" t="s">
        <v>480</v>
      </c>
      <c r="FS174" t="s">
        <v>461</v>
      </c>
      <c r="FT174" t="s">
        <v>480</v>
      </c>
      <c r="FU174" t="s">
        <v>460</v>
      </c>
      <c r="FV174" t="s">
        <v>461</v>
      </c>
      <c r="FW174" t="s">
        <v>461</v>
      </c>
      <c r="FX174" t="s">
        <v>460</v>
      </c>
      <c r="FY174" t="s">
        <v>461</v>
      </c>
      <c r="FZ174" t="s">
        <v>461</v>
      </c>
      <c r="GA174" t="s">
        <v>461</v>
      </c>
      <c r="GB174" t="s">
        <v>461</v>
      </c>
      <c r="GC174" t="s">
        <v>461</v>
      </c>
      <c r="GD174" t="s">
        <v>480</v>
      </c>
      <c r="GE174" t="s">
        <v>461</v>
      </c>
      <c r="GF174" t="s">
        <v>461</v>
      </c>
      <c r="GG174" t="s">
        <v>461</v>
      </c>
      <c r="GH174" t="s">
        <v>461</v>
      </c>
      <c r="GI174" t="s">
        <v>480</v>
      </c>
      <c r="GJ174" t="s">
        <v>460</v>
      </c>
      <c r="GK174" t="s">
        <v>461</v>
      </c>
      <c r="GL174" t="s">
        <v>461</v>
      </c>
      <c r="GM174" t="s">
        <v>473</v>
      </c>
      <c r="GN174" t="s">
        <v>461</v>
      </c>
      <c r="GO174" t="s">
        <v>461</v>
      </c>
      <c r="GP174" t="s">
        <v>460</v>
      </c>
      <c r="GQ174" t="s">
        <v>461</v>
      </c>
      <c r="GR174" t="s">
        <v>461</v>
      </c>
      <c r="GS174" t="s">
        <v>461</v>
      </c>
      <c r="GT174" t="s">
        <v>460</v>
      </c>
      <c r="GU174" t="s">
        <v>461</v>
      </c>
      <c r="GV174" t="s">
        <v>461</v>
      </c>
      <c r="GW174" t="s">
        <v>460</v>
      </c>
      <c r="GX174" t="s">
        <v>463</v>
      </c>
      <c r="GY174" t="s">
        <v>480</v>
      </c>
      <c r="GZ174" t="s">
        <v>460</v>
      </c>
      <c r="HA174" t="s">
        <v>461</v>
      </c>
      <c r="HB174" t="s">
        <v>461</v>
      </c>
      <c r="HC174" t="s">
        <v>460</v>
      </c>
      <c r="HD174" t="s">
        <v>461</v>
      </c>
      <c r="HE174" t="s">
        <v>475</v>
      </c>
      <c r="HF174">
        <v>40</v>
      </c>
      <c r="HG174">
        <v>117</v>
      </c>
      <c r="HH174">
        <v>30</v>
      </c>
      <c r="HI174">
        <v>5</v>
      </c>
      <c r="HJ174">
        <v>7</v>
      </c>
      <c r="HK174" t="s">
        <v>476</v>
      </c>
      <c r="HM174" s="3">
        <f t="shared" si="108"/>
        <v>0</v>
      </c>
      <c r="HN174" s="3">
        <f t="shared" si="109"/>
        <v>51</v>
      </c>
      <c r="HO174" s="3">
        <f t="shared" si="125"/>
        <v>0</v>
      </c>
      <c r="HP174" s="3">
        <f t="shared" si="88"/>
        <v>51</v>
      </c>
      <c r="HQ174" s="7" t="str" cm="1">
        <f t="array" ref="HQ174">_xlfn.SWITCH(HP174,HM174,"Oui",HN174,"Non",HO174,"Abstention")</f>
        <v>Non</v>
      </c>
      <c r="HR174" s="7" t="str" cm="1">
        <f t="array" ref="HR174">_xlfn.SWITCH(HQ174,"Oui","Non","Non","Oui","Abstention","Oui")</f>
        <v>Oui</v>
      </c>
      <c r="HS174" s="7" t="str" cm="1">
        <f t="array" ref="HS174">_xlfn.SWITCH(HQ174,"Oui","Abstention","Non","Abstention","Abstention","Non")</f>
        <v>Abstention</v>
      </c>
      <c r="HT174" s="3">
        <f t="shared" si="89"/>
        <v>51</v>
      </c>
      <c r="HU174" s="3">
        <f t="shared" si="90"/>
        <v>1</v>
      </c>
      <c r="HV174" t="str">
        <f t="shared" si="91"/>
        <v>consigne</v>
      </c>
      <c r="HW174" s="3">
        <f t="shared" si="110"/>
        <v>24</v>
      </c>
      <c r="HX174" s="3">
        <f t="shared" si="111"/>
        <v>2</v>
      </c>
      <c r="HY174" s="3">
        <f t="shared" si="112"/>
        <v>11</v>
      </c>
      <c r="HZ174" s="3">
        <f t="shared" si="92"/>
        <v>24</v>
      </c>
      <c r="IA174" s="7" t="str" cm="1">
        <f t="array" ref="IA174">_xlfn.SWITCH(HZ174,HW174,"Oui",HX174,"Non",HY174,"Abstention")</f>
        <v>Oui</v>
      </c>
      <c r="IB174" s="7" t="str" cm="1">
        <f t="array" ref="IB174">_xlfn.SWITCH(IA174,"Oui","Non","Non","Oui","Abstention","Oui")</f>
        <v>Non</v>
      </c>
      <c r="IC174" s="7" t="str" cm="1">
        <f t="array" ref="IC174">_xlfn.SWITCH(IA174,"Oui","Abstention","Non","Abstention","Abstention","Non")</f>
        <v>Abstention</v>
      </c>
      <c r="ID174" s="3">
        <f t="shared" si="93"/>
        <v>37</v>
      </c>
      <c r="IE174" s="3">
        <f t="shared" si="94"/>
        <v>0.64864864864864868</v>
      </c>
      <c r="IF174" t="str">
        <f t="shared" si="95"/>
        <v>pas de consigne</v>
      </c>
      <c r="IG174">
        <f t="shared" si="113"/>
        <v>0</v>
      </c>
      <c r="IH174">
        <f t="shared" si="114"/>
        <v>27</v>
      </c>
      <c r="II174">
        <f t="shared" si="115"/>
        <v>1</v>
      </c>
      <c r="IJ174" s="3">
        <f t="shared" si="96"/>
        <v>27</v>
      </c>
      <c r="IK174" s="7" t="str" cm="1">
        <f t="array" ref="IK174">_xlfn.SWITCH(IJ174,IG174,"Oui",IH174,"Non",II174,"Abstention")</f>
        <v>Non</v>
      </c>
      <c r="IL174" s="7" t="str" cm="1">
        <f t="array" ref="IL174">_xlfn.SWITCH(IK174,"Oui","Non","Non","Oui","Abstention","Oui")</f>
        <v>Oui</v>
      </c>
      <c r="IM174" s="7" t="str" cm="1">
        <f t="array" ref="IM174">_xlfn.SWITCH(IK174,"Oui","Abstention","Non","Abstention","Abstention","Non")</f>
        <v>Abstention</v>
      </c>
      <c r="IN174" s="3">
        <f t="shared" si="97"/>
        <v>28</v>
      </c>
      <c r="IO174" s="3">
        <f t="shared" si="98"/>
        <v>0.9642857142857143</v>
      </c>
      <c r="IP174" t="str">
        <f t="shared" si="126"/>
        <v>consigne</v>
      </c>
      <c r="IQ174">
        <f t="shared" si="116"/>
        <v>1</v>
      </c>
      <c r="IR174">
        <f t="shared" si="117"/>
        <v>26</v>
      </c>
      <c r="IS174">
        <f t="shared" si="118"/>
        <v>1</v>
      </c>
      <c r="IT174" s="3">
        <f t="shared" si="99"/>
        <v>26</v>
      </c>
      <c r="IU174" s="7" t="str" cm="1">
        <f t="array" ref="IU174">_xlfn.SWITCH(IT174,IQ174,"Oui",IR174,"Non",IS174,"Abstention")</f>
        <v>Non</v>
      </c>
      <c r="IV174" s="7" t="str" cm="1">
        <f t="array" ref="IV174">_xlfn.SWITCH(IU174,"Oui","Non","Non","Oui","Abstention","Oui")</f>
        <v>Oui</v>
      </c>
      <c r="IW174" s="7" t="str" cm="1">
        <f t="array" ref="IW174">_xlfn.SWITCH(IU174,"Oui","Abstention","Non","Abstention","Abstention","Non")</f>
        <v>Abstention</v>
      </c>
      <c r="IX174" s="3">
        <f t="shared" si="100"/>
        <v>28</v>
      </c>
      <c r="IY174" s="3">
        <f t="shared" si="101"/>
        <v>0.9285714285714286</v>
      </c>
      <c r="IZ174" t="str">
        <f t="shared" si="127"/>
        <v>consigne</v>
      </c>
      <c r="JA174">
        <f t="shared" si="119"/>
        <v>11</v>
      </c>
      <c r="JB174">
        <f t="shared" si="120"/>
        <v>4</v>
      </c>
      <c r="JC174">
        <f t="shared" si="121"/>
        <v>14</v>
      </c>
      <c r="JD174" s="3">
        <f t="shared" si="102"/>
        <v>14</v>
      </c>
      <c r="JE174" s="7" t="str" cm="1">
        <f t="array" ref="JE174">_xlfn.SWITCH(JD174,JA174,"Oui",JB174,"Non",JC174,"Abstention")</f>
        <v>Abstention</v>
      </c>
      <c r="JF174" s="7" t="str" cm="1">
        <f t="array" ref="JF174">_xlfn.SWITCH(JE174,"Oui","Non","Non","Oui","Abstention","Oui")</f>
        <v>Oui</v>
      </c>
      <c r="JG174" s="7" t="str" cm="1">
        <f t="array" ref="JG174">_xlfn.SWITCH(JE174,"Oui","Abstention","Non","Abstention","Abstention","Non")</f>
        <v>Non</v>
      </c>
      <c r="JH174" s="3">
        <f t="shared" si="103"/>
        <v>29</v>
      </c>
      <c r="JI174" s="3">
        <f t="shared" si="104"/>
        <v>0.48275862068965519</v>
      </c>
      <c r="JJ174" t="str">
        <f t="shared" si="128"/>
        <v>pas de consigne</v>
      </c>
      <c r="JK174">
        <f t="shared" si="122"/>
        <v>4</v>
      </c>
      <c r="JL174">
        <f t="shared" si="123"/>
        <v>7</v>
      </c>
      <c r="JM174">
        <f t="shared" si="124"/>
        <v>3</v>
      </c>
      <c r="JN174" s="3">
        <f t="shared" si="105"/>
        <v>7</v>
      </c>
      <c r="JO174" s="7" t="str" cm="1">
        <f t="array" ref="JO174">_xlfn.SWITCH(JN174,JK174,"Oui",JL174,"Non",JM174,"Abstention")</f>
        <v>Non</v>
      </c>
      <c r="JP174" s="7" t="str" cm="1">
        <f t="array" ref="JP174">_xlfn.SWITCH(JO174,"Oui","Non","Non","Oui","Abstention","Oui")</f>
        <v>Oui</v>
      </c>
      <c r="JQ174" s="7" t="str" cm="1">
        <f t="array" ref="JQ174">_xlfn.SWITCH(JO174,"Oui","Abstention","Non","Abstention","Abstention","Non")</f>
        <v>Abstention</v>
      </c>
      <c r="JR174" s="3">
        <f t="shared" si="106"/>
        <v>14</v>
      </c>
      <c r="JS174" s="3">
        <f t="shared" si="107"/>
        <v>0.5</v>
      </c>
      <c r="JT174" t="str">
        <f t="shared" si="129"/>
        <v>pas de consigne</v>
      </c>
      <c r="JU174" s="3"/>
      <c r="JV174" t="str" cm="1">
        <f t="array" ref="JV174">_xlfn._xlws.FILTER($M$3:$HD$3,((($M174:$HD174=$HR174)+($M174:$HD174=$HS174))*($M$5:$HD$5="V")*($HV174="consigne")),"")</f>
        <v/>
      </c>
      <c r="KP174" t="str" cm="1">
        <f t="array" ref="KP174">_xlfn._xlws.FILTER($M$3:$HD$3,((($M174:$HD174=$IB174)+($M174:$HD174=$IC174))*($M$5:$HD$5="S")*($IF174="consigne")),"")</f>
        <v/>
      </c>
      <c r="LD174" t="str" cm="1">
        <f t="array" ref="LD174:LE174">_xlfn._xlws.FILTER($M$3:$HD$3,((($M174:$HD174=$IV174)+($M174:$HD174=$IW174))*($M$5:$HD$5="RL")*($IZ174="consigne")),"")</f>
        <v>Fiala Doris</v>
      </c>
      <c r="LE174" t="str">
        <v>Markwalder Christa</v>
      </c>
      <c r="LP174" t="str" cm="1">
        <f t="array" ref="LP174">_xlfn._xlws.FILTER($M$3:$HD$3,((($M174:$HD174=$JF174)+($M174:$HD174=$JG174))*($M$5:$HD$5="G")*($JJ174="consigne")),"")</f>
        <v/>
      </c>
      <c r="MA174" t="str" cm="1">
        <f t="array" ref="MA174">_xlfn._xlws.FILTER($M$3:$HD$3,((($M174:$HD174=$JP174)+($M174:$HD174=$JQ174))*($M$5:$HD$5="GL")*($JT174="consigne")),"")</f>
        <v/>
      </c>
      <c r="MG174" t="str" cm="1">
        <f t="array" ref="MG174">_xlfn._xlws.FILTER($M$3:$HD$3,((($M174:$HD174=$IL174)+($M174:$HD174=$IM174))*($M$5:$HD$5="M-E")*($IP174="consigne")),"")</f>
        <v>Maitre Vincent</v>
      </c>
    </row>
    <row r="175" spans="1:351" x14ac:dyDescent="0.25">
      <c r="A175" s="1" t="s">
        <v>1041</v>
      </c>
      <c r="B175" t="s">
        <v>204</v>
      </c>
      <c r="D175" t="s">
        <v>982</v>
      </c>
      <c r="E175" s="1" t="s">
        <v>1042</v>
      </c>
      <c r="F175" t="s">
        <v>1043</v>
      </c>
      <c r="G175">
        <v>24648</v>
      </c>
      <c r="H175" t="s">
        <v>527</v>
      </c>
      <c r="I175" t="s">
        <v>528</v>
      </c>
      <c r="M175" t="s">
        <v>461</v>
      </c>
      <c r="N175" t="s">
        <v>461</v>
      </c>
      <c r="O175" t="s">
        <v>460</v>
      </c>
      <c r="P175" t="s">
        <v>461</v>
      </c>
      <c r="Q175" t="s">
        <v>461</v>
      </c>
      <c r="R175" t="s">
        <v>460</v>
      </c>
      <c r="S175" t="s">
        <v>460</v>
      </c>
      <c r="T175" t="s">
        <v>460</v>
      </c>
      <c r="U175" t="s">
        <v>460</v>
      </c>
      <c r="V175" t="s">
        <v>460</v>
      </c>
      <c r="W175" t="s">
        <v>463</v>
      </c>
      <c r="X175" t="s">
        <v>460</v>
      </c>
      <c r="Y175" t="s">
        <v>460</v>
      </c>
      <c r="Z175" t="s">
        <v>460</v>
      </c>
      <c r="AA175" t="s">
        <v>460</v>
      </c>
      <c r="AB175" t="s">
        <v>460</v>
      </c>
      <c r="AC175" t="s">
        <v>460</v>
      </c>
      <c r="AD175" t="s">
        <v>461</v>
      </c>
      <c r="AE175" t="s">
        <v>461</v>
      </c>
      <c r="AF175" t="s">
        <v>460</v>
      </c>
      <c r="AG175" t="s">
        <v>461</v>
      </c>
      <c r="AH175" t="s">
        <v>461</v>
      </c>
      <c r="AI175" t="s">
        <v>461</v>
      </c>
      <c r="AJ175" t="s">
        <v>460</v>
      </c>
      <c r="AK175" t="s">
        <v>460</v>
      </c>
      <c r="AL175" t="s">
        <v>461</v>
      </c>
      <c r="AM175" t="s">
        <v>461</v>
      </c>
      <c r="AN175" t="s">
        <v>461</v>
      </c>
      <c r="AO175" t="s">
        <v>461</v>
      </c>
      <c r="AP175" t="s">
        <v>461</v>
      </c>
      <c r="AQ175" t="s">
        <v>461</v>
      </c>
      <c r="AR175" t="s">
        <v>460</v>
      </c>
      <c r="AS175" t="s">
        <v>460</v>
      </c>
      <c r="AT175" t="s">
        <v>461</v>
      </c>
      <c r="AU175" t="s">
        <v>460</v>
      </c>
      <c r="AV175" t="s">
        <v>460</v>
      </c>
      <c r="AW175" t="s">
        <v>461</v>
      </c>
      <c r="AX175" t="s">
        <v>460</v>
      </c>
      <c r="AY175" t="s">
        <v>461</v>
      </c>
      <c r="AZ175" t="s">
        <v>461</v>
      </c>
      <c r="BA175" t="s">
        <v>473</v>
      </c>
      <c r="BB175" t="s">
        <v>461</v>
      </c>
      <c r="BC175" t="s">
        <v>460</v>
      </c>
      <c r="BD175" t="s">
        <v>461</v>
      </c>
      <c r="BE175" t="s">
        <v>461</v>
      </c>
      <c r="BF175" t="s">
        <v>461</v>
      </c>
      <c r="BG175" t="s">
        <v>460</v>
      </c>
      <c r="BH175" t="s">
        <v>461</v>
      </c>
      <c r="BI175" t="s">
        <v>460</v>
      </c>
      <c r="BJ175" t="s">
        <v>461</v>
      </c>
      <c r="BK175" t="s">
        <v>461</v>
      </c>
      <c r="BL175" t="s">
        <v>460</v>
      </c>
      <c r="BM175" t="s">
        <v>460</v>
      </c>
      <c r="BN175" t="s">
        <v>460</v>
      </c>
      <c r="BO175" t="s">
        <v>461</v>
      </c>
      <c r="BP175" t="s">
        <v>460</v>
      </c>
      <c r="BQ175" t="s">
        <v>460</v>
      </c>
      <c r="BR175" t="s">
        <v>461</v>
      </c>
      <c r="BS175" t="s">
        <v>460</v>
      </c>
      <c r="BT175" t="s">
        <v>461</v>
      </c>
      <c r="BU175" t="s">
        <v>461</v>
      </c>
      <c r="BV175" t="s">
        <v>461</v>
      </c>
      <c r="BW175" t="s">
        <v>461</v>
      </c>
      <c r="BX175" t="s">
        <v>460</v>
      </c>
      <c r="BY175" t="s">
        <v>463</v>
      </c>
      <c r="BZ175" t="s">
        <v>461</v>
      </c>
      <c r="CA175" t="s">
        <v>460</v>
      </c>
      <c r="CB175" t="s">
        <v>461</v>
      </c>
      <c r="CC175" t="s">
        <v>461</v>
      </c>
      <c r="CD175" t="s">
        <v>473</v>
      </c>
      <c r="CE175" t="s">
        <v>460</v>
      </c>
      <c r="CF175" t="s">
        <v>460</v>
      </c>
      <c r="CG175" t="s">
        <v>461</v>
      </c>
      <c r="CH175" t="s">
        <v>460</v>
      </c>
      <c r="CI175" t="s">
        <v>461</v>
      </c>
      <c r="CJ175" t="s">
        <v>461</v>
      </c>
      <c r="CK175" t="s">
        <v>461</v>
      </c>
      <c r="CL175" t="s">
        <v>461</v>
      </c>
      <c r="CM175" t="s">
        <v>463</v>
      </c>
      <c r="CN175" t="s">
        <v>460</v>
      </c>
      <c r="CO175" t="s">
        <v>460</v>
      </c>
      <c r="CP175" t="s">
        <v>461</v>
      </c>
      <c r="CQ175" t="s">
        <v>461</v>
      </c>
      <c r="CR175" t="s">
        <v>461</v>
      </c>
      <c r="CS175" t="s">
        <v>461</v>
      </c>
      <c r="CT175" t="s">
        <v>461</v>
      </c>
      <c r="CU175" t="s">
        <v>461</v>
      </c>
      <c r="CV175" t="s">
        <v>461</v>
      </c>
      <c r="CW175" t="s">
        <v>463</v>
      </c>
      <c r="CX175" t="s">
        <v>460</v>
      </c>
      <c r="CY175" t="s">
        <v>461</v>
      </c>
      <c r="CZ175" t="s">
        <v>461</v>
      </c>
      <c r="DA175" t="s">
        <v>461</v>
      </c>
      <c r="DB175" t="s">
        <v>474</v>
      </c>
      <c r="DC175" t="s">
        <v>461</v>
      </c>
      <c r="DD175" t="s">
        <v>461</v>
      </c>
      <c r="DE175" t="s">
        <v>460</v>
      </c>
      <c r="DF175" t="s">
        <v>461</v>
      </c>
      <c r="DG175" t="s">
        <v>461</v>
      </c>
      <c r="DH175" t="s">
        <v>473</v>
      </c>
      <c r="DI175" t="s">
        <v>460</v>
      </c>
      <c r="DJ175" t="s">
        <v>461</v>
      </c>
      <c r="DK175" t="s">
        <v>461</v>
      </c>
      <c r="DL175" t="s">
        <v>460</v>
      </c>
      <c r="DM175" t="s">
        <v>460</v>
      </c>
      <c r="DN175" t="s">
        <v>460</v>
      </c>
      <c r="DO175" t="s">
        <v>460</v>
      </c>
      <c r="DP175" t="s">
        <v>473</v>
      </c>
      <c r="DQ175" t="s">
        <v>460</v>
      </c>
      <c r="DR175" t="s">
        <v>460</v>
      </c>
      <c r="DS175" t="s">
        <v>460</v>
      </c>
      <c r="DT175" t="s">
        <v>460</v>
      </c>
      <c r="DU175" t="s">
        <v>461</v>
      </c>
      <c r="DV175" t="s">
        <v>460</v>
      </c>
      <c r="DW175" t="s">
        <v>460</v>
      </c>
      <c r="DX175" t="s">
        <v>461</v>
      </c>
      <c r="DY175" t="s">
        <v>460</v>
      </c>
      <c r="DZ175" t="s">
        <v>460</v>
      </c>
      <c r="EA175" t="s">
        <v>460</v>
      </c>
      <c r="EB175" t="s">
        <v>460</v>
      </c>
      <c r="EC175" t="s">
        <v>461</v>
      </c>
      <c r="ED175" t="s">
        <v>460</v>
      </c>
      <c r="EE175" t="s">
        <v>461</v>
      </c>
      <c r="EF175" t="s">
        <v>461</v>
      </c>
      <c r="EG175" t="s">
        <v>460</v>
      </c>
      <c r="EH175" t="s">
        <v>461</v>
      </c>
      <c r="EI175" t="s">
        <v>461</v>
      </c>
      <c r="EJ175" t="s">
        <v>461</v>
      </c>
      <c r="EK175" t="s">
        <v>460</v>
      </c>
      <c r="EL175" t="s">
        <v>460</v>
      </c>
      <c r="EM175" t="s">
        <v>461</v>
      </c>
      <c r="EN175" t="s">
        <v>461</v>
      </c>
      <c r="EO175" t="s">
        <v>460</v>
      </c>
      <c r="EP175" t="s">
        <v>461</v>
      </c>
      <c r="EQ175" t="s">
        <v>460</v>
      </c>
      <c r="ER175" t="s">
        <v>460</v>
      </c>
      <c r="ES175" t="s">
        <v>473</v>
      </c>
      <c r="ET175" t="s">
        <v>461</v>
      </c>
      <c r="EU175" t="s">
        <v>460</v>
      </c>
      <c r="EV175" t="s">
        <v>460</v>
      </c>
      <c r="EW175" t="s">
        <v>460</v>
      </c>
      <c r="EX175" t="s">
        <v>460</v>
      </c>
      <c r="EY175" t="s">
        <v>461</v>
      </c>
      <c r="EZ175" t="s">
        <v>461</v>
      </c>
      <c r="FA175" t="s">
        <v>461</v>
      </c>
      <c r="FB175" t="s">
        <v>461</v>
      </c>
      <c r="FC175" t="s">
        <v>461</v>
      </c>
      <c r="FD175" t="s">
        <v>461</v>
      </c>
      <c r="FE175" t="s">
        <v>461</v>
      </c>
      <c r="FF175" t="s">
        <v>461</v>
      </c>
      <c r="FG175" t="s">
        <v>461</v>
      </c>
      <c r="FH175" t="s">
        <v>460</v>
      </c>
      <c r="FI175" t="s">
        <v>473</v>
      </c>
      <c r="FJ175" t="s">
        <v>461</v>
      </c>
      <c r="FK175" t="s">
        <v>461</v>
      </c>
      <c r="FL175" t="s">
        <v>460</v>
      </c>
      <c r="FM175" t="s">
        <v>460</v>
      </c>
      <c r="FN175" t="s">
        <v>461</v>
      </c>
      <c r="FO175" t="s">
        <v>460</v>
      </c>
      <c r="FP175" t="s">
        <v>461</v>
      </c>
      <c r="FQ175" t="s">
        <v>461</v>
      </c>
      <c r="FR175" t="s">
        <v>460</v>
      </c>
      <c r="FS175" t="s">
        <v>461</v>
      </c>
      <c r="FT175" t="s">
        <v>460</v>
      </c>
      <c r="FU175" t="s">
        <v>460</v>
      </c>
      <c r="FV175" t="s">
        <v>461</v>
      </c>
      <c r="FW175" t="s">
        <v>461</v>
      </c>
      <c r="FX175" t="s">
        <v>460</v>
      </c>
      <c r="FY175" t="s">
        <v>461</v>
      </c>
      <c r="FZ175" t="s">
        <v>461</v>
      </c>
      <c r="GA175" t="s">
        <v>461</v>
      </c>
      <c r="GB175" t="s">
        <v>461</v>
      </c>
      <c r="GC175" t="s">
        <v>473</v>
      </c>
      <c r="GD175" t="s">
        <v>460</v>
      </c>
      <c r="GE175" t="s">
        <v>461</v>
      </c>
      <c r="GF175" t="s">
        <v>461</v>
      </c>
      <c r="GG175" t="s">
        <v>473</v>
      </c>
      <c r="GH175" t="s">
        <v>460</v>
      </c>
      <c r="GI175" t="s">
        <v>460</v>
      </c>
      <c r="GJ175" t="s">
        <v>460</v>
      </c>
      <c r="GK175" t="s">
        <v>461</v>
      </c>
      <c r="GL175" t="s">
        <v>461</v>
      </c>
      <c r="GM175" t="s">
        <v>473</v>
      </c>
      <c r="GN175" t="s">
        <v>461</v>
      </c>
      <c r="GO175" t="s">
        <v>461</v>
      </c>
      <c r="GP175" t="s">
        <v>460</v>
      </c>
      <c r="GQ175" t="s">
        <v>461</v>
      </c>
      <c r="GR175" t="s">
        <v>461</v>
      </c>
      <c r="GS175" t="s">
        <v>461</v>
      </c>
      <c r="GT175" t="s">
        <v>460</v>
      </c>
      <c r="GU175" t="s">
        <v>460</v>
      </c>
      <c r="GV175" t="s">
        <v>461</v>
      </c>
      <c r="GW175" t="s">
        <v>460</v>
      </c>
      <c r="GX175" t="s">
        <v>463</v>
      </c>
      <c r="GY175" t="s">
        <v>460</v>
      </c>
      <c r="GZ175" t="s">
        <v>460</v>
      </c>
      <c r="HA175" t="s">
        <v>461</v>
      </c>
      <c r="HB175" t="s">
        <v>461</v>
      </c>
      <c r="HC175" t="s">
        <v>460</v>
      </c>
      <c r="HD175" t="s">
        <v>461</v>
      </c>
      <c r="HE175" t="s">
        <v>475</v>
      </c>
      <c r="HF175">
        <v>83</v>
      </c>
      <c r="HG175">
        <v>102</v>
      </c>
      <c r="HH175">
        <v>0</v>
      </c>
      <c r="HI175">
        <v>5</v>
      </c>
      <c r="HJ175">
        <v>9</v>
      </c>
      <c r="HK175" t="s">
        <v>476</v>
      </c>
      <c r="HM175" s="3">
        <f t="shared" si="108"/>
        <v>0</v>
      </c>
      <c r="HN175" s="3">
        <f t="shared" si="109"/>
        <v>50</v>
      </c>
      <c r="HO175" s="3">
        <f t="shared" si="125"/>
        <v>0</v>
      </c>
      <c r="HP175" s="3">
        <f t="shared" si="88"/>
        <v>50</v>
      </c>
      <c r="HQ175" s="7" t="str" cm="1">
        <f t="array" ref="HQ175">_xlfn.SWITCH(HP175,HM175,"Oui",HN175,"Non",HO175,"Abstention")</f>
        <v>Non</v>
      </c>
      <c r="HR175" s="7" t="str" cm="1">
        <f t="array" ref="HR175">_xlfn.SWITCH(HQ175,"Oui","Non","Non","Oui","Abstention","Oui")</f>
        <v>Oui</v>
      </c>
      <c r="HS175" s="7" t="str" cm="1">
        <f t="array" ref="HS175">_xlfn.SWITCH(HQ175,"Oui","Abstention","Non","Abstention","Abstention","Non")</f>
        <v>Abstention</v>
      </c>
      <c r="HT175" s="3">
        <f t="shared" si="89"/>
        <v>50</v>
      </c>
      <c r="HU175" s="3">
        <f t="shared" si="90"/>
        <v>1</v>
      </c>
      <c r="HV175" t="str">
        <f t="shared" si="91"/>
        <v>consigne</v>
      </c>
      <c r="HW175" s="3">
        <f t="shared" si="110"/>
        <v>37</v>
      </c>
      <c r="HX175" s="3">
        <f t="shared" si="111"/>
        <v>0</v>
      </c>
      <c r="HY175" s="3">
        <f t="shared" si="112"/>
        <v>0</v>
      </c>
      <c r="HZ175" s="3">
        <f t="shared" si="92"/>
        <v>37</v>
      </c>
      <c r="IA175" s="7" t="str" cm="1">
        <f t="array" ref="IA175">_xlfn.SWITCH(HZ175,HW175,"Oui",HX175,"Non",HY175,"Abstention")</f>
        <v>Oui</v>
      </c>
      <c r="IB175" s="7" t="str" cm="1">
        <f t="array" ref="IB175">_xlfn.SWITCH(IA175,"Oui","Non","Non","Oui","Abstention","Oui")</f>
        <v>Non</v>
      </c>
      <c r="IC175" s="7" t="str" cm="1">
        <f t="array" ref="IC175">_xlfn.SWITCH(IA175,"Oui","Abstention","Non","Abstention","Abstention","Non")</f>
        <v>Abstention</v>
      </c>
      <c r="ID175" s="3">
        <f t="shared" si="93"/>
        <v>37</v>
      </c>
      <c r="IE175" s="3">
        <f t="shared" si="94"/>
        <v>1</v>
      </c>
      <c r="IF175" t="str">
        <f t="shared" si="95"/>
        <v>consigne</v>
      </c>
      <c r="IG175">
        <f t="shared" si="113"/>
        <v>1</v>
      </c>
      <c r="IH175">
        <f t="shared" si="114"/>
        <v>25</v>
      </c>
      <c r="II175">
        <f t="shared" si="115"/>
        <v>0</v>
      </c>
      <c r="IJ175" s="3">
        <f t="shared" si="96"/>
        <v>25</v>
      </c>
      <c r="IK175" s="7" t="str" cm="1">
        <f t="array" ref="IK175">_xlfn.SWITCH(IJ175,IG175,"Oui",IH175,"Non",II175,"Abstention")</f>
        <v>Non</v>
      </c>
      <c r="IL175" s="7" t="str" cm="1">
        <f t="array" ref="IL175">_xlfn.SWITCH(IK175,"Oui","Non","Non","Oui","Abstention","Oui")</f>
        <v>Oui</v>
      </c>
      <c r="IM175" s="7" t="str" cm="1">
        <f t="array" ref="IM175">_xlfn.SWITCH(IK175,"Oui","Abstention","Non","Abstention","Abstention","Non")</f>
        <v>Abstention</v>
      </c>
      <c r="IN175" s="3">
        <f t="shared" si="97"/>
        <v>26</v>
      </c>
      <c r="IO175" s="3">
        <f t="shared" si="98"/>
        <v>0.96153846153846156</v>
      </c>
      <c r="IP175" t="str">
        <f t="shared" si="126"/>
        <v>consigne</v>
      </c>
      <c r="IQ175">
        <f t="shared" si="116"/>
        <v>1</v>
      </c>
      <c r="IR175">
        <f t="shared" si="117"/>
        <v>27</v>
      </c>
      <c r="IS175">
        <f t="shared" si="118"/>
        <v>0</v>
      </c>
      <c r="IT175" s="3">
        <f t="shared" si="99"/>
        <v>27</v>
      </c>
      <c r="IU175" s="7" t="str" cm="1">
        <f t="array" ref="IU175">_xlfn.SWITCH(IT175,IQ175,"Oui",IR175,"Non",IS175,"Abstention")</f>
        <v>Non</v>
      </c>
      <c r="IV175" s="7" t="str" cm="1">
        <f t="array" ref="IV175">_xlfn.SWITCH(IU175,"Oui","Non","Non","Oui","Abstention","Oui")</f>
        <v>Oui</v>
      </c>
      <c r="IW175" s="7" t="str" cm="1">
        <f t="array" ref="IW175">_xlfn.SWITCH(IU175,"Oui","Abstention","Non","Abstention","Abstention","Non")</f>
        <v>Abstention</v>
      </c>
      <c r="IX175" s="3">
        <f t="shared" si="100"/>
        <v>28</v>
      </c>
      <c r="IY175" s="3">
        <f t="shared" si="101"/>
        <v>0.9642857142857143</v>
      </c>
      <c r="IZ175" t="str">
        <f t="shared" si="127"/>
        <v>consigne</v>
      </c>
      <c r="JA175">
        <f t="shared" si="119"/>
        <v>28</v>
      </c>
      <c r="JB175">
        <f t="shared" si="120"/>
        <v>0</v>
      </c>
      <c r="JC175">
        <f t="shared" si="121"/>
        <v>0</v>
      </c>
      <c r="JD175" s="3">
        <f t="shared" si="102"/>
        <v>28</v>
      </c>
      <c r="JE175" s="7" t="str" cm="1">
        <f t="array" ref="JE175">_xlfn.SWITCH(JD175,JA175,"Oui",JB175,"Non",JC175,"Abstention")</f>
        <v>Oui</v>
      </c>
      <c r="JF175" s="7" t="str" cm="1">
        <f t="array" ref="JF175">_xlfn.SWITCH(JE175,"Oui","Non","Non","Oui","Abstention","Oui")</f>
        <v>Non</v>
      </c>
      <c r="JG175" s="7" t="str" cm="1">
        <f t="array" ref="JG175">_xlfn.SWITCH(JE175,"Oui","Abstention","Non","Abstention","Abstention","Non")</f>
        <v>Abstention</v>
      </c>
      <c r="JH175" s="3">
        <f t="shared" si="103"/>
        <v>28</v>
      </c>
      <c r="JI175" s="3">
        <f t="shared" si="104"/>
        <v>1</v>
      </c>
      <c r="JJ175" t="str">
        <f t="shared" si="128"/>
        <v>consigne</v>
      </c>
      <c r="JK175">
        <f t="shared" si="122"/>
        <v>16</v>
      </c>
      <c r="JL175">
        <f t="shared" si="123"/>
        <v>0</v>
      </c>
      <c r="JM175">
        <f t="shared" si="124"/>
        <v>0</v>
      </c>
      <c r="JN175" s="3">
        <f t="shared" si="105"/>
        <v>16</v>
      </c>
      <c r="JO175" s="7" t="str" cm="1">
        <f t="array" ref="JO175">_xlfn.SWITCH(JN175,JK175,"Oui",JL175,"Non",JM175,"Abstention")</f>
        <v>Oui</v>
      </c>
      <c r="JP175" s="7" t="str" cm="1">
        <f t="array" ref="JP175">_xlfn.SWITCH(JO175,"Oui","Non","Non","Oui","Abstention","Oui")</f>
        <v>Non</v>
      </c>
      <c r="JQ175" s="7" t="str" cm="1">
        <f t="array" ref="JQ175">_xlfn.SWITCH(JO175,"Oui","Abstention","Non","Abstention","Abstention","Non")</f>
        <v>Abstention</v>
      </c>
      <c r="JR175" s="3">
        <f t="shared" si="106"/>
        <v>16</v>
      </c>
      <c r="JS175" s="3">
        <f t="shared" si="107"/>
        <v>1</v>
      </c>
      <c r="JT175" t="str">
        <f t="shared" si="129"/>
        <v>consigne</v>
      </c>
      <c r="JU175" s="3"/>
      <c r="JV175" t="str" cm="1">
        <f t="array" ref="JV175">_xlfn._xlws.FILTER($M$3:$HD$3,((($M175:$HD175=$HR175)+($M175:$HD175=$HS175))*($M$5:$HD$5="V")*($HV175="consigne")),"")</f>
        <v/>
      </c>
      <c r="KP175" t="str" cm="1">
        <f t="array" ref="KP175">_xlfn._xlws.FILTER($M$3:$HD$3,((($M175:$HD175=$IB175)+($M175:$HD175=$IC175))*($M$5:$HD$5="S")*($IF175="consigne")),"")</f>
        <v/>
      </c>
      <c r="LD175" t="str" cm="1">
        <f t="array" ref="LD175">_xlfn._xlws.FILTER($M$3:$HD$3,((($M175:$HD175=$IV175)+($M175:$HD175=$IW175))*($M$5:$HD$5="RL")*($IZ175="consigne")),"")</f>
        <v>Markwalder Christa</v>
      </c>
      <c r="LP175" t="str" cm="1">
        <f t="array" ref="LP175">_xlfn._xlws.FILTER($M$3:$HD$3,((($M175:$HD175=$JF175)+($M175:$HD175=$JG175))*($M$5:$HD$5="G")*($JJ175="consigne")),"")</f>
        <v/>
      </c>
      <c r="MA175" t="str" cm="1">
        <f t="array" ref="MA175">_xlfn._xlws.FILTER($M$3:$HD$3,((($M175:$HD175=$JP175)+($M175:$HD175=$JQ175))*($M$5:$HD$5="GL")*($JT175="consigne")),"")</f>
        <v/>
      </c>
      <c r="MG175" t="str" cm="1">
        <f t="array" ref="MG175">_xlfn._xlws.FILTER($M$3:$HD$3,((($M175:$HD175=$IL175)+($M175:$HD175=$IM175))*($M$5:$HD$5="M-E")*($IP175="consigne")),"")</f>
        <v>Maitre Vincent</v>
      </c>
    </row>
    <row r="176" spans="1:351" x14ac:dyDescent="0.25">
      <c r="A176" s="1" t="s">
        <v>1044</v>
      </c>
      <c r="B176" t="s">
        <v>204</v>
      </c>
      <c r="C176" t="s">
        <v>684</v>
      </c>
      <c r="D176" t="s">
        <v>1045</v>
      </c>
      <c r="E176" s="1" t="s">
        <v>1046</v>
      </c>
      <c r="F176" t="s">
        <v>1047</v>
      </c>
      <c r="G176">
        <v>24656</v>
      </c>
      <c r="H176" t="s">
        <v>552</v>
      </c>
      <c r="I176" t="s">
        <v>1048</v>
      </c>
      <c r="J176" t="s">
        <v>1049</v>
      </c>
      <c r="K176" t="s">
        <v>1050</v>
      </c>
      <c r="M176" t="s">
        <v>461</v>
      </c>
      <c r="N176" t="s">
        <v>461</v>
      </c>
      <c r="O176" t="s">
        <v>460</v>
      </c>
      <c r="P176" t="s">
        <v>461</v>
      </c>
      <c r="Q176" t="s">
        <v>461</v>
      </c>
      <c r="R176" t="s">
        <v>460</v>
      </c>
      <c r="S176" t="s">
        <v>460</v>
      </c>
      <c r="T176" t="s">
        <v>460</v>
      </c>
      <c r="U176" t="s">
        <v>460</v>
      </c>
      <c r="V176" t="s">
        <v>460</v>
      </c>
      <c r="W176" t="s">
        <v>463</v>
      </c>
      <c r="X176" t="s">
        <v>460</v>
      </c>
      <c r="Y176" t="s">
        <v>460</v>
      </c>
      <c r="Z176" t="s">
        <v>460</v>
      </c>
      <c r="AA176" t="s">
        <v>460</v>
      </c>
      <c r="AB176" t="s">
        <v>460</v>
      </c>
      <c r="AC176" t="s">
        <v>460</v>
      </c>
      <c r="AD176" t="s">
        <v>460</v>
      </c>
      <c r="AE176" t="s">
        <v>461</v>
      </c>
      <c r="AF176" t="s">
        <v>460</v>
      </c>
      <c r="AG176" t="s">
        <v>460</v>
      </c>
      <c r="AH176" t="s">
        <v>460</v>
      </c>
      <c r="AI176" t="s">
        <v>460</v>
      </c>
      <c r="AJ176" t="s">
        <v>460</v>
      </c>
      <c r="AK176" t="s">
        <v>460</v>
      </c>
      <c r="AL176" t="s">
        <v>461</v>
      </c>
      <c r="AM176" t="s">
        <v>461</v>
      </c>
      <c r="AN176" t="s">
        <v>473</v>
      </c>
      <c r="AO176" t="s">
        <v>461</v>
      </c>
      <c r="AP176" t="s">
        <v>460</v>
      </c>
      <c r="AQ176" t="s">
        <v>460</v>
      </c>
      <c r="AR176" t="s">
        <v>460</v>
      </c>
      <c r="AS176" t="s">
        <v>460</v>
      </c>
      <c r="AT176" t="s">
        <v>460</v>
      </c>
      <c r="AU176" t="s">
        <v>460</v>
      </c>
      <c r="AV176" t="s">
        <v>460</v>
      </c>
      <c r="AW176" t="s">
        <v>461</v>
      </c>
      <c r="AX176" t="s">
        <v>460</v>
      </c>
      <c r="AY176" t="s">
        <v>460</v>
      </c>
      <c r="AZ176" t="s">
        <v>460</v>
      </c>
      <c r="BA176" t="s">
        <v>461</v>
      </c>
      <c r="BB176" t="s">
        <v>460</v>
      </c>
      <c r="BC176" t="s">
        <v>460</v>
      </c>
      <c r="BD176" t="s">
        <v>461</v>
      </c>
      <c r="BE176" t="s">
        <v>463</v>
      </c>
      <c r="BF176" t="s">
        <v>460</v>
      </c>
      <c r="BG176" t="s">
        <v>460</v>
      </c>
      <c r="BH176" t="s">
        <v>460</v>
      </c>
      <c r="BI176" t="s">
        <v>460</v>
      </c>
      <c r="BJ176" t="s">
        <v>460</v>
      </c>
      <c r="BK176" t="s">
        <v>461</v>
      </c>
      <c r="BL176" t="s">
        <v>460</v>
      </c>
      <c r="BM176" t="s">
        <v>460</v>
      </c>
      <c r="BN176" t="s">
        <v>460</v>
      </c>
      <c r="BO176" t="s">
        <v>460</v>
      </c>
      <c r="BP176" t="s">
        <v>463</v>
      </c>
      <c r="BQ176" t="s">
        <v>460</v>
      </c>
      <c r="BR176" t="s">
        <v>461</v>
      </c>
      <c r="BS176" t="s">
        <v>460</v>
      </c>
      <c r="BT176" t="s">
        <v>461</v>
      </c>
      <c r="BU176" t="s">
        <v>461</v>
      </c>
      <c r="BV176" t="s">
        <v>460</v>
      </c>
      <c r="BW176" t="s">
        <v>461</v>
      </c>
      <c r="BX176" t="s">
        <v>460</v>
      </c>
      <c r="BY176" t="s">
        <v>460</v>
      </c>
      <c r="BZ176" t="s">
        <v>461</v>
      </c>
      <c r="CA176" t="s">
        <v>460</v>
      </c>
      <c r="CB176" t="s">
        <v>460</v>
      </c>
      <c r="CC176" t="s">
        <v>460</v>
      </c>
      <c r="CD176" t="s">
        <v>461</v>
      </c>
      <c r="CE176" t="s">
        <v>460</v>
      </c>
      <c r="CF176" t="s">
        <v>460</v>
      </c>
      <c r="CG176" t="s">
        <v>463</v>
      </c>
      <c r="CH176" t="s">
        <v>460</v>
      </c>
      <c r="CI176" t="s">
        <v>461</v>
      </c>
      <c r="CJ176" t="s">
        <v>460</v>
      </c>
      <c r="CK176" t="s">
        <v>460</v>
      </c>
      <c r="CL176" t="s">
        <v>461</v>
      </c>
      <c r="CM176" t="s">
        <v>463</v>
      </c>
      <c r="CN176" t="s">
        <v>460</v>
      </c>
      <c r="CO176" t="s">
        <v>460</v>
      </c>
      <c r="CP176" t="s">
        <v>461</v>
      </c>
      <c r="CQ176" t="s">
        <v>461</v>
      </c>
      <c r="CR176" t="s">
        <v>461</v>
      </c>
      <c r="CS176" t="s">
        <v>480</v>
      </c>
      <c r="CT176" t="s">
        <v>461</v>
      </c>
      <c r="CU176" t="s">
        <v>460</v>
      </c>
      <c r="CV176" t="s">
        <v>461</v>
      </c>
      <c r="CW176" t="s">
        <v>460</v>
      </c>
      <c r="CX176" t="s">
        <v>460</v>
      </c>
      <c r="CY176" t="s">
        <v>461</v>
      </c>
      <c r="CZ176" t="s">
        <v>473</v>
      </c>
      <c r="DA176" t="s">
        <v>460</v>
      </c>
      <c r="DB176" t="s">
        <v>474</v>
      </c>
      <c r="DC176" t="s">
        <v>460</v>
      </c>
      <c r="DD176" t="s">
        <v>461</v>
      </c>
      <c r="DE176" t="s">
        <v>460</v>
      </c>
      <c r="DF176" t="s">
        <v>461</v>
      </c>
      <c r="DG176" t="s">
        <v>473</v>
      </c>
      <c r="DH176" t="s">
        <v>473</v>
      </c>
      <c r="DI176" t="s">
        <v>460</v>
      </c>
      <c r="DJ176" t="s">
        <v>460</v>
      </c>
      <c r="DK176" t="s">
        <v>460</v>
      </c>
      <c r="DL176" t="s">
        <v>460</v>
      </c>
      <c r="DM176" t="s">
        <v>460</v>
      </c>
      <c r="DN176" t="s">
        <v>460</v>
      </c>
      <c r="DO176" t="s">
        <v>460</v>
      </c>
      <c r="DP176" t="s">
        <v>461</v>
      </c>
      <c r="DQ176" t="s">
        <v>473</v>
      </c>
      <c r="DR176" t="s">
        <v>460</v>
      </c>
      <c r="DS176" t="s">
        <v>460</v>
      </c>
      <c r="DT176" t="s">
        <v>460</v>
      </c>
      <c r="DU176" t="s">
        <v>461</v>
      </c>
      <c r="DV176" t="s">
        <v>460</v>
      </c>
      <c r="DW176" t="s">
        <v>460</v>
      </c>
      <c r="DX176" t="s">
        <v>461</v>
      </c>
      <c r="DY176" t="s">
        <v>460</v>
      </c>
      <c r="DZ176" t="s">
        <v>460</v>
      </c>
      <c r="EA176" t="s">
        <v>460</v>
      </c>
      <c r="EB176" t="s">
        <v>463</v>
      </c>
      <c r="EC176" t="s">
        <v>460</v>
      </c>
      <c r="ED176" t="s">
        <v>460</v>
      </c>
      <c r="EE176" t="s">
        <v>460</v>
      </c>
      <c r="EF176" t="s">
        <v>460</v>
      </c>
      <c r="EG176" t="s">
        <v>460</v>
      </c>
      <c r="EH176" t="s">
        <v>460</v>
      </c>
      <c r="EI176" t="s">
        <v>461</v>
      </c>
      <c r="EJ176" t="s">
        <v>461</v>
      </c>
      <c r="EK176" t="s">
        <v>460</v>
      </c>
      <c r="EL176" t="s">
        <v>460</v>
      </c>
      <c r="EM176" t="s">
        <v>460</v>
      </c>
      <c r="EN176" t="s">
        <v>461</v>
      </c>
      <c r="EO176" t="s">
        <v>460</v>
      </c>
      <c r="EP176" t="s">
        <v>460</v>
      </c>
      <c r="EQ176" t="s">
        <v>460</v>
      </c>
      <c r="ER176" t="s">
        <v>460</v>
      </c>
      <c r="ES176" t="s">
        <v>460</v>
      </c>
      <c r="ET176" t="s">
        <v>460</v>
      </c>
      <c r="EU176" t="s">
        <v>460</v>
      </c>
      <c r="EV176" t="s">
        <v>460</v>
      </c>
      <c r="EW176" t="s">
        <v>460</v>
      </c>
      <c r="EX176" t="s">
        <v>460</v>
      </c>
      <c r="EY176" t="s">
        <v>461</v>
      </c>
      <c r="EZ176" t="s">
        <v>460</v>
      </c>
      <c r="FA176" t="s">
        <v>460</v>
      </c>
      <c r="FB176" t="s">
        <v>461</v>
      </c>
      <c r="FC176" t="s">
        <v>460</v>
      </c>
      <c r="FD176" t="s">
        <v>460</v>
      </c>
      <c r="FE176" t="s">
        <v>460</v>
      </c>
      <c r="FF176" t="s">
        <v>460</v>
      </c>
      <c r="FG176" t="s">
        <v>461</v>
      </c>
      <c r="FH176" t="s">
        <v>460</v>
      </c>
      <c r="FI176" t="s">
        <v>460</v>
      </c>
      <c r="FJ176" t="s">
        <v>461</v>
      </c>
      <c r="FK176" t="s">
        <v>460</v>
      </c>
      <c r="FL176" t="s">
        <v>460</v>
      </c>
      <c r="FM176" t="s">
        <v>460</v>
      </c>
      <c r="FN176" t="s">
        <v>460</v>
      </c>
      <c r="FO176" t="s">
        <v>460</v>
      </c>
      <c r="FP176" t="s">
        <v>460</v>
      </c>
      <c r="FQ176" t="s">
        <v>461</v>
      </c>
      <c r="FR176" t="s">
        <v>460</v>
      </c>
      <c r="FS176" t="s">
        <v>460</v>
      </c>
      <c r="FT176" t="s">
        <v>460</v>
      </c>
      <c r="FU176" t="s">
        <v>460</v>
      </c>
      <c r="FV176" t="s">
        <v>460</v>
      </c>
      <c r="FW176" t="s">
        <v>461</v>
      </c>
      <c r="FX176" t="s">
        <v>460</v>
      </c>
      <c r="FY176" t="s">
        <v>460</v>
      </c>
      <c r="FZ176" t="s">
        <v>460</v>
      </c>
      <c r="GA176" t="s">
        <v>461</v>
      </c>
      <c r="GB176" t="s">
        <v>460</v>
      </c>
      <c r="GC176" t="s">
        <v>461</v>
      </c>
      <c r="GD176" t="s">
        <v>460</v>
      </c>
      <c r="GE176" t="s">
        <v>460</v>
      </c>
      <c r="GF176" t="s">
        <v>461</v>
      </c>
      <c r="GG176" t="s">
        <v>460</v>
      </c>
      <c r="GH176" t="s">
        <v>460</v>
      </c>
      <c r="GI176" t="s">
        <v>460</v>
      </c>
      <c r="GJ176" t="s">
        <v>460</v>
      </c>
      <c r="GK176" t="s">
        <v>461</v>
      </c>
      <c r="GL176" t="s">
        <v>461</v>
      </c>
      <c r="GM176" t="s">
        <v>460</v>
      </c>
      <c r="GN176" t="s">
        <v>460</v>
      </c>
      <c r="GO176" t="s">
        <v>461</v>
      </c>
      <c r="GP176" t="s">
        <v>460</v>
      </c>
      <c r="GQ176" t="s">
        <v>461</v>
      </c>
      <c r="GR176" t="s">
        <v>460</v>
      </c>
      <c r="GS176" t="s">
        <v>460</v>
      </c>
      <c r="GT176" t="s">
        <v>460</v>
      </c>
      <c r="GU176" t="s">
        <v>460</v>
      </c>
      <c r="GV176" t="s">
        <v>460</v>
      </c>
      <c r="GW176" t="s">
        <v>460</v>
      </c>
      <c r="GX176" t="s">
        <v>460</v>
      </c>
      <c r="GY176" t="s">
        <v>460</v>
      </c>
      <c r="GZ176" t="s">
        <v>460</v>
      </c>
      <c r="HA176" t="s">
        <v>460</v>
      </c>
      <c r="HB176" t="s">
        <v>461</v>
      </c>
      <c r="HC176" t="s">
        <v>460</v>
      </c>
      <c r="HD176" t="s">
        <v>461</v>
      </c>
      <c r="HE176" t="s">
        <v>481</v>
      </c>
      <c r="HF176">
        <v>138</v>
      </c>
      <c r="HG176">
        <v>49</v>
      </c>
      <c r="HH176">
        <v>1</v>
      </c>
      <c r="HI176">
        <v>6</v>
      </c>
      <c r="HJ176">
        <v>5</v>
      </c>
      <c r="HK176" t="s">
        <v>476</v>
      </c>
      <c r="HM176" s="3">
        <f t="shared" si="108"/>
        <v>1</v>
      </c>
      <c r="HN176" s="3">
        <f t="shared" si="109"/>
        <v>49</v>
      </c>
      <c r="HO176" s="3">
        <f t="shared" si="125"/>
        <v>1</v>
      </c>
      <c r="HP176" s="3">
        <f t="shared" si="88"/>
        <v>49</v>
      </c>
      <c r="HQ176" s="7" t="str" cm="1">
        <f t="array" ref="HQ176">_xlfn.SWITCH(HP176,HM176,"Oui",HN176,"Non",HO176,"Abstention")</f>
        <v>Non</v>
      </c>
      <c r="HR176" s="7" t="str" cm="1">
        <f t="array" ref="HR176">_xlfn.SWITCH(HQ176,"Oui","Non","Non","Oui","Abstention","Oui")</f>
        <v>Oui</v>
      </c>
      <c r="HS176" s="7" t="str" cm="1">
        <f t="array" ref="HS176">_xlfn.SWITCH(HQ176,"Oui","Abstention","Non","Abstention","Abstention","Non")</f>
        <v>Abstention</v>
      </c>
      <c r="HT176" s="3">
        <f t="shared" si="89"/>
        <v>51</v>
      </c>
      <c r="HU176" s="3">
        <f t="shared" si="90"/>
        <v>0.96078431372549022</v>
      </c>
      <c r="HV176" t="str">
        <f t="shared" si="91"/>
        <v>consigne</v>
      </c>
      <c r="HW176" s="3">
        <f t="shared" si="110"/>
        <v>36</v>
      </c>
      <c r="HX176" s="3">
        <f t="shared" si="111"/>
        <v>0</v>
      </c>
      <c r="HY176" s="3">
        <f t="shared" si="112"/>
        <v>0</v>
      </c>
      <c r="HZ176" s="3">
        <f t="shared" si="92"/>
        <v>36</v>
      </c>
      <c r="IA176" s="7" t="str" cm="1">
        <f t="array" ref="IA176">_xlfn.SWITCH(HZ176,HW176,"Oui",HX176,"Non",HY176,"Abstention")</f>
        <v>Oui</v>
      </c>
      <c r="IB176" s="7" t="str" cm="1">
        <f t="array" ref="IB176">_xlfn.SWITCH(IA176,"Oui","Non","Non","Oui","Abstention","Oui")</f>
        <v>Non</v>
      </c>
      <c r="IC176" s="7" t="str" cm="1">
        <f t="array" ref="IC176">_xlfn.SWITCH(IA176,"Oui","Abstention","Non","Abstention","Abstention","Non")</f>
        <v>Abstention</v>
      </c>
      <c r="ID176" s="3">
        <f t="shared" si="93"/>
        <v>36</v>
      </c>
      <c r="IE176" s="3">
        <f t="shared" si="94"/>
        <v>1</v>
      </c>
      <c r="IF176" t="str">
        <f t="shared" si="95"/>
        <v>consigne</v>
      </c>
      <c r="IG176">
        <f t="shared" si="113"/>
        <v>28</v>
      </c>
      <c r="IH176">
        <f t="shared" si="114"/>
        <v>0</v>
      </c>
      <c r="II176">
        <f t="shared" si="115"/>
        <v>0</v>
      </c>
      <c r="IJ176" s="3">
        <f t="shared" si="96"/>
        <v>28</v>
      </c>
      <c r="IK176" s="7" t="str" cm="1">
        <f t="array" ref="IK176">_xlfn.SWITCH(IJ176,IG176,"Oui",IH176,"Non",II176,"Abstention")</f>
        <v>Oui</v>
      </c>
      <c r="IL176" s="7" t="str" cm="1">
        <f t="array" ref="IL176">_xlfn.SWITCH(IK176,"Oui","Non","Non","Oui","Abstention","Oui")</f>
        <v>Non</v>
      </c>
      <c r="IM176" s="7" t="str" cm="1">
        <f t="array" ref="IM176">_xlfn.SWITCH(IK176,"Oui","Abstention","Non","Abstention","Abstention","Non")</f>
        <v>Abstention</v>
      </c>
      <c r="IN176" s="3">
        <f t="shared" si="97"/>
        <v>28</v>
      </c>
      <c r="IO176" s="3">
        <f t="shared" si="98"/>
        <v>1</v>
      </c>
      <c r="IP176" t="str">
        <f t="shared" si="126"/>
        <v>consigne</v>
      </c>
      <c r="IQ176">
        <f t="shared" si="116"/>
        <v>28</v>
      </c>
      <c r="IR176">
        <f t="shared" si="117"/>
        <v>0</v>
      </c>
      <c r="IS176">
        <f t="shared" si="118"/>
        <v>0</v>
      </c>
      <c r="IT176" s="3">
        <f t="shared" si="99"/>
        <v>28</v>
      </c>
      <c r="IU176" s="7" t="str" cm="1">
        <f t="array" ref="IU176">_xlfn.SWITCH(IT176,IQ176,"Oui",IR176,"Non",IS176,"Abstention")</f>
        <v>Oui</v>
      </c>
      <c r="IV176" s="7" t="str" cm="1">
        <f t="array" ref="IV176">_xlfn.SWITCH(IU176,"Oui","Non","Non","Oui","Abstention","Oui")</f>
        <v>Non</v>
      </c>
      <c r="IW176" s="7" t="str" cm="1">
        <f t="array" ref="IW176">_xlfn.SWITCH(IU176,"Oui","Abstention","Non","Abstention","Abstention","Non")</f>
        <v>Abstention</v>
      </c>
      <c r="IX176" s="3">
        <f t="shared" si="100"/>
        <v>28</v>
      </c>
      <c r="IY176" s="3">
        <f t="shared" si="101"/>
        <v>1</v>
      </c>
      <c r="IZ176" t="str">
        <f t="shared" si="127"/>
        <v>consigne</v>
      </c>
      <c r="JA176">
        <f t="shared" si="119"/>
        <v>29</v>
      </c>
      <c r="JB176">
        <f t="shared" si="120"/>
        <v>0</v>
      </c>
      <c r="JC176">
        <f t="shared" si="121"/>
        <v>0</v>
      </c>
      <c r="JD176" s="3">
        <f t="shared" si="102"/>
        <v>29</v>
      </c>
      <c r="JE176" s="7" t="str" cm="1">
        <f t="array" ref="JE176">_xlfn.SWITCH(JD176,JA176,"Oui",JB176,"Non",JC176,"Abstention")</f>
        <v>Oui</v>
      </c>
      <c r="JF176" s="7" t="str" cm="1">
        <f t="array" ref="JF176">_xlfn.SWITCH(JE176,"Oui","Non","Non","Oui","Abstention","Oui")</f>
        <v>Non</v>
      </c>
      <c r="JG176" s="7" t="str" cm="1">
        <f t="array" ref="JG176">_xlfn.SWITCH(JE176,"Oui","Abstention","Non","Abstention","Abstention","Non")</f>
        <v>Abstention</v>
      </c>
      <c r="JH176" s="3">
        <f t="shared" si="103"/>
        <v>29</v>
      </c>
      <c r="JI176" s="3">
        <f t="shared" si="104"/>
        <v>1</v>
      </c>
      <c r="JJ176" t="str">
        <f t="shared" si="128"/>
        <v>consigne</v>
      </c>
      <c r="JK176">
        <f t="shared" si="122"/>
        <v>16</v>
      </c>
      <c r="JL176">
        <f t="shared" si="123"/>
        <v>0</v>
      </c>
      <c r="JM176">
        <f t="shared" si="124"/>
        <v>0</v>
      </c>
      <c r="JN176" s="3">
        <f t="shared" si="105"/>
        <v>16</v>
      </c>
      <c r="JO176" s="7" t="str" cm="1">
        <f t="array" ref="JO176">_xlfn.SWITCH(JN176,JK176,"Oui",JL176,"Non",JM176,"Abstention")</f>
        <v>Oui</v>
      </c>
      <c r="JP176" s="7" t="str" cm="1">
        <f t="array" ref="JP176">_xlfn.SWITCH(JO176,"Oui","Non","Non","Oui","Abstention","Oui")</f>
        <v>Non</v>
      </c>
      <c r="JQ176" s="7" t="str" cm="1">
        <f t="array" ref="JQ176">_xlfn.SWITCH(JO176,"Oui","Abstention","Non","Abstention","Abstention","Non")</f>
        <v>Abstention</v>
      </c>
      <c r="JR176" s="3">
        <f t="shared" si="106"/>
        <v>16</v>
      </c>
      <c r="JS176" s="3">
        <f t="shared" si="107"/>
        <v>1</v>
      </c>
      <c r="JT176" t="str">
        <f t="shared" si="129"/>
        <v>consigne</v>
      </c>
      <c r="JU176" s="3"/>
      <c r="JV176" t="str" cm="1">
        <f t="array" ref="JV176:JW176">_xlfn._xlws.FILTER($M$3:$HD$3,((($M176:$HD176=$HR176)+($M176:$HD176=$HS176))*($M$5:$HD$5="V")*($HV176="consigne")),"")</f>
        <v>Herzog Verena</v>
      </c>
      <c r="JW176" t="str">
        <v>Rutz Gregor</v>
      </c>
      <c r="KP176" t="str" cm="1">
        <f t="array" ref="KP176">_xlfn._xlws.FILTER($M$3:$HD$3,((($M176:$HD176=$IB176)+($M176:$HD176=$IC176))*($M$5:$HD$5="S")*($IF176="consigne")),"")</f>
        <v/>
      </c>
      <c r="LD176" t="str" cm="1">
        <f t="array" ref="LD176">_xlfn._xlws.FILTER($M$3:$HD$3,((($M176:$HD176=$IV176)+($M176:$HD176=$IW176))*($M$5:$HD$5="RL")*($IZ176="consigne")),"")</f>
        <v/>
      </c>
      <c r="LP176" t="str" cm="1">
        <f t="array" ref="LP176">_xlfn._xlws.FILTER($M$3:$HD$3,((($M176:$HD176=$JF176)+($M176:$HD176=$JG176))*($M$5:$HD$5="G")*($JJ176="consigne")),"")</f>
        <v/>
      </c>
      <c r="MA176" t="str" cm="1">
        <f t="array" ref="MA176">_xlfn._xlws.FILTER($M$3:$HD$3,((($M176:$HD176=$JP176)+($M176:$HD176=$JQ176))*($M$5:$HD$5="GL")*($JT176="consigne")),"")</f>
        <v/>
      </c>
      <c r="MG176" t="str" cm="1">
        <f t="array" ref="MG176">_xlfn._xlws.FILTER($M$3:$HD$3,((($M176:$HD176=$IL176)+($M176:$HD176=$IM176))*($M$5:$HD$5="M-E")*($IP176="consigne")),"")</f>
        <v/>
      </c>
    </row>
    <row r="177" spans="1:353" x14ac:dyDescent="0.25">
      <c r="A177" s="1" t="s">
        <v>1051</v>
      </c>
      <c r="B177" t="s">
        <v>204</v>
      </c>
      <c r="C177" t="s">
        <v>684</v>
      </c>
      <c r="D177" t="s">
        <v>1045</v>
      </c>
      <c r="E177" s="1" t="s">
        <v>1046</v>
      </c>
      <c r="F177" t="s">
        <v>1047</v>
      </c>
      <c r="G177">
        <v>24657</v>
      </c>
      <c r="H177" t="s">
        <v>506</v>
      </c>
      <c r="I177" t="s">
        <v>1052</v>
      </c>
      <c r="J177" t="s">
        <v>1053</v>
      </c>
      <c r="K177" t="s">
        <v>1050</v>
      </c>
      <c r="M177" t="s">
        <v>460</v>
      </c>
      <c r="N177" t="s">
        <v>460</v>
      </c>
      <c r="O177" t="s">
        <v>461</v>
      </c>
      <c r="P177" t="s">
        <v>460</v>
      </c>
      <c r="Q177" t="s">
        <v>460</v>
      </c>
      <c r="R177" t="s">
        <v>461</v>
      </c>
      <c r="S177" t="s">
        <v>461</v>
      </c>
      <c r="T177" t="s">
        <v>461</v>
      </c>
      <c r="U177" t="s">
        <v>461</v>
      </c>
      <c r="V177" t="s">
        <v>461</v>
      </c>
      <c r="W177" t="s">
        <v>463</v>
      </c>
      <c r="X177" t="s">
        <v>461</v>
      </c>
      <c r="Y177" t="s">
        <v>461</v>
      </c>
      <c r="Z177" t="s">
        <v>461</v>
      </c>
      <c r="AA177" t="s">
        <v>461</v>
      </c>
      <c r="AB177" t="s">
        <v>461</v>
      </c>
      <c r="AC177" t="s">
        <v>461</v>
      </c>
      <c r="AD177" t="s">
        <v>460</v>
      </c>
      <c r="AE177" t="s">
        <v>460</v>
      </c>
      <c r="AF177" t="s">
        <v>461</v>
      </c>
      <c r="AG177" t="s">
        <v>460</v>
      </c>
      <c r="AH177" t="s">
        <v>460</v>
      </c>
      <c r="AI177" t="s">
        <v>460</v>
      </c>
      <c r="AJ177" t="s">
        <v>461</v>
      </c>
      <c r="AK177" t="s">
        <v>461</v>
      </c>
      <c r="AL177" t="s">
        <v>460</v>
      </c>
      <c r="AM177" t="s">
        <v>460</v>
      </c>
      <c r="AN177" t="s">
        <v>473</v>
      </c>
      <c r="AO177" t="s">
        <v>460</v>
      </c>
      <c r="AP177" t="s">
        <v>460</v>
      </c>
      <c r="AQ177" t="s">
        <v>460</v>
      </c>
      <c r="AR177" t="s">
        <v>461</v>
      </c>
      <c r="AS177" t="s">
        <v>461</v>
      </c>
      <c r="AT177" t="s">
        <v>460</v>
      </c>
      <c r="AU177" t="s">
        <v>461</v>
      </c>
      <c r="AV177" t="s">
        <v>461</v>
      </c>
      <c r="AW177" t="s">
        <v>460</v>
      </c>
      <c r="AX177" t="s">
        <v>461</v>
      </c>
      <c r="AY177" t="s">
        <v>460</v>
      </c>
      <c r="AZ177" t="s">
        <v>460</v>
      </c>
      <c r="BA177" t="s">
        <v>460</v>
      </c>
      <c r="BB177" t="s">
        <v>460</v>
      </c>
      <c r="BC177" t="s">
        <v>461</v>
      </c>
      <c r="BD177" t="s">
        <v>460</v>
      </c>
      <c r="BE177" t="s">
        <v>463</v>
      </c>
      <c r="BF177" t="s">
        <v>460</v>
      </c>
      <c r="BG177" t="s">
        <v>461</v>
      </c>
      <c r="BH177" t="s">
        <v>460</v>
      </c>
      <c r="BI177" t="s">
        <v>461</v>
      </c>
      <c r="BJ177" t="s">
        <v>460</v>
      </c>
      <c r="BK177" t="s">
        <v>460</v>
      </c>
      <c r="BL177" t="s">
        <v>461</v>
      </c>
      <c r="BM177" t="s">
        <v>461</v>
      </c>
      <c r="BN177" t="s">
        <v>461</v>
      </c>
      <c r="BO177" t="s">
        <v>460</v>
      </c>
      <c r="BP177" t="s">
        <v>463</v>
      </c>
      <c r="BQ177" t="s">
        <v>461</v>
      </c>
      <c r="BR177" t="s">
        <v>460</v>
      </c>
      <c r="BS177" t="s">
        <v>461</v>
      </c>
      <c r="BT177" t="s">
        <v>460</v>
      </c>
      <c r="BU177" t="s">
        <v>460</v>
      </c>
      <c r="BV177" t="s">
        <v>460</v>
      </c>
      <c r="BW177" t="s">
        <v>460</v>
      </c>
      <c r="BX177" t="s">
        <v>461</v>
      </c>
      <c r="BY177" t="s">
        <v>460</v>
      </c>
      <c r="BZ177" t="s">
        <v>460</v>
      </c>
      <c r="CA177" t="s">
        <v>461</v>
      </c>
      <c r="CB177" t="s">
        <v>460</v>
      </c>
      <c r="CC177" t="s">
        <v>460</v>
      </c>
      <c r="CD177" t="s">
        <v>460</v>
      </c>
      <c r="CE177" t="s">
        <v>461</v>
      </c>
      <c r="CF177" t="s">
        <v>461</v>
      </c>
      <c r="CG177" t="s">
        <v>463</v>
      </c>
      <c r="CH177" t="s">
        <v>461</v>
      </c>
      <c r="CI177" t="s">
        <v>460</v>
      </c>
      <c r="CJ177" t="s">
        <v>460</v>
      </c>
      <c r="CK177" t="s">
        <v>460</v>
      </c>
      <c r="CL177" t="s">
        <v>460</v>
      </c>
      <c r="CM177" t="s">
        <v>463</v>
      </c>
      <c r="CN177" t="s">
        <v>461</v>
      </c>
      <c r="CO177" t="s">
        <v>461</v>
      </c>
      <c r="CP177" t="s">
        <v>460</v>
      </c>
      <c r="CQ177" t="s">
        <v>460</v>
      </c>
      <c r="CR177" t="s">
        <v>460</v>
      </c>
      <c r="CS177" t="s">
        <v>460</v>
      </c>
      <c r="CT177" t="s">
        <v>460</v>
      </c>
      <c r="CU177" t="s">
        <v>460</v>
      </c>
      <c r="CV177" t="s">
        <v>460</v>
      </c>
      <c r="CW177" t="s">
        <v>460</v>
      </c>
      <c r="CX177" t="s">
        <v>461</v>
      </c>
      <c r="CY177" t="s">
        <v>460</v>
      </c>
      <c r="CZ177" t="s">
        <v>473</v>
      </c>
      <c r="DA177" t="s">
        <v>460</v>
      </c>
      <c r="DB177" t="s">
        <v>474</v>
      </c>
      <c r="DC177" t="s">
        <v>460</v>
      </c>
      <c r="DD177" t="s">
        <v>460</v>
      </c>
      <c r="DE177" t="s">
        <v>461</v>
      </c>
      <c r="DF177" t="s">
        <v>460</v>
      </c>
      <c r="DG177" t="s">
        <v>473</v>
      </c>
      <c r="DH177" t="s">
        <v>473</v>
      </c>
      <c r="DI177" t="s">
        <v>461</v>
      </c>
      <c r="DJ177" t="s">
        <v>460</v>
      </c>
      <c r="DK177" t="s">
        <v>460</v>
      </c>
      <c r="DL177" t="s">
        <v>461</v>
      </c>
      <c r="DM177" t="s">
        <v>461</v>
      </c>
      <c r="DN177" t="s">
        <v>461</v>
      </c>
      <c r="DO177" t="s">
        <v>460</v>
      </c>
      <c r="DP177" t="s">
        <v>460</v>
      </c>
      <c r="DQ177" t="s">
        <v>460</v>
      </c>
      <c r="DR177" t="s">
        <v>461</v>
      </c>
      <c r="DS177" t="s">
        <v>473</v>
      </c>
      <c r="DT177" t="s">
        <v>461</v>
      </c>
      <c r="DU177" t="s">
        <v>460</v>
      </c>
      <c r="DV177" t="s">
        <v>461</v>
      </c>
      <c r="DW177" t="s">
        <v>461</v>
      </c>
      <c r="DX177" t="s">
        <v>460</v>
      </c>
      <c r="DY177" t="s">
        <v>461</v>
      </c>
      <c r="DZ177" t="s">
        <v>461</v>
      </c>
      <c r="EA177" t="s">
        <v>461</v>
      </c>
      <c r="EB177" t="s">
        <v>463</v>
      </c>
      <c r="EC177" t="s">
        <v>460</v>
      </c>
      <c r="ED177" t="s">
        <v>461</v>
      </c>
      <c r="EE177" t="s">
        <v>460</v>
      </c>
      <c r="EF177" t="s">
        <v>460</v>
      </c>
      <c r="EG177" t="s">
        <v>461</v>
      </c>
      <c r="EH177" t="s">
        <v>460</v>
      </c>
      <c r="EI177" t="s">
        <v>460</v>
      </c>
      <c r="EJ177" t="s">
        <v>460</v>
      </c>
      <c r="EK177" t="s">
        <v>461</v>
      </c>
      <c r="EL177" t="s">
        <v>461</v>
      </c>
      <c r="EM177" t="s">
        <v>460</v>
      </c>
      <c r="EN177" t="s">
        <v>460</v>
      </c>
      <c r="EO177" t="s">
        <v>461</v>
      </c>
      <c r="EP177" t="s">
        <v>460</v>
      </c>
      <c r="EQ177" t="s">
        <v>461</v>
      </c>
      <c r="ER177" t="s">
        <v>461</v>
      </c>
      <c r="ES177" t="s">
        <v>461</v>
      </c>
      <c r="ET177" t="s">
        <v>460</v>
      </c>
      <c r="EU177" t="s">
        <v>461</v>
      </c>
      <c r="EV177" t="s">
        <v>461</v>
      </c>
      <c r="EW177" t="s">
        <v>461</v>
      </c>
      <c r="EX177" t="s">
        <v>461</v>
      </c>
      <c r="EY177" t="s">
        <v>460</v>
      </c>
      <c r="EZ177" t="s">
        <v>460</v>
      </c>
      <c r="FA177" t="s">
        <v>460</v>
      </c>
      <c r="FB177" t="s">
        <v>460</v>
      </c>
      <c r="FC177" t="s">
        <v>460</v>
      </c>
      <c r="FD177" t="s">
        <v>460</v>
      </c>
      <c r="FE177" t="s">
        <v>460</v>
      </c>
      <c r="FF177" t="s">
        <v>460</v>
      </c>
      <c r="FG177" t="s">
        <v>460</v>
      </c>
      <c r="FH177" t="s">
        <v>461</v>
      </c>
      <c r="FI177" t="s">
        <v>460</v>
      </c>
      <c r="FJ177" t="s">
        <v>460</v>
      </c>
      <c r="FK177" t="s">
        <v>460</v>
      </c>
      <c r="FL177" t="s">
        <v>461</v>
      </c>
      <c r="FM177" t="s">
        <v>461</v>
      </c>
      <c r="FN177" t="s">
        <v>460</v>
      </c>
      <c r="FO177" t="s">
        <v>461</v>
      </c>
      <c r="FP177" t="s">
        <v>460</v>
      </c>
      <c r="FQ177" t="s">
        <v>460</v>
      </c>
      <c r="FR177" t="s">
        <v>461</v>
      </c>
      <c r="FS177" t="s">
        <v>460</v>
      </c>
      <c r="FT177" t="s">
        <v>461</v>
      </c>
      <c r="FU177" t="s">
        <v>461</v>
      </c>
      <c r="FV177" t="s">
        <v>460</v>
      </c>
      <c r="FW177" t="s">
        <v>460</v>
      </c>
      <c r="FX177" t="s">
        <v>461</v>
      </c>
      <c r="FY177" t="s">
        <v>460</v>
      </c>
      <c r="FZ177" t="s">
        <v>460</v>
      </c>
      <c r="GA177" t="s">
        <v>460</v>
      </c>
      <c r="GB177" t="s">
        <v>460</v>
      </c>
      <c r="GC177" t="s">
        <v>460</v>
      </c>
      <c r="GD177" t="s">
        <v>461</v>
      </c>
      <c r="GE177" t="s">
        <v>460</v>
      </c>
      <c r="GF177" t="s">
        <v>460</v>
      </c>
      <c r="GG177" t="s">
        <v>460</v>
      </c>
      <c r="GH177" t="s">
        <v>461</v>
      </c>
      <c r="GI177" t="s">
        <v>461</v>
      </c>
      <c r="GJ177" t="s">
        <v>461</v>
      </c>
      <c r="GK177" t="s">
        <v>460</v>
      </c>
      <c r="GL177" t="s">
        <v>460</v>
      </c>
      <c r="GM177" t="s">
        <v>460</v>
      </c>
      <c r="GN177" t="s">
        <v>460</v>
      </c>
      <c r="GO177" t="s">
        <v>460</v>
      </c>
      <c r="GP177" t="s">
        <v>461</v>
      </c>
      <c r="GQ177" t="s">
        <v>460</v>
      </c>
      <c r="GR177" t="s">
        <v>460</v>
      </c>
      <c r="GS177" t="s">
        <v>460</v>
      </c>
      <c r="GT177" t="s">
        <v>461</v>
      </c>
      <c r="GU177" t="s">
        <v>461</v>
      </c>
      <c r="GV177" t="s">
        <v>460</v>
      </c>
      <c r="GW177" t="s">
        <v>461</v>
      </c>
      <c r="GX177" t="s">
        <v>461</v>
      </c>
      <c r="GY177" t="s">
        <v>461</v>
      </c>
      <c r="GZ177" t="s">
        <v>461</v>
      </c>
      <c r="HA177" t="s">
        <v>460</v>
      </c>
      <c r="HB177" t="s">
        <v>460</v>
      </c>
      <c r="HC177" t="s">
        <v>461</v>
      </c>
      <c r="HD177" t="s">
        <v>460</v>
      </c>
      <c r="HE177" t="s">
        <v>481</v>
      </c>
      <c r="HF177">
        <v>108</v>
      </c>
      <c r="HG177">
        <v>80</v>
      </c>
      <c r="HH177">
        <v>0</v>
      </c>
      <c r="HI177">
        <v>6</v>
      </c>
      <c r="HJ177">
        <v>5</v>
      </c>
      <c r="HK177" t="s">
        <v>476</v>
      </c>
      <c r="HM177" s="3">
        <f t="shared" si="108"/>
        <v>51</v>
      </c>
      <c r="HN177" s="3">
        <f t="shared" si="109"/>
        <v>0</v>
      </c>
      <c r="HO177" s="3">
        <f t="shared" si="125"/>
        <v>0</v>
      </c>
      <c r="HP177" s="3">
        <f t="shared" si="88"/>
        <v>51</v>
      </c>
      <c r="HQ177" s="7" t="str" cm="1">
        <f t="array" ref="HQ177">_xlfn.SWITCH(HP177,HM177,"Oui",HN177,"Non",HO177,"Abstention")</f>
        <v>Oui</v>
      </c>
      <c r="HR177" s="7" t="str" cm="1">
        <f t="array" ref="HR177">_xlfn.SWITCH(HQ177,"Oui","Non","Non","Oui","Abstention","Oui")</f>
        <v>Non</v>
      </c>
      <c r="HS177" s="7" t="str" cm="1">
        <f t="array" ref="HS177">_xlfn.SWITCH(HQ177,"Oui","Abstention","Non","Abstention","Abstention","Non")</f>
        <v>Abstention</v>
      </c>
      <c r="HT177" s="3">
        <f t="shared" si="89"/>
        <v>51</v>
      </c>
      <c r="HU177" s="3">
        <f t="shared" si="90"/>
        <v>1</v>
      </c>
      <c r="HV177" t="str">
        <f t="shared" si="91"/>
        <v>consigne</v>
      </c>
      <c r="HW177" s="3">
        <f t="shared" si="110"/>
        <v>0</v>
      </c>
      <c r="HX177" s="3">
        <f t="shared" si="111"/>
        <v>35</v>
      </c>
      <c r="HY177" s="3">
        <f t="shared" si="112"/>
        <v>0</v>
      </c>
      <c r="HZ177" s="3">
        <f t="shared" si="92"/>
        <v>35</v>
      </c>
      <c r="IA177" s="7" t="str" cm="1">
        <f t="array" ref="IA177">_xlfn.SWITCH(HZ177,HW177,"Oui",HX177,"Non",HY177,"Abstention")</f>
        <v>Non</v>
      </c>
      <c r="IB177" s="7" t="str" cm="1">
        <f t="array" ref="IB177">_xlfn.SWITCH(IA177,"Oui","Non","Non","Oui","Abstention","Oui")</f>
        <v>Oui</v>
      </c>
      <c r="IC177" s="7" t="str" cm="1">
        <f t="array" ref="IC177">_xlfn.SWITCH(IA177,"Oui","Abstention","Non","Abstention","Abstention","Non")</f>
        <v>Abstention</v>
      </c>
      <c r="ID177" s="3">
        <f t="shared" si="93"/>
        <v>35</v>
      </c>
      <c r="IE177" s="3">
        <f t="shared" si="94"/>
        <v>1</v>
      </c>
      <c r="IF177" t="str">
        <f t="shared" si="95"/>
        <v>consigne</v>
      </c>
      <c r="IG177">
        <f t="shared" si="113"/>
        <v>28</v>
      </c>
      <c r="IH177">
        <f t="shared" si="114"/>
        <v>0</v>
      </c>
      <c r="II177">
        <f t="shared" si="115"/>
        <v>0</v>
      </c>
      <c r="IJ177" s="3">
        <f t="shared" si="96"/>
        <v>28</v>
      </c>
      <c r="IK177" s="7" t="str" cm="1">
        <f t="array" ref="IK177">_xlfn.SWITCH(IJ177,IG177,"Oui",IH177,"Non",II177,"Abstention")</f>
        <v>Oui</v>
      </c>
      <c r="IL177" s="7" t="str" cm="1">
        <f t="array" ref="IL177">_xlfn.SWITCH(IK177,"Oui","Non","Non","Oui","Abstention","Oui")</f>
        <v>Non</v>
      </c>
      <c r="IM177" s="7" t="str" cm="1">
        <f t="array" ref="IM177">_xlfn.SWITCH(IK177,"Oui","Abstention","Non","Abstention","Abstention","Non")</f>
        <v>Abstention</v>
      </c>
      <c r="IN177" s="3">
        <f t="shared" si="97"/>
        <v>28</v>
      </c>
      <c r="IO177" s="3">
        <f t="shared" si="98"/>
        <v>1</v>
      </c>
      <c r="IP177" t="str">
        <f t="shared" si="126"/>
        <v>consigne</v>
      </c>
      <c r="IQ177">
        <f t="shared" si="116"/>
        <v>29</v>
      </c>
      <c r="IR177">
        <f t="shared" si="117"/>
        <v>0</v>
      </c>
      <c r="IS177">
        <f t="shared" si="118"/>
        <v>0</v>
      </c>
      <c r="IT177" s="3">
        <f t="shared" si="99"/>
        <v>29</v>
      </c>
      <c r="IU177" s="7" t="str" cm="1">
        <f t="array" ref="IU177">_xlfn.SWITCH(IT177,IQ177,"Oui",IR177,"Non",IS177,"Abstention")</f>
        <v>Oui</v>
      </c>
      <c r="IV177" s="7" t="str" cm="1">
        <f t="array" ref="IV177">_xlfn.SWITCH(IU177,"Oui","Non","Non","Oui","Abstention","Oui")</f>
        <v>Non</v>
      </c>
      <c r="IW177" s="7" t="str" cm="1">
        <f t="array" ref="IW177">_xlfn.SWITCH(IU177,"Oui","Abstention","Non","Abstention","Abstention","Non")</f>
        <v>Abstention</v>
      </c>
      <c r="IX177" s="3">
        <f t="shared" si="100"/>
        <v>29</v>
      </c>
      <c r="IY177" s="3">
        <f t="shared" si="101"/>
        <v>1</v>
      </c>
      <c r="IZ177" t="str">
        <f t="shared" si="127"/>
        <v>consigne</v>
      </c>
      <c r="JA177">
        <f t="shared" si="119"/>
        <v>0</v>
      </c>
      <c r="JB177">
        <f t="shared" si="120"/>
        <v>29</v>
      </c>
      <c r="JC177">
        <f t="shared" si="121"/>
        <v>0</v>
      </c>
      <c r="JD177" s="3">
        <f t="shared" si="102"/>
        <v>29</v>
      </c>
      <c r="JE177" s="7" t="str" cm="1">
        <f t="array" ref="JE177">_xlfn.SWITCH(JD177,JA177,"Oui",JB177,"Non",JC177,"Abstention")</f>
        <v>Non</v>
      </c>
      <c r="JF177" s="7" t="str" cm="1">
        <f t="array" ref="JF177">_xlfn.SWITCH(JE177,"Oui","Non","Non","Oui","Abstention","Oui")</f>
        <v>Oui</v>
      </c>
      <c r="JG177" s="7" t="str" cm="1">
        <f t="array" ref="JG177">_xlfn.SWITCH(JE177,"Oui","Abstention","Non","Abstention","Abstention","Non")</f>
        <v>Abstention</v>
      </c>
      <c r="JH177" s="3">
        <f t="shared" si="103"/>
        <v>29</v>
      </c>
      <c r="JI177" s="3">
        <f t="shared" si="104"/>
        <v>1</v>
      </c>
      <c r="JJ177" t="str">
        <f t="shared" si="128"/>
        <v>consigne</v>
      </c>
      <c r="JK177">
        <f t="shared" si="122"/>
        <v>0</v>
      </c>
      <c r="JL177">
        <f t="shared" si="123"/>
        <v>16</v>
      </c>
      <c r="JM177">
        <f t="shared" si="124"/>
        <v>0</v>
      </c>
      <c r="JN177" s="3">
        <f t="shared" si="105"/>
        <v>16</v>
      </c>
      <c r="JO177" s="7" t="str" cm="1">
        <f t="array" ref="JO177">_xlfn.SWITCH(JN177,JK177,"Oui",JL177,"Non",JM177,"Abstention")</f>
        <v>Non</v>
      </c>
      <c r="JP177" s="7" t="str" cm="1">
        <f t="array" ref="JP177">_xlfn.SWITCH(JO177,"Oui","Non","Non","Oui","Abstention","Oui")</f>
        <v>Oui</v>
      </c>
      <c r="JQ177" s="7" t="str" cm="1">
        <f t="array" ref="JQ177">_xlfn.SWITCH(JO177,"Oui","Abstention","Non","Abstention","Abstention","Non")</f>
        <v>Abstention</v>
      </c>
      <c r="JR177" s="3">
        <f t="shared" si="106"/>
        <v>16</v>
      </c>
      <c r="JS177" s="3">
        <f t="shared" si="107"/>
        <v>1</v>
      </c>
      <c r="JT177" t="str">
        <f t="shared" si="129"/>
        <v>consigne</v>
      </c>
      <c r="JU177" s="3"/>
      <c r="JV177" t="str" cm="1">
        <f t="array" ref="JV177">_xlfn._xlws.FILTER($M$3:$HD$3,((($M177:$HD177=$HR177)+($M177:$HD177=$HS177))*($M$5:$HD$5="V")*($HV177="consigne")),"")</f>
        <v/>
      </c>
      <c r="KP177" t="str" cm="1">
        <f t="array" ref="KP177">_xlfn._xlws.FILTER($M$3:$HD$3,((($M177:$HD177=$IB177)+($M177:$HD177=$IC177))*($M$5:$HD$5="S")*($IF177="consigne")),"")</f>
        <v/>
      </c>
      <c r="LD177" t="str" cm="1">
        <f t="array" ref="LD177">_xlfn._xlws.FILTER($M$3:$HD$3,((($M177:$HD177=$IV177)+($M177:$HD177=$IW177))*($M$5:$HD$5="RL")*($IZ177="consigne")),"")</f>
        <v/>
      </c>
      <c r="LP177" t="str" cm="1">
        <f t="array" ref="LP177">_xlfn._xlws.FILTER($M$3:$HD$3,((($M177:$HD177=$JF177)+($M177:$HD177=$JG177))*($M$5:$HD$5="G")*($JJ177="consigne")),"")</f>
        <v/>
      </c>
      <c r="MA177" t="str" cm="1">
        <f t="array" ref="MA177">_xlfn._xlws.FILTER($M$3:$HD$3,((($M177:$HD177=$JP177)+($M177:$HD177=$JQ177))*($M$5:$HD$5="GL")*($JT177="consigne")),"")</f>
        <v/>
      </c>
      <c r="MG177" t="str" cm="1">
        <f t="array" ref="MG177">_xlfn._xlws.FILTER($M$3:$HD$3,((($M177:$HD177=$IL177)+($M177:$HD177=$IM177))*($M$5:$HD$5="M-E")*($IP177="consigne")),"")</f>
        <v/>
      </c>
    </row>
    <row r="178" spans="1:353" x14ac:dyDescent="0.25">
      <c r="A178" s="1" t="s">
        <v>1054</v>
      </c>
      <c r="B178" t="s">
        <v>204</v>
      </c>
      <c r="C178" t="s">
        <v>684</v>
      </c>
      <c r="D178" t="s">
        <v>1045</v>
      </c>
      <c r="E178" s="1" t="s">
        <v>1046</v>
      </c>
      <c r="F178" t="s">
        <v>1047</v>
      </c>
      <c r="G178">
        <v>24658</v>
      </c>
      <c r="H178" t="s">
        <v>506</v>
      </c>
      <c r="I178" t="s">
        <v>1055</v>
      </c>
      <c r="J178" t="s">
        <v>1056</v>
      </c>
      <c r="K178" t="s">
        <v>1050</v>
      </c>
      <c r="M178" t="s">
        <v>461</v>
      </c>
      <c r="N178" t="s">
        <v>460</v>
      </c>
      <c r="O178" t="s">
        <v>460</v>
      </c>
      <c r="P178" t="s">
        <v>460</v>
      </c>
      <c r="Q178" t="s">
        <v>461</v>
      </c>
      <c r="R178" t="s">
        <v>460</v>
      </c>
      <c r="S178" t="s">
        <v>460</v>
      </c>
      <c r="T178" t="s">
        <v>460</v>
      </c>
      <c r="U178" t="s">
        <v>460</v>
      </c>
      <c r="V178" t="s">
        <v>460</v>
      </c>
      <c r="W178" t="s">
        <v>463</v>
      </c>
      <c r="X178" t="s">
        <v>460</v>
      </c>
      <c r="Y178" t="s">
        <v>460</v>
      </c>
      <c r="Z178" t="s">
        <v>461</v>
      </c>
      <c r="AA178" t="s">
        <v>461</v>
      </c>
      <c r="AB178" t="s">
        <v>460</v>
      </c>
      <c r="AC178" t="s">
        <v>461</v>
      </c>
      <c r="AD178" t="s">
        <v>460</v>
      </c>
      <c r="AE178" t="s">
        <v>461</v>
      </c>
      <c r="AF178" t="s">
        <v>460</v>
      </c>
      <c r="AG178" t="s">
        <v>460</v>
      </c>
      <c r="AH178" t="s">
        <v>460</v>
      </c>
      <c r="AI178" t="s">
        <v>460</v>
      </c>
      <c r="AJ178" t="s">
        <v>460</v>
      </c>
      <c r="AK178" t="s">
        <v>461</v>
      </c>
      <c r="AL178" t="s">
        <v>460</v>
      </c>
      <c r="AM178" t="s">
        <v>460</v>
      </c>
      <c r="AN178" t="s">
        <v>473</v>
      </c>
      <c r="AO178" t="s">
        <v>461</v>
      </c>
      <c r="AP178" t="s">
        <v>460</v>
      </c>
      <c r="AQ178" t="s">
        <v>460</v>
      </c>
      <c r="AR178" t="s">
        <v>461</v>
      </c>
      <c r="AS178" t="s">
        <v>460</v>
      </c>
      <c r="AT178" t="s">
        <v>461</v>
      </c>
      <c r="AU178" t="s">
        <v>460</v>
      </c>
      <c r="AV178" t="s">
        <v>460</v>
      </c>
      <c r="AW178" t="s">
        <v>461</v>
      </c>
      <c r="AX178" t="s">
        <v>460</v>
      </c>
      <c r="AY178" t="s">
        <v>460</v>
      </c>
      <c r="AZ178" t="s">
        <v>460</v>
      </c>
      <c r="BA178" t="s">
        <v>461</v>
      </c>
      <c r="BB178" t="s">
        <v>460</v>
      </c>
      <c r="BC178" t="s">
        <v>460</v>
      </c>
      <c r="BD178" t="s">
        <v>461</v>
      </c>
      <c r="BE178" t="s">
        <v>463</v>
      </c>
      <c r="BF178" t="s">
        <v>460</v>
      </c>
      <c r="BG178" t="s">
        <v>460</v>
      </c>
      <c r="BH178" t="s">
        <v>460</v>
      </c>
      <c r="BI178" t="s">
        <v>460</v>
      </c>
      <c r="BJ178" t="s">
        <v>460</v>
      </c>
      <c r="BK178" t="s">
        <v>461</v>
      </c>
      <c r="BL178" t="s">
        <v>461</v>
      </c>
      <c r="BM178" t="s">
        <v>460</v>
      </c>
      <c r="BN178" t="s">
        <v>461</v>
      </c>
      <c r="BO178" t="s">
        <v>460</v>
      </c>
      <c r="BP178" t="s">
        <v>463</v>
      </c>
      <c r="BQ178" t="s">
        <v>460</v>
      </c>
      <c r="BR178" t="s">
        <v>461</v>
      </c>
      <c r="BS178" t="s">
        <v>460</v>
      </c>
      <c r="BT178" t="s">
        <v>461</v>
      </c>
      <c r="BU178" t="s">
        <v>461</v>
      </c>
      <c r="BV178" t="s">
        <v>460</v>
      </c>
      <c r="BW178" t="s">
        <v>461</v>
      </c>
      <c r="BX178" t="s">
        <v>460</v>
      </c>
      <c r="BY178" t="s">
        <v>460</v>
      </c>
      <c r="BZ178" t="s">
        <v>461</v>
      </c>
      <c r="CA178" t="s">
        <v>460</v>
      </c>
      <c r="CB178" t="s">
        <v>460</v>
      </c>
      <c r="CC178" t="s">
        <v>460</v>
      </c>
      <c r="CD178" t="s">
        <v>461</v>
      </c>
      <c r="CE178" t="s">
        <v>460</v>
      </c>
      <c r="CF178" t="s">
        <v>461</v>
      </c>
      <c r="CG178" t="s">
        <v>463</v>
      </c>
      <c r="CH178" t="s">
        <v>461</v>
      </c>
      <c r="CI178" t="s">
        <v>460</v>
      </c>
      <c r="CJ178" t="s">
        <v>460</v>
      </c>
      <c r="CK178" t="s">
        <v>460</v>
      </c>
      <c r="CL178" t="s">
        <v>461</v>
      </c>
      <c r="CM178" t="s">
        <v>463</v>
      </c>
      <c r="CN178" t="s">
        <v>460</v>
      </c>
      <c r="CO178" t="s">
        <v>460</v>
      </c>
      <c r="CP178" t="s">
        <v>461</v>
      </c>
      <c r="CQ178" t="s">
        <v>460</v>
      </c>
      <c r="CR178" t="s">
        <v>461</v>
      </c>
      <c r="CS178" t="s">
        <v>460</v>
      </c>
      <c r="CT178" t="s">
        <v>461</v>
      </c>
      <c r="CU178" t="s">
        <v>460</v>
      </c>
      <c r="CV178" t="s">
        <v>461</v>
      </c>
      <c r="CW178" t="s">
        <v>460</v>
      </c>
      <c r="CX178" t="s">
        <v>460</v>
      </c>
      <c r="CY178" t="s">
        <v>460</v>
      </c>
      <c r="CZ178" t="s">
        <v>473</v>
      </c>
      <c r="DA178" t="s">
        <v>460</v>
      </c>
      <c r="DB178" t="s">
        <v>474</v>
      </c>
      <c r="DC178" t="s">
        <v>460</v>
      </c>
      <c r="DD178" t="s">
        <v>461</v>
      </c>
      <c r="DE178" t="s">
        <v>460</v>
      </c>
      <c r="DF178" t="s">
        <v>461</v>
      </c>
      <c r="DG178" t="s">
        <v>473</v>
      </c>
      <c r="DH178" t="s">
        <v>473</v>
      </c>
      <c r="DI178" t="s">
        <v>460</v>
      </c>
      <c r="DJ178" t="s">
        <v>460</v>
      </c>
      <c r="DK178" t="s">
        <v>460</v>
      </c>
      <c r="DL178" t="s">
        <v>461</v>
      </c>
      <c r="DM178" t="s">
        <v>460</v>
      </c>
      <c r="DN178" t="s">
        <v>460</v>
      </c>
      <c r="DO178" t="s">
        <v>460</v>
      </c>
      <c r="DP178" t="s">
        <v>461</v>
      </c>
      <c r="DQ178" t="s">
        <v>461</v>
      </c>
      <c r="DR178" t="s">
        <v>460</v>
      </c>
      <c r="DS178" t="s">
        <v>460</v>
      </c>
      <c r="DT178" t="s">
        <v>460</v>
      </c>
      <c r="DU178" t="s">
        <v>460</v>
      </c>
      <c r="DV178" t="s">
        <v>460</v>
      </c>
      <c r="DW178" t="s">
        <v>461</v>
      </c>
      <c r="DX178" t="s">
        <v>461</v>
      </c>
      <c r="DY178" t="s">
        <v>461</v>
      </c>
      <c r="DZ178" t="s">
        <v>460</v>
      </c>
      <c r="EA178" t="s">
        <v>460</v>
      </c>
      <c r="EB178" t="s">
        <v>463</v>
      </c>
      <c r="EC178" t="s">
        <v>461</v>
      </c>
      <c r="ED178" t="s">
        <v>461</v>
      </c>
      <c r="EE178" t="s">
        <v>460</v>
      </c>
      <c r="EF178" t="s">
        <v>460</v>
      </c>
      <c r="EG178" t="s">
        <v>460</v>
      </c>
      <c r="EH178" t="s">
        <v>460</v>
      </c>
      <c r="EI178" t="s">
        <v>461</v>
      </c>
      <c r="EJ178" t="s">
        <v>461</v>
      </c>
      <c r="EK178" t="s">
        <v>460</v>
      </c>
      <c r="EL178" t="s">
        <v>460</v>
      </c>
      <c r="EM178" t="s">
        <v>460</v>
      </c>
      <c r="EN178" t="s">
        <v>461</v>
      </c>
      <c r="EO178" t="s">
        <v>460</v>
      </c>
      <c r="EP178" t="s">
        <v>460</v>
      </c>
      <c r="EQ178" t="s">
        <v>460</v>
      </c>
      <c r="ER178" t="s">
        <v>461</v>
      </c>
      <c r="ES178" t="s">
        <v>460</v>
      </c>
      <c r="ET178" t="s">
        <v>460</v>
      </c>
      <c r="EU178" t="s">
        <v>460</v>
      </c>
      <c r="EV178" t="s">
        <v>460</v>
      </c>
      <c r="EW178" t="s">
        <v>460</v>
      </c>
      <c r="EX178" t="s">
        <v>460</v>
      </c>
      <c r="EY178" t="s">
        <v>461</v>
      </c>
      <c r="EZ178" t="s">
        <v>460</v>
      </c>
      <c r="FA178" t="s">
        <v>460</v>
      </c>
      <c r="FB178" t="s">
        <v>461</v>
      </c>
      <c r="FC178" t="s">
        <v>460</v>
      </c>
      <c r="FD178" t="s">
        <v>460</v>
      </c>
      <c r="FE178" t="s">
        <v>460</v>
      </c>
      <c r="FF178" t="s">
        <v>460</v>
      </c>
      <c r="FG178" t="s">
        <v>460</v>
      </c>
      <c r="FH178" t="s">
        <v>460</v>
      </c>
      <c r="FI178" t="s">
        <v>460</v>
      </c>
      <c r="FJ178" t="s">
        <v>461</v>
      </c>
      <c r="FK178" t="s">
        <v>461</v>
      </c>
      <c r="FL178" t="s">
        <v>460</v>
      </c>
      <c r="FM178" t="s">
        <v>460</v>
      </c>
      <c r="FN178" t="s">
        <v>461</v>
      </c>
      <c r="FO178" t="s">
        <v>461</v>
      </c>
      <c r="FP178" t="s">
        <v>460</v>
      </c>
      <c r="FQ178" t="s">
        <v>460</v>
      </c>
      <c r="FR178" t="s">
        <v>460</v>
      </c>
      <c r="FS178" t="s">
        <v>460</v>
      </c>
      <c r="FT178" t="s">
        <v>460</v>
      </c>
      <c r="FU178" t="s">
        <v>460</v>
      </c>
      <c r="FV178" t="s">
        <v>460</v>
      </c>
      <c r="FW178" t="s">
        <v>461</v>
      </c>
      <c r="FX178" t="s">
        <v>460</v>
      </c>
      <c r="FY178" t="s">
        <v>460</v>
      </c>
      <c r="FZ178" t="s">
        <v>460</v>
      </c>
      <c r="GA178" t="s">
        <v>461</v>
      </c>
      <c r="GB178" t="s">
        <v>460</v>
      </c>
      <c r="GC178" t="s">
        <v>461</v>
      </c>
      <c r="GD178" t="s">
        <v>460</v>
      </c>
      <c r="GE178" t="s">
        <v>460</v>
      </c>
      <c r="GF178" t="s">
        <v>461</v>
      </c>
      <c r="GG178" t="s">
        <v>460</v>
      </c>
      <c r="GH178" t="s">
        <v>460</v>
      </c>
      <c r="GI178" t="s">
        <v>460</v>
      </c>
      <c r="GJ178" t="s">
        <v>460</v>
      </c>
      <c r="GK178" t="s">
        <v>461</v>
      </c>
      <c r="GL178" t="s">
        <v>461</v>
      </c>
      <c r="GM178" t="s">
        <v>460</v>
      </c>
      <c r="GN178" t="s">
        <v>460</v>
      </c>
      <c r="GO178" t="s">
        <v>461</v>
      </c>
      <c r="GP178" t="s">
        <v>460</v>
      </c>
      <c r="GQ178" t="s">
        <v>461</v>
      </c>
      <c r="GR178" t="s">
        <v>460</v>
      </c>
      <c r="GS178" t="s">
        <v>460</v>
      </c>
      <c r="GT178" t="s">
        <v>460</v>
      </c>
      <c r="GU178" t="s">
        <v>461</v>
      </c>
      <c r="GV178" t="s">
        <v>460</v>
      </c>
      <c r="GW178" t="s">
        <v>460</v>
      </c>
      <c r="GX178" t="s">
        <v>460</v>
      </c>
      <c r="GY178" t="s">
        <v>460</v>
      </c>
      <c r="GZ178" t="s">
        <v>460</v>
      </c>
      <c r="HA178" t="s">
        <v>460</v>
      </c>
      <c r="HB178" t="s">
        <v>461</v>
      </c>
      <c r="HC178" t="s">
        <v>460</v>
      </c>
      <c r="HD178" t="s">
        <v>461</v>
      </c>
      <c r="HE178" t="s">
        <v>481</v>
      </c>
      <c r="HF178">
        <v>129</v>
      </c>
      <c r="HG178">
        <v>60</v>
      </c>
      <c r="HH178">
        <v>0</v>
      </c>
      <c r="HI178">
        <v>6</v>
      </c>
      <c r="HJ178">
        <v>4</v>
      </c>
      <c r="HK178" t="s">
        <v>476</v>
      </c>
      <c r="HM178" s="3">
        <f t="shared" si="108"/>
        <v>11</v>
      </c>
      <c r="HN178" s="3">
        <f t="shared" si="109"/>
        <v>40</v>
      </c>
      <c r="HO178" s="3">
        <f t="shared" si="125"/>
        <v>0</v>
      </c>
      <c r="HP178" s="3">
        <f t="shared" si="88"/>
        <v>40</v>
      </c>
      <c r="HQ178" s="7" t="str" cm="1">
        <f t="array" ref="HQ178">_xlfn.SWITCH(HP178,HM178,"Oui",HN178,"Non",HO178,"Abstention")</f>
        <v>Non</v>
      </c>
      <c r="HR178" s="7" t="str" cm="1">
        <f t="array" ref="HR178">_xlfn.SWITCH(HQ178,"Oui","Non","Non","Oui","Abstention","Oui")</f>
        <v>Oui</v>
      </c>
      <c r="HS178" s="7" t="str" cm="1">
        <f t="array" ref="HS178">_xlfn.SWITCH(HQ178,"Oui","Abstention","Non","Abstention","Abstention","Non")</f>
        <v>Abstention</v>
      </c>
      <c r="HT178" s="3">
        <f t="shared" si="89"/>
        <v>51</v>
      </c>
      <c r="HU178" s="3">
        <f t="shared" si="90"/>
        <v>0.78431372549019607</v>
      </c>
      <c r="HV178" t="str">
        <f t="shared" si="91"/>
        <v>consigne</v>
      </c>
      <c r="HW178" s="3">
        <f t="shared" si="110"/>
        <v>36</v>
      </c>
      <c r="HX178" s="3">
        <f t="shared" si="111"/>
        <v>0</v>
      </c>
      <c r="HY178" s="3">
        <f t="shared" si="112"/>
        <v>0</v>
      </c>
      <c r="HZ178" s="3">
        <f t="shared" si="92"/>
        <v>36</v>
      </c>
      <c r="IA178" s="7" t="str" cm="1">
        <f t="array" ref="IA178">_xlfn.SWITCH(HZ178,HW178,"Oui",HX178,"Non",HY178,"Abstention")</f>
        <v>Oui</v>
      </c>
      <c r="IB178" s="7" t="str" cm="1">
        <f t="array" ref="IB178">_xlfn.SWITCH(IA178,"Oui","Non","Non","Oui","Abstention","Oui")</f>
        <v>Non</v>
      </c>
      <c r="IC178" s="7" t="str" cm="1">
        <f t="array" ref="IC178">_xlfn.SWITCH(IA178,"Oui","Abstention","Non","Abstention","Abstention","Non")</f>
        <v>Abstention</v>
      </c>
      <c r="ID178" s="3">
        <f t="shared" si="93"/>
        <v>36</v>
      </c>
      <c r="IE178" s="3">
        <f t="shared" si="94"/>
        <v>1</v>
      </c>
      <c r="IF178" t="str">
        <f t="shared" si="95"/>
        <v>consigne</v>
      </c>
      <c r="IG178">
        <f t="shared" si="113"/>
        <v>28</v>
      </c>
      <c r="IH178">
        <f t="shared" si="114"/>
        <v>0</v>
      </c>
      <c r="II178">
        <f t="shared" si="115"/>
        <v>0</v>
      </c>
      <c r="IJ178" s="3">
        <f t="shared" si="96"/>
        <v>28</v>
      </c>
      <c r="IK178" s="7" t="str" cm="1">
        <f t="array" ref="IK178">_xlfn.SWITCH(IJ178,IG178,"Oui",IH178,"Non",II178,"Abstention")</f>
        <v>Oui</v>
      </c>
      <c r="IL178" s="7" t="str" cm="1">
        <f t="array" ref="IL178">_xlfn.SWITCH(IK178,"Oui","Non","Non","Oui","Abstention","Oui")</f>
        <v>Non</v>
      </c>
      <c r="IM178" s="7" t="str" cm="1">
        <f t="array" ref="IM178">_xlfn.SWITCH(IK178,"Oui","Abstention","Non","Abstention","Abstention","Non")</f>
        <v>Abstention</v>
      </c>
      <c r="IN178" s="3">
        <f t="shared" si="97"/>
        <v>28</v>
      </c>
      <c r="IO178" s="3">
        <f t="shared" si="98"/>
        <v>1</v>
      </c>
      <c r="IP178" t="str">
        <f t="shared" si="126"/>
        <v>consigne</v>
      </c>
      <c r="IQ178">
        <f t="shared" si="116"/>
        <v>25</v>
      </c>
      <c r="IR178">
        <f t="shared" si="117"/>
        <v>4</v>
      </c>
      <c r="IS178">
        <f t="shared" si="118"/>
        <v>0</v>
      </c>
      <c r="IT178" s="3">
        <f t="shared" si="99"/>
        <v>25</v>
      </c>
      <c r="IU178" s="7" t="str" cm="1">
        <f t="array" ref="IU178">_xlfn.SWITCH(IT178,IQ178,"Oui",IR178,"Non",IS178,"Abstention")</f>
        <v>Oui</v>
      </c>
      <c r="IV178" s="7" t="str" cm="1">
        <f t="array" ref="IV178">_xlfn.SWITCH(IU178,"Oui","Non","Non","Oui","Abstention","Oui")</f>
        <v>Non</v>
      </c>
      <c r="IW178" s="7" t="str" cm="1">
        <f t="array" ref="IW178">_xlfn.SWITCH(IU178,"Oui","Abstention","Non","Abstention","Abstention","Non")</f>
        <v>Abstention</v>
      </c>
      <c r="IX178" s="3">
        <f t="shared" si="100"/>
        <v>29</v>
      </c>
      <c r="IY178" s="3">
        <f t="shared" si="101"/>
        <v>0.86206896551724133</v>
      </c>
      <c r="IZ178" t="str">
        <f t="shared" si="127"/>
        <v>consigne</v>
      </c>
      <c r="JA178">
        <f t="shared" si="119"/>
        <v>29</v>
      </c>
      <c r="JB178">
        <f t="shared" si="120"/>
        <v>0</v>
      </c>
      <c r="JC178">
        <f t="shared" si="121"/>
        <v>0</v>
      </c>
      <c r="JD178" s="3">
        <f t="shared" si="102"/>
        <v>29</v>
      </c>
      <c r="JE178" s="7" t="str" cm="1">
        <f t="array" ref="JE178">_xlfn.SWITCH(JD178,JA178,"Oui",JB178,"Non",JC178,"Abstention")</f>
        <v>Oui</v>
      </c>
      <c r="JF178" s="7" t="str" cm="1">
        <f t="array" ref="JF178">_xlfn.SWITCH(JE178,"Oui","Non","Non","Oui","Abstention","Oui")</f>
        <v>Non</v>
      </c>
      <c r="JG178" s="7" t="str" cm="1">
        <f t="array" ref="JG178">_xlfn.SWITCH(JE178,"Oui","Abstention","Non","Abstention","Abstention","Non")</f>
        <v>Abstention</v>
      </c>
      <c r="JH178" s="3">
        <f t="shared" si="103"/>
        <v>29</v>
      </c>
      <c r="JI178" s="3">
        <f t="shared" si="104"/>
        <v>1</v>
      </c>
      <c r="JJ178" t="str">
        <f t="shared" si="128"/>
        <v>consigne</v>
      </c>
      <c r="JK178">
        <f t="shared" si="122"/>
        <v>0</v>
      </c>
      <c r="JL178">
        <f t="shared" si="123"/>
        <v>16</v>
      </c>
      <c r="JM178">
        <f t="shared" si="124"/>
        <v>0</v>
      </c>
      <c r="JN178" s="3">
        <f t="shared" si="105"/>
        <v>16</v>
      </c>
      <c r="JO178" s="7" t="str" cm="1">
        <f t="array" ref="JO178">_xlfn.SWITCH(JN178,JK178,"Oui",JL178,"Non",JM178,"Abstention")</f>
        <v>Non</v>
      </c>
      <c r="JP178" s="7" t="str" cm="1">
        <f t="array" ref="JP178">_xlfn.SWITCH(JO178,"Oui","Non","Non","Oui","Abstention","Oui")</f>
        <v>Oui</v>
      </c>
      <c r="JQ178" s="7" t="str" cm="1">
        <f t="array" ref="JQ178">_xlfn.SWITCH(JO178,"Oui","Abstention","Non","Abstention","Abstention","Non")</f>
        <v>Abstention</v>
      </c>
      <c r="JR178" s="3">
        <f t="shared" si="106"/>
        <v>16</v>
      </c>
      <c r="JS178" s="3">
        <f t="shared" si="107"/>
        <v>1</v>
      </c>
      <c r="JT178" t="str">
        <f t="shared" si="129"/>
        <v>consigne</v>
      </c>
      <c r="JU178" s="3"/>
      <c r="JV178" t="str" cm="1">
        <f t="array" ref="JV178:KF178">_xlfn._xlws.FILTER($M$3:$HD$3,((($M178:$HD178=$HR178)+($M178:$HD178=$HS178))*($M$5:$HD$5="V")*($HV178="consigne")),"")</f>
        <v>Aebi Andreas</v>
      </c>
      <c r="JW178" t="str">
        <v>Aeschi Thomas</v>
      </c>
      <c r="JX178" t="str">
        <v>Büchel Roland Rino</v>
      </c>
      <c r="JY178" t="str">
        <v>Buffat Michaël</v>
      </c>
      <c r="JZ178" t="str">
        <v>Grüter Franz</v>
      </c>
      <c r="KA178" t="str">
        <v>Heer Alfred</v>
      </c>
      <c r="KB178" t="str">
        <v>Herzog Verena</v>
      </c>
      <c r="KC178" t="str">
        <v>Hurter Thomas</v>
      </c>
      <c r="KD178" t="str">
        <v>Martullo-Blocher Magdalena</v>
      </c>
      <c r="KE178" t="str">
        <v>Rösti Albert</v>
      </c>
      <c r="KF178" t="str">
        <v>Schläpfer Therese</v>
      </c>
      <c r="KP178" t="str" cm="1">
        <f t="array" ref="KP178">_xlfn._xlws.FILTER($M$3:$HD$3,((($M178:$HD178=$IB178)+($M178:$HD178=$IC178))*($M$5:$HD$5="S")*($IF178="consigne")),"")</f>
        <v/>
      </c>
      <c r="LD178" t="str" cm="1">
        <f t="array" ref="LD178:LG178">_xlfn._xlws.FILTER($M$3:$HD$3,((($M178:$HD178=$IV178)+($M178:$HD178=$IW178))*($M$5:$HD$5="RL")*($IZ178="consigne")),"")</f>
        <v>Cottier Damien</v>
      </c>
      <c r="LE178" t="str">
        <v>Markwalder Christa</v>
      </c>
      <c r="LF178" t="str">
        <v>Moret Isabelle</v>
      </c>
      <c r="LG178" t="str">
        <v>Sauter Regine</v>
      </c>
      <c r="LP178" t="str" cm="1">
        <f t="array" ref="LP178">_xlfn._xlws.FILTER($M$3:$HD$3,((($M178:$HD178=$JF178)+($M178:$HD178=$JG178))*($M$5:$HD$5="G")*($JJ178="consigne")),"")</f>
        <v/>
      </c>
      <c r="MA178" t="str" cm="1">
        <f t="array" ref="MA178">_xlfn._xlws.FILTER($M$3:$HD$3,((($M178:$HD178=$JP178)+($M178:$HD178=$JQ178))*($M$5:$HD$5="GL")*($JT178="consigne")),"")</f>
        <v/>
      </c>
      <c r="MG178" t="str" cm="1">
        <f t="array" ref="MG178">_xlfn._xlws.FILTER($M$3:$HD$3,((($M178:$HD178=$IL178)+($M178:$HD178=$IM178))*($M$5:$HD$5="M-E")*($IP178="consigne")),"")</f>
        <v/>
      </c>
    </row>
    <row r="179" spans="1:353" x14ac:dyDescent="0.25">
      <c r="A179" s="1" t="s">
        <v>1057</v>
      </c>
      <c r="B179" t="s">
        <v>204</v>
      </c>
      <c r="C179" t="s">
        <v>684</v>
      </c>
      <c r="D179" t="s">
        <v>1045</v>
      </c>
      <c r="E179" s="1" t="s">
        <v>1046</v>
      </c>
      <c r="F179" t="s">
        <v>1047</v>
      </c>
      <c r="G179">
        <v>24662</v>
      </c>
      <c r="H179" t="s">
        <v>506</v>
      </c>
      <c r="I179" t="s">
        <v>630</v>
      </c>
      <c r="J179" t="s">
        <v>1056</v>
      </c>
      <c r="K179" t="s">
        <v>1050</v>
      </c>
      <c r="M179" t="s">
        <v>461</v>
      </c>
      <c r="N179" t="s">
        <v>461</v>
      </c>
      <c r="O179" t="s">
        <v>460</v>
      </c>
      <c r="P179" t="s">
        <v>461</v>
      </c>
      <c r="Q179" t="s">
        <v>461</v>
      </c>
      <c r="R179" t="s">
        <v>460</v>
      </c>
      <c r="S179" t="s">
        <v>460</v>
      </c>
      <c r="T179" t="s">
        <v>460</v>
      </c>
      <c r="U179" t="s">
        <v>460</v>
      </c>
      <c r="V179" t="s">
        <v>460</v>
      </c>
      <c r="W179" t="s">
        <v>463</v>
      </c>
      <c r="X179" t="s">
        <v>460</v>
      </c>
      <c r="Y179" t="s">
        <v>460</v>
      </c>
      <c r="Z179" t="s">
        <v>460</v>
      </c>
      <c r="AA179" t="s">
        <v>460</v>
      </c>
      <c r="AB179" t="s">
        <v>460</v>
      </c>
      <c r="AC179" t="s">
        <v>460</v>
      </c>
      <c r="AD179" t="s">
        <v>460</v>
      </c>
      <c r="AE179" t="s">
        <v>461</v>
      </c>
      <c r="AF179" t="s">
        <v>460</v>
      </c>
      <c r="AG179" t="s">
        <v>460</v>
      </c>
      <c r="AH179" t="s">
        <v>460</v>
      </c>
      <c r="AI179" t="s">
        <v>461</v>
      </c>
      <c r="AJ179" t="s">
        <v>460</v>
      </c>
      <c r="AK179" t="s">
        <v>460</v>
      </c>
      <c r="AL179" t="s">
        <v>461</v>
      </c>
      <c r="AM179" t="s">
        <v>461</v>
      </c>
      <c r="AN179" t="s">
        <v>473</v>
      </c>
      <c r="AO179" t="s">
        <v>461</v>
      </c>
      <c r="AP179" t="s">
        <v>461</v>
      </c>
      <c r="AQ179" t="s">
        <v>460</v>
      </c>
      <c r="AR179" t="s">
        <v>460</v>
      </c>
      <c r="AS179" t="s">
        <v>460</v>
      </c>
      <c r="AT179" t="s">
        <v>460</v>
      </c>
      <c r="AU179" t="s">
        <v>460</v>
      </c>
      <c r="AV179" t="s">
        <v>460</v>
      </c>
      <c r="AW179" t="s">
        <v>461</v>
      </c>
      <c r="AX179" t="s">
        <v>460</v>
      </c>
      <c r="AY179" t="s">
        <v>460</v>
      </c>
      <c r="AZ179" t="s">
        <v>460</v>
      </c>
      <c r="BA179" t="s">
        <v>461</v>
      </c>
      <c r="BB179" t="s">
        <v>460</v>
      </c>
      <c r="BC179" t="s">
        <v>460</v>
      </c>
      <c r="BD179" t="s">
        <v>461</v>
      </c>
      <c r="BE179" t="s">
        <v>463</v>
      </c>
      <c r="BF179" t="s">
        <v>460</v>
      </c>
      <c r="BG179" t="s">
        <v>460</v>
      </c>
      <c r="BH179" t="s">
        <v>460</v>
      </c>
      <c r="BI179" t="s">
        <v>460</v>
      </c>
      <c r="BJ179" t="s">
        <v>460</v>
      </c>
      <c r="BK179" t="s">
        <v>461</v>
      </c>
      <c r="BL179" t="s">
        <v>460</v>
      </c>
      <c r="BM179" t="s">
        <v>460</v>
      </c>
      <c r="BN179" t="s">
        <v>460</v>
      </c>
      <c r="BO179" t="s">
        <v>460</v>
      </c>
      <c r="BP179" t="s">
        <v>463</v>
      </c>
      <c r="BQ179" t="s">
        <v>460</v>
      </c>
      <c r="BR179" t="s">
        <v>461</v>
      </c>
      <c r="BS179" t="s">
        <v>460</v>
      </c>
      <c r="BT179" t="s">
        <v>461</v>
      </c>
      <c r="BU179" t="s">
        <v>461</v>
      </c>
      <c r="BV179" t="s">
        <v>460</v>
      </c>
      <c r="BW179" t="s">
        <v>461</v>
      </c>
      <c r="BX179" t="s">
        <v>460</v>
      </c>
      <c r="BY179" t="s">
        <v>461</v>
      </c>
      <c r="BZ179" t="s">
        <v>461</v>
      </c>
      <c r="CA179" t="s">
        <v>460</v>
      </c>
      <c r="CB179" t="s">
        <v>461</v>
      </c>
      <c r="CC179" t="s">
        <v>460</v>
      </c>
      <c r="CD179" t="s">
        <v>461</v>
      </c>
      <c r="CE179" t="s">
        <v>460</v>
      </c>
      <c r="CF179" t="s">
        <v>460</v>
      </c>
      <c r="CG179" t="s">
        <v>463</v>
      </c>
      <c r="CH179" t="s">
        <v>460</v>
      </c>
      <c r="CI179" t="s">
        <v>461</v>
      </c>
      <c r="CJ179" t="s">
        <v>461</v>
      </c>
      <c r="CK179" t="s">
        <v>460</v>
      </c>
      <c r="CL179" t="s">
        <v>461</v>
      </c>
      <c r="CM179" t="s">
        <v>463</v>
      </c>
      <c r="CN179" t="s">
        <v>460</v>
      </c>
      <c r="CO179" t="s">
        <v>460</v>
      </c>
      <c r="CP179" t="s">
        <v>461</v>
      </c>
      <c r="CQ179" t="s">
        <v>461</v>
      </c>
      <c r="CR179" t="s">
        <v>461</v>
      </c>
      <c r="CS179" t="s">
        <v>461</v>
      </c>
      <c r="CT179" t="s">
        <v>461</v>
      </c>
      <c r="CU179" t="s">
        <v>460</v>
      </c>
      <c r="CV179" t="s">
        <v>461</v>
      </c>
      <c r="CW179" t="s">
        <v>461</v>
      </c>
      <c r="CX179" t="s">
        <v>460</v>
      </c>
      <c r="CY179" t="s">
        <v>461</v>
      </c>
      <c r="CZ179" t="s">
        <v>473</v>
      </c>
      <c r="DA179" t="s">
        <v>460</v>
      </c>
      <c r="DB179" t="s">
        <v>474</v>
      </c>
      <c r="DC179" t="s">
        <v>461</v>
      </c>
      <c r="DD179" t="s">
        <v>461</v>
      </c>
      <c r="DE179" t="s">
        <v>460</v>
      </c>
      <c r="DF179" t="s">
        <v>461</v>
      </c>
      <c r="DG179" t="s">
        <v>473</v>
      </c>
      <c r="DH179" t="s">
        <v>473</v>
      </c>
      <c r="DI179" t="s">
        <v>460</v>
      </c>
      <c r="DJ179" t="s">
        <v>460</v>
      </c>
      <c r="DK179" t="s">
        <v>460</v>
      </c>
      <c r="DL179" t="s">
        <v>460</v>
      </c>
      <c r="DM179" t="s">
        <v>460</v>
      </c>
      <c r="DN179" t="s">
        <v>460</v>
      </c>
      <c r="DO179" t="s">
        <v>461</v>
      </c>
      <c r="DP179" t="s">
        <v>461</v>
      </c>
      <c r="DQ179" t="s">
        <v>460</v>
      </c>
      <c r="DR179" t="s">
        <v>460</v>
      </c>
      <c r="DS179" t="s">
        <v>473</v>
      </c>
      <c r="DT179" t="s">
        <v>460</v>
      </c>
      <c r="DU179" t="s">
        <v>461</v>
      </c>
      <c r="DV179" t="s">
        <v>460</v>
      </c>
      <c r="DW179" t="s">
        <v>460</v>
      </c>
      <c r="DX179" t="s">
        <v>461</v>
      </c>
      <c r="DY179" t="s">
        <v>460</v>
      </c>
      <c r="DZ179" t="s">
        <v>460</v>
      </c>
      <c r="EA179" t="s">
        <v>460</v>
      </c>
      <c r="EB179" t="s">
        <v>463</v>
      </c>
      <c r="EC179" t="s">
        <v>460</v>
      </c>
      <c r="ED179" t="s">
        <v>460</v>
      </c>
      <c r="EE179" t="s">
        <v>461</v>
      </c>
      <c r="EF179" t="s">
        <v>460</v>
      </c>
      <c r="EG179" t="s">
        <v>460</v>
      </c>
      <c r="EH179" t="s">
        <v>460</v>
      </c>
      <c r="EI179" t="s">
        <v>461</v>
      </c>
      <c r="EJ179" t="s">
        <v>461</v>
      </c>
      <c r="EK179" t="s">
        <v>460</v>
      </c>
      <c r="EL179" t="s">
        <v>460</v>
      </c>
      <c r="EM179" t="s">
        <v>460</v>
      </c>
      <c r="EN179" t="s">
        <v>461</v>
      </c>
      <c r="EO179" t="s">
        <v>460</v>
      </c>
      <c r="EP179" t="s">
        <v>461</v>
      </c>
      <c r="EQ179" t="s">
        <v>460</v>
      </c>
      <c r="ER179" t="s">
        <v>460</v>
      </c>
      <c r="ES179" t="s">
        <v>460</v>
      </c>
      <c r="ET179" t="s">
        <v>460</v>
      </c>
      <c r="EU179" t="s">
        <v>460</v>
      </c>
      <c r="EV179" t="s">
        <v>460</v>
      </c>
      <c r="EW179" t="s">
        <v>460</v>
      </c>
      <c r="EX179" t="s">
        <v>460</v>
      </c>
      <c r="EY179" t="s">
        <v>461</v>
      </c>
      <c r="EZ179" t="s">
        <v>461</v>
      </c>
      <c r="FA179" t="s">
        <v>461</v>
      </c>
      <c r="FB179" t="s">
        <v>461</v>
      </c>
      <c r="FC179" t="s">
        <v>460</v>
      </c>
      <c r="FD179" t="s">
        <v>461</v>
      </c>
      <c r="FE179" t="s">
        <v>461</v>
      </c>
      <c r="FF179" t="s">
        <v>461</v>
      </c>
      <c r="FG179" t="s">
        <v>461</v>
      </c>
      <c r="FH179" t="s">
        <v>460</v>
      </c>
      <c r="FI179" t="s">
        <v>461</v>
      </c>
      <c r="FJ179" t="s">
        <v>461</v>
      </c>
      <c r="FK179" t="s">
        <v>461</v>
      </c>
      <c r="FL179" t="s">
        <v>460</v>
      </c>
      <c r="FM179" t="s">
        <v>460</v>
      </c>
      <c r="FN179" t="s">
        <v>460</v>
      </c>
      <c r="FO179" t="s">
        <v>460</v>
      </c>
      <c r="FP179" t="s">
        <v>460</v>
      </c>
      <c r="FQ179" t="s">
        <v>461</v>
      </c>
      <c r="FR179" t="s">
        <v>460</v>
      </c>
      <c r="FS179" t="s">
        <v>460</v>
      </c>
      <c r="FT179" t="s">
        <v>460</v>
      </c>
      <c r="FU179" t="s">
        <v>460</v>
      </c>
      <c r="FV179" t="s">
        <v>461</v>
      </c>
      <c r="FW179" t="s">
        <v>461</v>
      </c>
      <c r="FX179" t="s">
        <v>460</v>
      </c>
      <c r="FY179" t="s">
        <v>460</v>
      </c>
      <c r="FZ179" t="s">
        <v>460</v>
      </c>
      <c r="GA179" t="s">
        <v>461</v>
      </c>
      <c r="GB179" t="s">
        <v>461</v>
      </c>
      <c r="GC179" t="s">
        <v>461</v>
      </c>
      <c r="GD179" t="s">
        <v>460</v>
      </c>
      <c r="GE179" t="s">
        <v>460</v>
      </c>
      <c r="GF179" t="s">
        <v>461</v>
      </c>
      <c r="GG179" t="s">
        <v>460</v>
      </c>
      <c r="GH179" t="s">
        <v>460</v>
      </c>
      <c r="GI179" t="s">
        <v>460</v>
      </c>
      <c r="GJ179" t="s">
        <v>460</v>
      </c>
      <c r="GK179" t="s">
        <v>461</v>
      </c>
      <c r="GL179" t="s">
        <v>461</v>
      </c>
      <c r="GM179" t="s">
        <v>460</v>
      </c>
      <c r="GN179" t="s">
        <v>460</v>
      </c>
      <c r="GO179" t="s">
        <v>461</v>
      </c>
      <c r="GP179" t="s">
        <v>460</v>
      </c>
      <c r="GQ179" t="s">
        <v>461</v>
      </c>
      <c r="GR179" t="s">
        <v>460</v>
      </c>
      <c r="GS179" t="s">
        <v>460</v>
      </c>
      <c r="GT179" t="s">
        <v>460</v>
      </c>
      <c r="GU179" t="s">
        <v>460</v>
      </c>
      <c r="GV179" t="s">
        <v>460</v>
      </c>
      <c r="GW179" t="s">
        <v>460</v>
      </c>
      <c r="GX179" t="s">
        <v>460</v>
      </c>
      <c r="GY179" t="s">
        <v>460</v>
      </c>
      <c r="GZ179" t="s">
        <v>460</v>
      </c>
      <c r="HA179" t="s">
        <v>461</v>
      </c>
      <c r="HB179" t="s">
        <v>461</v>
      </c>
      <c r="HC179" t="s">
        <v>460</v>
      </c>
      <c r="HD179" t="s">
        <v>461</v>
      </c>
      <c r="HE179" t="s">
        <v>481</v>
      </c>
      <c r="HF179">
        <v>118</v>
      </c>
      <c r="HG179">
        <v>70</v>
      </c>
      <c r="HH179">
        <v>0</v>
      </c>
      <c r="HI179">
        <v>6</v>
      </c>
      <c r="HJ179">
        <v>5</v>
      </c>
      <c r="HK179" t="s">
        <v>476</v>
      </c>
      <c r="HM179" s="3">
        <f t="shared" si="108"/>
        <v>0</v>
      </c>
      <c r="HN179" s="3">
        <f t="shared" si="109"/>
        <v>51</v>
      </c>
      <c r="HO179" s="3">
        <f t="shared" si="125"/>
        <v>0</v>
      </c>
      <c r="HP179" s="3">
        <f t="shared" si="88"/>
        <v>51</v>
      </c>
      <c r="HQ179" s="7" t="str" cm="1">
        <f t="array" ref="HQ179">_xlfn.SWITCH(HP179,HM179,"Oui",HN179,"Non",HO179,"Abstention")</f>
        <v>Non</v>
      </c>
      <c r="HR179" s="7" t="str" cm="1">
        <f t="array" ref="HR179">_xlfn.SWITCH(HQ179,"Oui","Non","Non","Oui","Abstention","Oui")</f>
        <v>Oui</v>
      </c>
      <c r="HS179" s="7" t="str" cm="1">
        <f t="array" ref="HS179">_xlfn.SWITCH(HQ179,"Oui","Abstention","Non","Abstention","Abstention","Non")</f>
        <v>Abstention</v>
      </c>
      <c r="HT179" s="3">
        <f t="shared" si="89"/>
        <v>51</v>
      </c>
      <c r="HU179" s="3">
        <f t="shared" si="90"/>
        <v>1</v>
      </c>
      <c r="HV179" t="str">
        <f t="shared" si="91"/>
        <v>consigne</v>
      </c>
      <c r="HW179" s="3">
        <f t="shared" si="110"/>
        <v>35</v>
      </c>
      <c r="HX179" s="3">
        <f t="shared" si="111"/>
        <v>0</v>
      </c>
      <c r="HY179" s="3">
        <f t="shared" si="112"/>
        <v>0</v>
      </c>
      <c r="HZ179" s="3">
        <f t="shared" si="92"/>
        <v>35</v>
      </c>
      <c r="IA179" s="7" t="str" cm="1">
        <f t="array" ref="IA179">_xlfn.SWITCH(HZ179,HW179,"Oui",HX179,"Non",HY179,"Abstention")</f>
        <v>Oui</v>
      </c>
      <c r="IB179" s="7" t="str" cm="1">
        <f t="array" ref="IB179">_xlfn.SWITCH(IA179,"Oui","Non","Non","Oui","Abstention","Oui")</f>
        <v>Non</v>
      </c>
      <c r="IC179" s="7" t="str" cm="1">
        <f t="array" ref="IC179">_xlfn.SWITCH(IA179,"Oui","Abstention","Non","Abstention","Abstention","Non")</f>
        <v>Abstention</v>
      </c>
      <c r="ID179" s="3">
        <f t="shared" si="93"/>
        <v>35</v>
      </c>
      <c r="IE179" s="3">
        <f t="shared" si="94"/>
        <v>1</v>
      </c>
      <c r="IF179" t="str">
        <f t="shared" si="95"/>
        <v>consigne</v>
      </c>
      <c r="IG179">
        <f t="shared" si="113"/>
        <v>9</v>
      </c>
      <c r="IH179">
        <f t="shared" si="114"/>
        <v>19</v>
      </c>
      <c r="II179">
        <f t="shared" si="115"/>
        <v>0</v>
      </c>
      <c r="IJ179" s="3">
        <f t="shared" si="96"/>
        <v>19</v>
      </c>
      <c r="IK179" s="7" t="str" cm="1">
        <f t="array" ref="IK179">_xlfn.SWITCH(IJ179,IG179,"Oui",IH179,"Non",II179,"Abstention")</f>
        <v>Non</v>
      </c>
      <c r="IL179" s="7" t="str" cm="1">
        <f t="array" ref="IL179">_xlfn.SWITCH(IK179,"Oui","Non","Non","Oui","Abstention","Oui")</f>
        <v>Oui</v>
      </c>
      <c r="IM179" s="7" t="str" cm="1">
        <f t="array" ref="IM179">_xlfn.SWITCH(IK179,"Oui","Abstention","Non","Abstention","Abstention","Non")</f>
        <v>Abstention</v>
      </c>
      <c r="IN179" s="3">
        <f t="shared" si="97"/>
        <v>28</v>
      </c>
      <c r="IO179" s="3">
        <f t="shared" si="98"/>
        <v>0.6785714285714286</v>
      </c>
      <c r="IP179" t="str">
        <f t="shared" si="126"/>
        <v>consigne</v>
      </c>
      <c r="IQ179">
        <f t="shared" si="116"/>
        <v>29</v>
      </c>
      <c r="IR179">
        <f t="shared" si="117"/>
        <v>0</v>
      </c>
      <c r="IS179">
        <f t="shared" si="118"/>
        <v>0</v>
      </c>
      <c r="IT179" s="3">
        <f t="shared" si="99"/>
        <v>29</v>
      </c>
      <c r="IU179" s="7" t="str" cm="1">
        <f t="array" ref="IU179">_xlfn.SWITCH(IT179,IQ179,"Oui",IR179,"Non",IS179,"Abstention")</f>
        <v>Oui</v>
      </c>
      <c r="IV179" s="7" t="str" cm="1">
        <f t="array" ref="IV179">_xlfn.SWITCH(IU179,"Oui","Non","Non","Oui","Abstention","Oui")</f>
        <v>Non</v>
      </c>
      <c r="IW179" s="7" t="str" cm="1">
        <f t="array" ref="IW179">_xlfn.SWITCH(IU179,"Oui","Abstention","Non","Abstention","Abstention","Non")</f>
        <v>Abstention</v>
      </c>
      <c r="IX179" s="3">
        <f t="shared" si="100"/>
        <v>29</v>
      </c>
      <c r="IY179" s="3">
        <f t="shared" si="101"/>
        <v>1</v>
      </c>
      <c r="IZ179" t="str">
        <f t="shared" si="127"/>
        <v>consigne</v>
      </c>
      <c r="JA179">
        <f t="shared" si="119"/>
        <v>29</v>
      </c>
      <c r="JB179">
        <f t="shared" si="120"/>
        <v>0</v>
      </c>
      <c r="JC179">
        <f t="shared" si="121"/>
        <v>0</v>
      </c>
      <c r="JD179" s="3">
        <f t="shared" si="102"/>
        <v>29</v>
      </c>
      <c r="JE179" s="7" t="str" cm="1">
        <f t="array" ref="JE179">_xlfn.SWITCH(JD179,JA179,"Oui",JB179,"Non",JC179,"Abstention")</f>
        <v>Oui</v>
      </c>
      <c r="JF179" s="7" t="str" cm="1">
        <f t="array" ref="JF179">_xlfn.SWITCH(JE179,"Oui","Non","Non","Oui","Abstention","Oui")</f>
        <v>Non</v>
      </c>
      <c r="JG179" s="7" t="str" cm="1">
        <f t="array" ref="JG179">_xlfn.SWITCH(JE179,"Oui","Abstention","Non","Abstention","Abstention","Non")</f>
        <v>Abstention</v>
      </c>
      <c r="JH179" s="3">
        <f t="shared" si="103"/>
        <v>29</v>
      </c>
      <c r="JI179" s="3">
        <f t="shared" si="104"/>
        <v>1</v>
      </c>
      <c r="JJ179" t="str">
        <f t="shared" si="128"/>
        <v>consigne</v>
      </c>
      <c r="JK179">
        <f t="shared" si="122"/>
        <v>16</v>
      </c>
      <c r="JL179">
        <f t="shared" si="123"/>
        <v>0</v>
      </c>
      <c r="JM179">
        <f t="shared" si="124"/>
        <v>0</v>
      </c>
      <c r="JN179" s="3">
        <f t="shared" si="105"/>
        <v>16</v>
      </c>
      <c r="JO179" s="7" t="str" cm="1">
        <f t="array" ref="JO179">_xlfn.SWITCH(JN179,JK179,"Oui",JL179,"Non",JM179,"Abstention")</f>
        <v>Oui</v>
      </c>
      <c r="JP179" s="7" t="str" cm="1">
        <f t="array" ref="JP179">_xlfn.SWITCH(JO179,"Oui","Non","Non","Oui","Abstention","Oui")</f>
        <v>Non</v>
      </c>
      <c r="JQ179" s="7" t="str" cm="1">
        <f t="array" ref="JQ179">_xlfn.SWITCH(JO179,"Oui","Abstention","Non","Abstention","Abstention","Non")</f>
        <v>Abstention</v>
      </c>
      <c r="JR179" s="3">
        <f t="shared" si="106"/>
        <v>16</v>
      </c>
      <c r="JS179" s="3">
        <f t="shared" si="107"/>
        <v>1</v>
      </c>
      <c r="JT179" t="str">
        <f t="shared" si="129"/>
        <v>consigne</v>
      </c>
      <c r="JU179" s="3"/>
      <c r="JV179" t="str" cm="1">
        <f t="array" ref="JV179">_xlfn._xlws.FILTER($M$3:$HD$3,((($M179:$HD179=$HR179)+($M179:$HD179=$HS179))*($M$5:$HD$5="V")*($HV179="consigne")),"")</f>
        <v/>
      </c>
      <c r="KP179" t="str" cm="1">
        <f t="array" ref="KP179">_xlfn._xlws.FILTER($M$3:$HD$3,((($M179:$HD179=$IB179)+($M179:$HD179=$IC179))*($M$5:$HD$5="S")*($IF179="consigne")),"")</f>
        <v/>
      </c>
      <c r="LD179" t="str" cm="1">
        <f t="array" ref="LD179">_xlfn._xlws.FILTER($M$3:$HD$3,((($M179:$HD179=$IV179)+($M179:$HD179=$IW179))*($M$5:$HD$5="RL")*($IZ179="consigne")),"")</f>
        <v/>
      </c>
      <c r="LP179" t="str" cm="1">
        <f t="array" ref="LP179">_xlfn._xlws.FILTER($M$3:$HD$3,((($M179:$HD179=$JF179)+($M179:$HD179=$JG179))*($M$5:$HD$5="G")*($JJ179="consigne")),"")</f>
        <v/>
      </c>
      <c r="MA179" t="str" cm="1">
        <f t="array" ref="MA179">_xlfn._xlws.FILTER($M$3:$HD$3,((($M179:$HD179=$JP179)+($M179:$HD179=$JQ179))*($M$5:$HD$5="GL")*($JT179="consigne")),"")</f>
        <v/>
      </c>
      <c r="MG179" t="str" cm="1">
        <f t="array" ref="MG179:MO179">_xlfn._xlws.FILTER($M$3:$HD$3,((($M179:$HD179=$IL179)+($M179:$HD179=$IM179))*($M$5:$HD$5="M-E")*($IP179="consigne")),"")</f>
        <v>Binder-Keller Marianne</v>
      </c>
      <c r="MH179" t="str">
        <v>Gugger Niklaus-Samuel</v>
      </c>
      <c r="MI179" t="str">
        <v>Hess Lorenz</v>
      </c>
      <c r="MJ179" t="str">
        <v>Lohr Christian</v>
      </c>
      <c r="MK179" t="str">
        <v>Müller-Altermatt Stefan</v>
      </c>
      <c r="ML179" t="str">
        <v>Paganini Nicolo</v>
      </c>
      <c r="MM179" t="str">
        <v>Siegenthaler Heinz</v>
      </c>
      <c r="MN179" t="str">
        <v>Streiff-Feller Marianne</v>
      </c>
      <c r="MO179" t="str">
        <v>Studer Lilian</v>
      </c>
    </row>
    <row r="180" spans="1:353" x14ac:dyDescent="0.25">
      <c r="A180" s="1" t="s">
        <v>1058</v>
      </c>
      <c r="B180" t="s">
        <v>204</v>
      </c>
      <c r="C180" t="s">
        <v>684</v>
      </c>
      <c r="D180" t="s">
        <v>1045</v>
      </c>
      <c r="E180" s="1" t="s">
        <v>1046</v>
      </c>
      <c r="F180" t="s">
        <v>1047</v>
      </c>
      <c r="G180">
        <v>24659</v>
      </c>
      <c r="H180" t="s">
        <v>506</v>
      </c>
      <c r="I180" t="s">
        <v>1059</v>
      </c>
      <c r="J180" t="s">
        <v>1060</v>
      </c>
      <c r="K180" t="s">
        <v>1050</v>
      </c>
      <c r="M180" t="s">
        <v>461</v>
      </c>
      <c r="N180" t="s">
        <v>461</v>
      </c>
      <c r="O180" t="s">
        <v>460</v>
      </c>
      <c r="P180" t="s">
        <v>461</v>
      </c>
      <c r="Q180" t="s">
        <v>461</v>
      </c>
      <c r="R180" t="s">
        <v>460</v>
      </c>
      <c r="S180" t="s">
        <v>460</v>
      </c>
      <c r="T180" t="s">
        <v>460</v>
      </c>
      <c r="U180" t="s">
        <v>460</v>
      </c>
      <c r="V180" t="s">
        <v>460</v>
      </c>
      <c r="W180" t="s">
        <v>463</v>
      </c>
      <c r="X180" t="s">
        <v>460</v>
      </c>
      <c r="Y180" t="s">
        <v>460</v>
      </c>
      <c r="Z180" t="s">
        <v>460</v>
      </c>
      <c r="AA180" t="s">
        <v>460</v>
      </c>
      <c r="AB180" t="s">
        <v>460</v>
      </c>
      <c r="AC180" t="s">
        <v>460</v>
      </c>
      <c r="AD180" t="s">
        <v>460</v>
      </c>
      <c r="AE180" t="s">
        <v>461</v>
      </c>
      <c r="AF180" t="s">
        <v>460</v>
      </c>
      <c r="AG180" t="s">
        <v>460</v>
      </c>
      <c r="AH180" t="s">
        <v>461</v>
      </c>
      <c r="AI180" t="s">
        <v>460</v>
      </c>
      <c r="AJ180" t="s">
        <v>460</v>
      </c>
      <c r="AK180" t="s">
        <v>460</v>
      </c>
      <c r="AL180" t="s">
        <v>461</v>
      </c>
      <c r="AM180" t="s">
        <v>461</v>
      </c>
      <c r="AN180" t="s">
        <v>473</v>
      </c>
      <c r="AO180" t="s">
        <v>461</v>
      </c>
      <c r="AP180" t="s">
        <v>460</v>
      </c>
      <c r="AQ180" t="s">
        <v>461</v>
      </c>
      <c r="AR180" t="s">
        <v>460</v>
      </c>
      <c r="AS180" t="s">
        <v>460</v>
      </c>
      <c r="AT180" t="s">
        <v>460</v>
      </c>
      <c r="AU180" t="s">
        <v>460</v>
      </c>
      <c r="AV180" t="s">
        <v>460</v>
      </c>
      <c r="AW180" t="s">
        <v>461</v>
      </c>
      <c r="AX180" t="s">
        <v>460</v>
      </c>
      <c r="AY180" t="s">
        <v>461</v>
      </c>
      <c r="AZ180" t="s">
        <v>460</v>
      </c>
      <c r="BA180" t="s">
        <v>461</v>
      </c>
      <c r="BB180" t="s">
        <v>461</v>
      </c>
      <c r="BC180" t="s">
        <v>460</v>
      </c>
      <c r="BD180" t="s">
        <v>461</v>
      </c>
      <c r="BE180" t="s">
        <v>463</v>
      </c>
      <c r="BF180" t="s">
        <v>461</v>
      </c>
      <c r="BG180" t="s">
        <v>460</v>
      </c>
      <c r="BH180" t="s">
        <v>461</v>
      </c>
      <c r="BI180" t="s">
        <v>460</v>
      </c>
      <c r="BJ180" t="s">
        <v>461</v>
      </c>
      <c r="BK180" t="s">
        <v>461</v>
      </c>
      <c r="BL180" t="s">
        <v>460</v>
      </c>
      <c r="BM180" t="s">
        <v>460</v>
      </c>
      <c r="BN180" t="s">
        <v>460</v>
      </c>
      <c r="BO180" t="s">
        <v>460</v>
      </c>
      <c r="BP180" t="s">
        <v>463</v>
      </c>
      <c r="BQ180" t="s">
        <v>460</v>
      </c>
      <c r="BR180" t="s">
        <v>461</v>
      </c>
      <c r="BS180" t="s">
        <v>460</v>
      </c>
      <c r="BT180" t="s">
        <v>461</v>
      </c>
      <c r="BU180" t="s">
        <v>461</v>
      </c>
      <c r="BV180" t="s">
        <v>460</v>
      </c>
      <c r="BW180" t="s">
        <v>461</v>
      </c>
      <c r="BX180" t="s">
        <v>460</v>
      </c>
      <c r="BY180" t="s">
        <v>461</v>
      </c>
      <c r="BZ180" t="s">
        <v>461</v>
      </c>
      <c r="CA180" t="s">
        <v>460</v>
      </c>
      <c r="CB180" t="s">
        <v>461</v>
      </c>
      <c r="CC180" t="s">
        <v>461</v>
      </c>
      <c r="CD180" t="s">
        <v>461</v>
      </c>
      <c r="CE180" t="s">
        <v>460</v>
      </c>
      <c r="CF180" t="s">
        <v>460</v>
      </c>
      <c r="CG180" t="s">
        <v>463</v>
      </c>
      <c r="CH180" t="s">
        <v>460</v>
      </c>
      <c r="CI180" t="s">
        <v>461</v>
      </c>
      <c r="CJ180" t="s">
        <v>461</v>
      </c>
      <c r="CK180" t="s">
        <v>460</v>
      </c>
      <c r="CL180" t="s">
        <v>461</v>
      </c>
      <c r="CM180" t="s">
        <v>463</v>
      </c>
      <c r="CN180" t="s">
        <v>460</v>
      </c>
      <c r="CO180" t="s">
        <v>460</v>
      </c>
      <c r="CP180" t="s">
        <v>461</v>
      </c>
      <c r="CQ180" t="s">
        <v>461</v>
      </c>
      <c r="CR180" t="s">
        <v>461</v>
      </c>
      <c r="CS180" t="s">
        <v>461</v>
      </c>
      <c r="CT180" t="s">
        <v>461</v>
      </c>
      <c r="CU180" t="s">
        <v>460</v>
      </c>
      <c r="CV180" t="s">
        <v>461</v>
      </c>
      <c r="CW180" t="s">
        <v>461</v>
      </c>
      <c r="CX180" t="s">
        <v>460</v>
      </c>
      <c r="CY180" t="s">
        <v>461</v>
      </c>
      <c r="CZ180" t="s">
        <v>473</v>
      </c>
      <c r="DA180" t="s">
        <v>460</v>
      </c>
      <c r="DB180" t="s">
        <v>474</v>
      </c>
      <c r="DC180" t="s">
        <v>460</v>
      </c>
      <c r="DD180" t="s">
        <v>461</v>
      </c>
      <c r="DE180" t="s">
        <v>460</v>
      </c>
      <c r="DF180" t="s">
        <v>461</v>
      </c>
      <c r="DG180" t="s">
        <v>473</v>
      </c>
      <c r="DH180" t="s">
        <v>473</v>
      </c>
      <c r="DI180" t="s">
        <v>460</v>
      </c>
      <c r="DJ180" t="s">
        <v>460</v>
      </c>
      <c r="DK180" t="s">
        <v>461</v>
      </c>
      <c r="DL180" t="s">
        <v>460</v>
      </c>
      <c r="DM180" t="s">
        <v>460</v>
      </c>
      <c r="DN180" t="s">
        <v>460</v>
      </c>
      <c r="DO180" t="s">
        <v>460</v>
      </c>
      <c r="DP180" t="s">
        <v>461</v>
      </c>
      <c r="DQ180" t="s">
        <v>460</v>
      </c>
      <c r="DR180" t="s">
        <v>460</v>
      </c>
      <c r="DS180" t="s">
        <v>473</v>
      </c>
      <c r="DT180" t="s">
        <v>460</v>
      </c>
      <c r="DU180" t="s">
        <v>461</v>
      </c>
      <c r="DV180" t="s">
        <v>460</v>
      </c>
      <c r="DW180" t="s">
        <v>460</v>
      </c>
      <c r="DX180" t="s">
        <v>461</v>
      </c>
      <c r="DY180" t="s">
        <v>460</v>
      </c>
      <c r="DZ180" t="s">
        <v>460</v>
      </c>
      <c r="EA180" t="s">
        <v>460</v>
      </c>
      <c r="EB180" t="s">
        <v>463</v>
      </c>
      <c r="EC180" t="s">
        <v>460</v>
      </c>
      <c r="ED180" t="s">
        <v>460</v>
      </c>
      <c r="EE180" t="s">
        <v>461</v>
      </c>
      <c r="EF180" t="s">
        <v>460</v>
      </c>
      <c r="EG180" t="s">
        <v>460</v>
      </c>
      <c r="EH180" t="s">
        <v>461</v>
      </c>
      <c r="EI180" t="s">
        <v>461</v>
      </c>
      <c r="EJ180" t="s">
        <v>461</v>
      </c>
      <c r="EK180" t="s">
        <v>460</v>
      </c>
      <c r="EL180" t="s">
        <v>460</v>
      </c>
      <c r="EM180" t="s">
        <v>460</v>
      </c>
      <c r="EN180" t="s">
        <v>461</v>
      </c>
      <c r="EO180" t="s">
        <v>460</v>
      </c>
      <c r="EP180" t="s">
        <v>461</v>
      </c>
      <c r="EQ180" t="s">
        <v>460</v>
      </c>
      <c r="ER180" t="s">
        <v>460</v>
      </c>
      <c r="ES180" t="s">
        <v>460</v>
      </c>
      <c r="ET180" t="s">
        <v>461</v>
      </c>
      <c r="EU180" t="s">
        <v>460</v>
      </c>
      <c r="EV180" t="s">
        <v>460</v>
      </c>
      <c r="EW180" t="s">
        <v>460</v>
      </c>
      <c r="EX180" t="s">
        <v>460</v>
      </c>
      <c r="EY180" t="s">
        <v>461</v>
      </c>
      <c r="EZ180" t="s">
        <v>460</v>
      </c>
      <c r="FA180" t="s">
        <v>480</v>
      </c>
      <c r="FB180" t="s">
        <v>461</v>
      </c>
      <c r="FC180" t="s">
        <v>460</v>
      </c>
      <c r="FD180" t="s">
        <v>461</v>
      </c>
      <c r="FE180" t="s">
        <v>460</v>
      </c>
      <c r="FF180" t="s">
        <v>460</v>
      </c>
      <c r="FG180" t="s">
        <v>461</v>
      </c>
      <c r="FH180" t="s">
        <v>460</v>
      </c>
      <c r="FI180" t="s">
        <v>460</v>
      </c>
      <c r="FJ180" t="s">
        <v>461</v>
      </c>
      <c r="FK180" t="s">
        <v>461</v>
      </c>
      <c r="FL180" t="s">
        <v>460</v>
      </c>
      <c r="FM180" t="s">
        <v>460</v>
      </c>
      <c r="FN180" t="s">
        <v>461</v>
      </c>
      <c r="FO180" t="s">
        <v>460</v>
      </c>
      <c r="FP180" t="s">
        <v>460</v>
      </c>
      <c r="FQ180" t="s">
        <v>461</v>
      </c>
      <c r="FR180" t="s">
        <v>460</v>
      </c>
      <c r="FS180" t="s">
        <v>461</v>
      </c>
      <c r="FT180" t="s">
        <v>460</v>
      </c>
      <c r="FU180" t="s">
        <v>460</v>
      </c>
      <c r="FV180" t="s">
        <v>460</v>
      </c>
      <c r="FW180" t="s">
        <v>461</v>
      </c>
      <c r="FX180" t="s">
        <v>460</v>
      </c>
      <c r="FY180" t="s">
        <v>460</v>
      </c>
      <c r="FZ180" t="s">
        <v>460</v>
      </c>
      <c r="GA180" t="s">
        <v>461</v>
      </c>
      <c r="GB180" t="s">
        <v>460</v>
      </c>
      <c r="GC180" t="s">
        <v>461</v>
      </c>
      <c r="GD180" t="s">
        <v>460</v>
      </c>
      <c r="GE180" t="s">
        <v>460</v>
      </c>
      <c r="GF180" t="s">
        <v>461</v>
      </c>
      <c r="GG180" t="s">
        <v>460</v>
      </c>
      <c r="GH180" t="s">
        <v>460</v>
      </c>
      <c r="GI180" t="s">
        <v>460</v>
      </c>
      <c r="GJ180" t="s">
        <v>460</v>
      </c>
      <c r="GK180" t="s">
        <v>461</v>
      </c>
      <c r="GL180" t="s">
        <v>461</v>
      </c>
      <c r="GM180" t="s">
        <v>460</v>
      </c>
      <c r="GN180" t="s">
        <v>461</v>
      </c>
      <c r="GO180" t="s">
        <v>461</v>
      </c>
      <c r="GP180" t="s">
        <v>460</v>
      </c>
      <c r="GQ180" t="s">
        <v>461</v>
      </c>
      <c r="GR180" t="s">
        <v>461</v>
      </c>
      <c r="GS180" t="s">
        <v>461</v>
      </c>
      <c r="GT180" t="s">
        <v>460</v>
      </c>
      <c r="GU180" t="s">
        <v>460</v>
      </c>
      <c r="GV180" t="s">
        <v>460</v>
      </c>
      <c r="GW180" t="s">
        <v>460</v>
      </c>
      <c r="GX180" t="s">
        <v>460</v>
      </c>
      <c r="GY180" t="s">
        <v>460</v>
      </c>
      <c r="GZ180" t="s">
        <v>460</v>
      </c>
      <c r="HA180" t="s">
        <v>460</v>
      </c>
      <c r="HB180" t="s">
        <v>461</v>
      </c>
      <c r="HC180" t="s">
        <v>460</v>
      </c>
      <c r="HD180" t="s">
        <v>461</v>
      </c>
      <c r="HE180" t="s">
        <v>481</v>
      </c>
      <c r="HF180">
        <v>113</v>
      </c>
      <c r="HG180">
        <v>74</v>
      </c>
      <c r="HH180">
        <v>1</v>
      </c>
      <c r="HI180">
        <v>6</v>
      </c>
      <c r="HJ180">
        <v>5</v>
      </c>
      <c r="HK180" t="s">
        <v>476</v>
      </c>
      <c r="HM180" s="3">
        <f t="shared" si="108"/>
        <v>0</v>
      </c>
      <c r="HN180" s="3">
        <f t="shared" si="109"/>
        <v>51</v>
      </c>
      <c r="HO180" s="3">
        <f t="shared" si="125"/>
        <v>0</v>
      </c>
      <c r="HP180" s="3">
        <f t="shared" si="88"/>
        <v>51</v>
      </c>
      <c r="HQ180" s="7" t="str" cm="1">
        <f t="array" ref="HQ180">_xlfn.SWITCH(HP180,HM180,"Oui",HN180,"Non",HO180,"Abstention")</f>
        <v>Non</v>
      </c>
      <c r="HR180" s="7" t="str" cm="1">
        <f t="array" ref="HR180">_xlfn.SWITCH(HQ180,"Oui","Non","Non","Oui","Abstention","Oui")</f>
        <v>Oui</v>
      </c>
      <c r="HS180" s="7" t="str" cm="1">
        <f t="array" ref="HS180">_xlfn.SWITCH(HQ180,"Oui","Abstention","Non","Abstention","Abstention","Non")</f>
        <v>Abstention</v>
      </c>
      <c r="HT180" s="3">
        <f t="shared" si="89"/>
        <v>51</v>
      </c>
      <c r="HU180" s="3">
        <f t="shared" si="90"/>
        <v>1</v>
      </c>
      <c r="HV180" t="str">
        <f t="shared" si="91"/>
        <v>consigne</v>
      </c>
      <c r="HW180" s="3">
        <f t="shared" si="110"/>
        <v>35</v>
      </c>
      <c r="HX180" s="3">
        <f t="shared" si="111"/>
        <v>0</v>
      </c>
      <c r="HY180" s="3">
        <f t="shared" si="112"/>
        <v>0</v>
      </c>
      <c r="HZ180" s="3">
        <f t="shared" si="92"/>
        <v>35</v>
      </c>
      <c r="IA180" s="7" t="str" cm="1">
        <f t="array" ref="IA180">_xlfn.SWITCH(HZ180,HW180,"Oui",HX180,"Non",HY180,"Abstention")</f>
        <v>Oui</v>
      </c>
      <c r="IB180" s="7" t="str" cm="1">
        <f t="array" ref="IB180">_xlfn.SWITCH(IA180,"Oui","Non","Non","Oui","Abstention","Oui")</f>
        <v>Non</v>
      </c>
      <c r="IC180" s="7" t="str" cm="1">
        <f t="array" ref="IC180">_xlfn.SWITCH(IA180,"Oui","Abstention","Non","Abstention","Abstention","Non")</f>
        <v>Abstention</v>
      </c>
      <c r="ID180" s="3">
        <f t="shared" si="93"/>
        <v>35</v>
      </c>
      <c r="IE180" s="3">
        <f t="shared" si="94"/>
        <v>1</v>
      </c>
      <c r="IF180" t="str">
        <f t="shared" si="95"/>
        <v>consigne</v>
      </c>
      <c r="IG180">
        <f t="shared" si="113"/>
        <v>20</v>
      </c>
      <c r="IH180">
        <f t="shared" si="114"/>
        <v>7</v>
      </c>
      <c r="II180">
        <f t="shared" si="115"/>
        <v>1</v>
      </c>
      <c r="IJ180" s="3">
        <f t="shared" si="96"/>
        <v>20</v>
      </c>
      <c r="IK180" s="7" t="str" cm="1">
        <f t="array" ref="IK180">_xlfn.SWITCH(IJ180,IG180,"Oui",IH180,"Non",II180,"Abstention")</f>
        <v>Oui</v>
      </c>
      <c r="IL180" s="7" t="str" cm="1">
        <f t="array" ref="IL180">_xlfn.SWITCH(IK180,"Oui","Non","Non","Oui","Abstention","Oui")</f>
        <v>Non</v>
      </c>
      <c r="IM180" s="7" t="str" cm="1">
        <f t="array" ref="IM180">_xlfn.SWITCH(IK180,"Oui","Abstention","Non","Abstention","Abstention","Non")</f>
        <v>Abstention</v>
      </c>
      <c r="IN180" s="3">
        <f t="shared" si="97"/>
        <v>28</v>
      </c>
      <c r="IO180" s="3">
        <f t="shared" si="98"/>
        <v>0.7142857142857143</v>
      </c>
      <c r="IP180" t="str">
        <f t="shared" si="126"/>
        <v>consigne</v>
      </c>
      <c r="IQ180">
        <f t="shared" si="116"/>
        <v>13</v>
      </c>
      <c r="IR180">
        <f t="shared" si="117"/>
        <v>16</v>
      </c>
      <c r="IS180">
        <f t="shared" si="118"/>
        <v>0</v>
      </c>
      <c r="IT180" s="3">
        <f t="shared" si="99"/>
        <v>16</v>
      </c>
      <c r="IU180" s="7" t="str" cm="1">
        <f t="array" ref="IU180">_xlfn.SWITCH(IT180,IQ180,"Oui",IR180,"Non",IS180,"Abstention")</f>
        <v>Non</v>
      </c>
      <c r="IV180" s="7" t="str" cm="1">
        <f t="array" ref="IV180">_xlfn.SWITCH(IU180,"Oui","Non","Non","Oui","Abstention","Oui")</f>
        <v>Oui</v>
      </c>
      <c r="IW180" s="7" t="str" cm="1">
        <f t="array" ref="IW180">_xlfn.SWITCH(IU180,"Oui","Abstention","Non","Abstention","Abstention","Non")</f>
        <v>Abstention</v>
      </c>
      <c r="IX180" s="3">
        <f t="shared" si="100"/>
        <v>29</v>
      </c>
      <c r="IY180" s="3">
        <f t="shared" si="101"/>
        <v>0.55172413793103448</v>
      </c>
      <c r="IZ180" t="str">
        <f t="shared" si="127"/>
        <v>pas de consigne</v>
      </c>
      <c r="JA180">
        <f t="shared" si="119"/>
        <v>29</v>
      </c>
      <c r="JB180">
        <f t="shared" si="120"/>
        <v>0</v>
      </c>
      <c r="JC180">
        <f t="shared" si="121"/>
        <v>0</v>
      </c>
      <c r="JD180" s="3">
        <f t="shared" si="102"/>
        <v>29</v>
      </c>
      <c r="JE180" s="7" t="str" cm="1">
        <f t="array" ref="JE180">_xlfn.SWITCH(JD180,JA180,"Oui",JB180,"Non",JC180,"Abstention")</f>
        <v>Oui</v>
      </c>
      <c r="JF180" s="7" t="str" cm="1">
        <f t="array" ref="JF180">_xlfn.SWITCH(JE180,"Oui","Non","Non","Oui","Abstention","Oui")</f>
        <v>Non</v>
      </c>
      <c r="JG180" s="7" t="str" cm="1">
        <f t="array" ref="JG180">_xlfn.SWITCH(JE180,"Oui","Abstention","Non","Abstention","Abstention","Non")</f>
        <v>Abstention</v>
      </c>
      <c r="JH180" s="3">
        <f t="shared" si="103"/>
        <v>29</v>
      </c>
      <c r="JI180" s="3">
        <f t="shared" si="104"/>
        <v>1</v>
      </c>
      <c r="JJ180" t="str">
        <f t="shared" si="128"/>
        <v>consigne</v>
      </c>
      <c r="JK180">
        <f t="shared" si="122"/>
        <v>16</v>
      </c>
      <c r="JL180">
        <f t="shared" si="123"/>
        <v>0</v>
      </c>
      <c r="JM180">
        <f t="shared" si="124"/>
        <v>0</v>
      </c>
      <c r="JN180" s="3">
        <f t="shared" si="105"/>
        <v>16</v>
      </c>
      <c r="JO180" s="7" t="str" cm="1">
        <f t="array" ref="JO180">_xlfn.SWITCH(JN180,JK180,"Oui",JL180,"Non",JM180,"Abstention")</f>
        <v>Oui</v>
      </c>
      <c r="JP180" s="7" t="str" cm="1">
        <f t="array" ref="JP180">_xlfn.SWITCH(JO180,"Oui","Non","Non","Oui","Abstention","Oui")</f>
        <v>Non</v>
      </c>
      <c r="JQ180" s="7" t="str" cm="1">
        <f t="array" ref="JQ180">_xlfn.SWITCH(JO180,"Oui","Abstention","Non","Abstention","Abstention","Non")</f>
        <v>Abstention</v>
      </c>
      <c r="JR180" s="3">
        <f t="shared" si="106"/>
        <v>16</v>
      </c>
      <c r="JS180" s="3">
        <f t="shared" si="107"/>
        <v>1</v>
      </c>
      <c r="JT180" t="str">
        <f t="shared" si="129"/>
        <v>consigne</v>
      </c>
      <c r="JU180" s="3"/>
      <c r="JV180" t="str" cm="1">
        <f t="array" ref="JV180">_xlfn._xlws.FILTER($M$3:$HD$3,((($M180:$HD180=$HR180)+($M180:$HD180=$HS180))*($M$5:$HD$5="V")*($HV180="consigne")),"")</f>
        <v/>
      </c>
      <c r="KP180" t="str" cm="1">
        <f t="array" ref="KP180">_xlfn._xlws.FILTER($M$3:$HD$3,((($M180:$HD180=$IB180)+($M180:$HD180=$IC180))*($M$5:$HD$5="S")*($IF180="consigne")),"")</f>
        <v/>
      </c>
      <c r="LD180" t="str" cm="1">
        <f t="array" ref="LD180">_xlfn._xlws.FILTER($M$3:$HD$3,((($M180:$HD180=$IV180)+($M180:$HD180=$IW180))*($M$5:$HD$5="RL")*($IZ180="consigne")),"")</f>
        <v/>
      </c>
      <c r="LP180" t="str" cm="1">
        <f t="array" ref="LP180">_xlfn._xlws.FILTER($M$3:$HD$3,((($M180:$HD180=$JF180)+($M180:$HD180=$JG180))*($M$5:$HD$5="G")*($JJ180="consigne")),"")</f>
        <v/>
      </c>
      <c r="MA180" t="str" cm="1">
        <f t="array" ref="MA180">_xlfn._xlws.FILTER($M$3:$HD$3,((($M180:$HD180=$JP180)+($M180:$HD180=$JQ180))*($M$5:$HD$5="GL")*($JT180="consigne")),"")</f>
        <v/>
      </c>
      <c r="MG180" t="str" cm="1">
        <f t="array" ref="MG180:MN180">_xlfn._xlws.FILTER($M$3:$HD$3,((($M180:$HD180=$IL180)+($M180:$HD180=$IM180))*($M$5:$HD$5="M-E")*($IP180="consigne")),"")</f>
        <v>Glanzmann-Hunkeler Ida</v>
      </c>
      <c r="MH180" t="str">
        <v>Gmür Alois</v>
      </c>
      <c r="MI180" t="str">
        <v>Gschwind Jean-Paul</v>
      </c>
      <c r="MJ180" t="str">
        <v>Humbel Ruth</v>
      </c>
      <c r="MK180" t="str">
        <v>Müller Leo</v>
      </c>
      <c r="ML180" t="str">
        <v>Pfister Gerhard</v>
      </c>
      <c r="MM180" t="str">
        <v>Regazzi Fabio</v>
      </c>
      <c r="MN180" t="str">
        <v>Ritter Markus</v>
      </c>
    </row>
    <row r="181" spans="1:353" x14ac:dyDescent="0.25">
      <c r="A181" s="1" t="s">
        <v>1061</v>
      </c>
      <c r="B181" t="s">
        <v>204</v>
      </c>
      <c r="C181" t="s">
        <v>684</v>
      </c>
      <c r="D181" t="s">
        <v>1045</v>
      </c>
      <c r="E181" s="1" t="s">
        <v>1046</v>
      </c>
      <c r="F181" t="s">
        <v>1047</v>
      </c>
      <c r="G181">
        <v>24660</v>
      </c>
      <c r="H181" t="s">
        <v>552</v>
      </c>
      <c r="I181" t="s">
        <v>1062</v>
      </c>
      <c r="J181" t="s">
        <v>1063</v>
      </c>
      <c r="K181" t="s">
        <v>1064</v>
      </c>
      <c r="M181" t="s">
        <v>461</v>
      </c>
      <c r="N181" t="s">
        <v>461</v>
      </c>
      <c r="O181" t="s">
        <v>460</v>
      </c>
      <c r="P181" t="s">
        <v>461</v>
      </c>
      <c r="Q181" t="s">
        <v>461</v>
      </c>
      <c r="R181" t="s">
        <v>460</v>
      </c>
      <c r="S181" t="s">
        <v>460</v>
      </c>
      <c r="T181" t="s">
        <v>460</v>
      </c>
      <c r="U181" t="s">
        <v>460</v>
      </c>
      <c r="V181" t="s">
        <v>460</v>
      </c>
      <c r="W181" t="s">
        <v>463</v>
      </c>
      <c r="X181" t="s">
        <v>460</v>
      </c>
      <c r="Y181" t="s">
        <v>460</v>
      </c>
      <c r="Z181" t="s">
        <v>460</v>
      </c>
      <c r="AA181" t="s">
        <v>460</v>
      </c>
      <c r="AB181" t="s">
        <v>460</v>
      </c>
      <c r="AC181" t="s">
        <v>460</v>
      </c>
      <c r="AD181" t="s">
        <v>460</v>
      </c>
      <c r="AE181" t="s">
        <v>480</v>
      </c>
      <c r="AF181" t="s">
        <v>460</v>
      </c>
      <c r="AG181" t="s">
        <v>460</v>
      </c>
      <c r="AH181" t="s">
        <v>460</v>
      </c>
      <c r="AI181" t="s">
        <v>460</v>
      </c>
      <c r="AJ181" t="s">
        <v>460</v>
      </c>
      <c r="AK181" t="s">
        <v>460</v>
      </c>
      <c r="AL181" t="s">
        <v>461</v>
      </c>
      <c r="AM181" t="s">
        <v>461</v>
      </c>
      <c r="AN181" t="s">
        <v>473</v>
      </c>
      <c r="AO181" t="s">
        <v>461</v>
      </c>
      <c r="AP181" t="s">
        <v>460</v>
      </c>
      <c r="AQ181" t="s">
        <v>460</v>
      </c>
      <c r="AR181" t="s">
        <v>460</v>
      </c>
      <c r="AS181" t="s">
        <v>460</v>
      </c>
      <c r="AT181" t="s">
        <v>460</v>
      </c>
      <c r="AU181" t="s">
        <v>460</v>
      </c>
      <c r="AV181" t="s">
        <v>460</v>
      </c>
      <c r="AW181" t="s">
        <v>461</v>
      </c>
      <c r="AX181" t="s">
        <v>460</v>
      </c>
      <c r="AY181" t="s">
        <v>460</v>
      </c>
      <c r="AZ181" t="s">
        <v>460</v>
      </c>
      <c r="BA181" t="s">
        <v>461</v>
      </c>
      <c r="BB181" t="s">
        <v>460</v>
      </c>
      <c r="BC181" t="s">
        <v>460</v>
      </c>
      <c r="BD181" t="s">
        <v>461</v>
      </c>
      <c r="BE181" t="s">
        <v>463</v>
      </c>
      <c r="BF181" t="s">
        <v>460</v>
      </c>
      <c r="BG181" t="s">
        <v>460</v>
      </c>
      <c r="BH181" t="s">
        <v>460</v>
      </c>
      <c r="BI181" t="s">
        <v>460</v>
      </c>
      <c r="BJ181" t="s">
        <v>460</v>
      </c>
      <c r="BK181" t="s">
        <v>461</v>
      </c>
      <c r="BL181" t="s">
        <v>460</v>
      </c>
      <c r="BM181" t="s">
        <v>460</v>
      </c>
      <c r="BN181" t="s">
        <v>460</v>
      </c>
      <c r="BO181" t="s">
        <v>460</v>
      </c>
      <c r="BP181" t="s">
        <v>463</v>
      </c>
      <c r="BQ181" t="s">
        <v>460</v>
      </c>
      <c r="BR181" t="s">
        <v>461</v>
      </c>
      <c r="BS181" t="s">
        <v>460</v>
      </c>
      <c r="BT181" t="s">
        <v>461</v>
      </c>
      <c r="BU181" t="s">
        <v>461</v>
      </c>
      <c r="BV181" t="s">
        <v>460</v>
      </c>
      <c r="BW181" t="s">
        <v>461</v>
      </c>
      <c r="BX181" t="s">
        <v>460</v>
      </c>
      <c r="BY181" t="s">
        <v>460</v>
      </c>
      <c r="BZ181" t="s">
        <v>461</v>
      </c>
      <c r="CA181" t="s">
        <v>460</v>
      </c>
      <c r="CB181" t="s">
        <v>460</v>
      </c>
      <c r="CC181" t="s">
        <v>460</v>
      </c>
      <c r="CD181" t="s">
        <v>461</v>
      </c>
      <c r="CE181" t="s">
        <v>460</v>
      </c>
      <c r="CF181" t="s">
        <v>460</v>
      </c>
      <c r="CG181" t="s">
        <v>463</v>
      </c>
      <c r="CH181" t="s">
        <v>460</v>
      </c>
      <c r="CI181" t="s">
        <v>461</v>
      </c>
      <c r="CJ181" t="s">
        <v>460</v>
      </c>
      <c r="CK181" t="s">
        <v>460</v>
      </c>
      <c r="CL181" t="s">
        <v>461</v>
      </c>
      <c r="CM181" t="s">
        <v>463</v>
      </c>
      <c r="CN181" t="s">
        <v>460</v>
      </c>
      <c r="CO181" t="s">
        <v>460</v>
      </c>
      <c r="CP181" t="s">
        <v>461</v>
      </c>
      <c r="CQ181" t="s">
        <v>461</v>
      </c>
      <c r="CR181" t="s">
        <v>461</v>
      </c>
      <c r="CS181" t="s">
        <v>480</v>
      </c>
      <c r="CT181" t="s">
        <v>461</v>
      </c>
      <c r="CU181" t="s">
        <v>460</v>
      </c>
      <c r="CV181" t="s">
        <v>461</v>
      </c>
      <c r="CW181" t="s">
        <v>460</v>
      </c>
      <c r="CX181" t="s">
        <v>460</v>
      </c>
      <c r="CY181" t="s">
        <v>461</v>
      </c>
      <c r="CZ181" t="s">
        <v>473</v>
      </c>
      <c r="DA181" t="s">
        <v>460</v>
      </c>
      <c r="DB181" t="s">
        <v>474</v>
      </c>
      <c r="DC181" t="s">
        <v>460</v>
      </c>
      <c r="DD181" t="s">
        <v>461</v>
      </c>
      <c r="DE181" t="s">
        <v>460</v>
      </c>
      <c r="DF181" t="s">
        <v>461</v>
      </c>
      <c r="DG181" t="s">
        <v>473</v>
      </c>
      <c r="DH181" t="s">
        <v>473</v>
      </c>
      <c r="DI181" t="s">
        <v>460</v>
      </c>
      <c r="DJ181" t="s">
        <v>460</v>
      </c>
      <c r="DK181" t="s">
        <v>460</v>
      </c>
      <c r="DL181" t="s">
        <v>460</v>
      </c>
      <c r="DM181" t="s">
        <v>460</v>
      </c>
      <c r="DN181" t="s">
        <v>460</v>
      </c>
      <c r="DO181" t="s">
        <v>460</v>
      </c>
      <c r="DP181" t="s">
        <v>461</v>
      </c>
      <c r="DQ181" t="s">
        <v>473</v>
      </c>
      <c r="DR181" t="s">
        <v>460</v>
      </c>
      <c r="DS181" t="s">
        <v>473</v>
      </c>
      <c r="DT181" t="s">
        <v>460</v>
      </c>
      <c r="DU181" t="s">
        <v>461</v>
      </c>
      <c r="DV181" t="s">
        <v>460</v>
      </c>
      <c r="DW181" t="s">
        <v>460</v>
      </c>
      <c r="DX181" t="s">
        <v>461</v>
      </c>
      <c r="DY181" t="s">
        <v>460</v>
      </c>
      <c r="DZ181" t="s">
        <v>460</v>
      </c>
      <c r="EA181" t="s">
        <v>460</v>
      </c>
      <c r="EB181" t="s">
        <v>463</v>
      </c>
      <c r="EC181" t="s">
        <v>460</v>
      </c>
      <c r="ED181" t="s">
        <v>460</v>
      </c>
      <c r="EE181" t="s">
        <v>460</v>
      </c>
      <c r="EF181" t="s">
        <v>460</v>
      </c>
      <c r="EG181" t="s">
        <v>460</v>
      </c>
      <c r="EH181" t="s">
        <v>460</v>
      </c>
      <c r="EI181" t="s">
        <v>461</v>
      </c>
      <c r="EJ181" t="s">
        <v>461</v>
      </c>
      <c r="EK181" t="s">
        <v>460</v>
      </c>
      <c r="EL181" t="s">
        <v>460</v>
      </c>
      <c r="EM181" t="s">
        <v>460</v>
      </c>
      <c r="EN181" t="s">
        <v>461</v>
      </c>
      <c r="EO181" t="s">
        <v>460</v>
      </c>
      <c r="EP181" t="s">
        <v>460</v>
      </c>
      <c r="EQ181" t="s">
        <v>460</v>
      </c>
      <c r="ER181" t="s">
        <v>460</v>
      </c>
      <c r="ES181" t="s">
        <v>460</v>
      </c>
      <c r="ET181" t="s">
        <v>460</v>
      </c>
      <c r="EU181" t="s">
        <v>460</v>
      </c>
      <c r="EV181" t="s">
        <v>460</v>
      </c>
      <c r="EW181" t="s">
        <v>460</v>
      </c>
      <c r="EX181" t="s">
        <v>460</v>
      </c>
      <c r="EY181" t="s">
        <v>461</v>
      </c>
      <c r="EZ181" t="s">
        <v>460</v>
      </c>
      <c r="FA181" t="s">
        <v>460</v>
      </c>
      <c r="FB181" t="s">
        <v>461</v>
      </c>
      <c r="FC181" t="s">
        <v>460</v>
      </c>
      <c r="FD181" t="s">
        <v>460</v>
      </c>
      <c r="FE181" t="s">
        <v>460</v>
      </c>
      <c r="FF181" t="s">
        <v>460</v>
      </c>
      <c r="FG181" t="s">
        <v>461</v>
      </c>
      <c r="FH181" t="s">
        <v>460</v>
      </c>
      <c r="FI181" t="s">
        <v>460</v>
      </c>
      <c r="FJ181" t="s">
        <v>461</v>
      </c>
      <c r="FK181" t="s">
        <v>460</v>
      </c>
      <c r="FL181" t="s">
        <v>460</v>
      </c>
      <c r="FM181" t="s">
        <v>460</v>
      </c>
      <c r="FN181" t="s">
        <v>460</v>
      </c>
      <c r="FO181" t="s">
        <v>460</v>
      </c>
      <c r="FP181" t="s">
        <v>460</v>
      </c>
      <c r="FQ181" t="s">
        <v>461</v>
      </c>
      <c r="FR181" t="s">
        <v>460</v>
      </c>
      <c r="FS181" t="s">
        <v>460</v>
      </c>
      <c r="FT181" t="s">
        <v>460</v>
      </c>
      <c r="FU181" t="s">
        <v>460</v>
      </c>
      <c r="FV181" t="s">
        <v>460</v>
      </c>
      <c r="FW181" t="s">
        <v>461</v>
      </c>
      <c r="FX181" t="s">
        <v>460</v>
      </c>
      <c r="FY181" t="s">
        <v>460</v>
      </c>
      <c r="FZ181" t="s">
        <v>460</v>
      </c>
      <c r="GA181" t="s">
        <v>461</v>
      </c>
      <c r="GB181" t="s">
        <v>460</v>
      </c>
      <c r="GC181" t="s">
        <v>460</v>
      </c>
      <c r="GD181" t="s">
        <v>460</v>
      </c>
      <c r="GE181" t="s">
        <v>460</v>
      </c>
      <c r="GF181" t="s">
        <v>461</v>
      </c>
      <c r="GG181" t="s">
        <v>460</v>
      </c>
      <c r="GH181" t="s">
        <v>460</v>
      </c>
      <c r="GI181" t="s">
        <v>460</v>
      </c>
      <c r="GJ181" t="s">
        <v>460</v>
      </c>
      <c r="GK181" t="s">
        <v>461</v>
      </c>
      <c r="GL181" t="s">
        <v>461</v>
      </c>
      <c r="GM181" t="s">
        <v>460</v>
      </c>
      <c r="GN181" t="s">
        <v>460</v>
      </c>
      <c r="GO181" t="s">
        <v>461</v>
      </c>
      <c r="GP181" t="s">
        <v>460</v>
      </c>
      <c r="GQ181" t="s">
        <v>461</v>
      </c>
      <c r="GR181" t="s">
        <v>460</v>
      </c>
      <c r="GS181" t="s">
        <v>460</v>
      </c>
      <c r="GT181" t="s">
        <v>460</v>
      </c>
      <c r="GU181" t="s">
        <v>460</v>
      </c>
      <c r="GV181" t="s">
        <v>460</v>
      </c>
      <c r="GW181" t="s">
        <v>460</v>
      </c>
      <c r="GX181" t="s">
        <v>460</v>
      </c>
      <c r="GY181" t="s">
        <v>460</v>
      </c>
      <c r="GZ181" t="s">
        <v>460</v>
      </c>
      <c r="HA181" t="s">
        <v>460</v>
      </c>
      <c r="HB181" t="s">
        <v>461</v>
      </c>
      <c r="HC181" t="s">
        <v>460</v>
      </c>
      <c r="HD181" t="s">
        <v>461</v>
      </c>
      <c r="HE181" t="s">
        <v>481</v>
      </c>
      <c r="HF181">
        <v>138</v>
      </c>
      <c r="HG181">
        <v>47</v>
      </c>
      <c r="HH181">
        <v>2</v>
      </c>
      <c r="HI181">
        <v>6</v>
      </c>
      <c r="HJ181">
        <v>6</v>
      </c>
      <c r="HK181" t="s">
        <v>476</v>
      </c>
      <c r="HM181" s="3">
        <f t="shared" si="108"/>
        <v>2</v>
      </c>
      <c r="HN181" s="3">
        <f t="shared" si="109"/>
        <v>47</v>
      </c>
      <c r="HO181" s="3">
        <f t="shared" si="125"/>
        <v>2</v>
      </c>
      <c r="HP181" s="3">
        <f t="shared" si="88"/>
        <v>47</v>
      </c>
      <c r="HQ181" s="7" t="str" cm="1">
        <f t="array" ref="HQ181">_xlfn.SWITCH(HP181,HM181,"Oui",HN181,"Non",HO181,"Abstention")</f>
        <v>Non</v>
      </c>
      <c r="HR181" s="7" t="str" cm="1">
        <f t="array" ref="HR181">_xlfn.SWITCH(HQ181,"Oui","Non","Non","Oui","Abstention","Oui")</f>
        <v>Oui</v>
      </c>
      <c r="HS181" s="7" t="str" cm="1">
        <f t="array" ref="HS181">_xlfn.SWITCH(HQ181,"Oui","Abstention","Non","Abstention","Abstention","Non")</f>
        <v>Abstention</v>
      </c>
      <c r="HT181" s="3">
        <f t="shared" si="89"/>
        <v>51</v>
      </c>
      <c r="HU181" s="3">
        <f t="shared" si="90"/>
        <v>0.92156862745098034</v>
      </c>
      <c r="HV181" t="str">
        <f t="shared" si="91"/>
        <v>consigne</v>
      </c>
      <c r="HW181" s="3">
        <f t="shared" si="110"/>
        <v>35</v>
      </c>
      <c r="HX181" s="3">
        <f t="shared" si="111"/>
        <v>0</v>
      </c>
      <c r="HY181" s="3">
        <f t="shared" si="112"/>
        <v>0</v>
      </c>
      <c r="HZ181" s="3">
        <f t="shared" si="92"/>
        <v>35</v>
      </c>
      <c r="IA181" s="7" t="str" cm="1">
        <f t="array" ref="IA181">_xlfn.SWITCH(HZ181,HW181,"Oui",HX181,"Non",HY181,"Abstention")</f>
        <v>Oui</v>
      </c>
      <c r="IB181" s="7" t="str" cm="1">
        <f t="array" ref="IB181">_xlfn.SWITCH(IA181,"Oui","Non","Non","Oui","Abstention","Oui")</f>
        <v>Non</v>
      </c>
      <c r="IC181" s="7" t="str" cm="1">
        <f t="array" ref="IC181">_xlfn.SWITCH(IA181,"Oui","Abstention","Non","Abstention","Abstention","Non")</f>
        <v>Abstention</v>
      </c>
      <c r="ID181" s="3">
        <f t="shared" si="93"/>
        <v>35</v>
      </c>
      <c r="IE181" s="3">
        <f t="shared" si="94"/>
        <v>1</v>
      </c>
      <c r="IF181" t="str">
        <f t="shared" si="95"/>
        <v>consigne</v>
      </c>
      <c r="IG181">
        <f t="shared" si="113"/>
        <v>28</v>
      </c>
      <c r="IH181">
        <f t="shared" si="114"/>
        <v>0</v>
      </c>
      <c r="II181">
        <f t="shared" si="115"/>
        <v>0</v>
      </c>
      <c r="IJ181" s="3">
        <f t="shared" si="96"/>
        <v>28</v>
      </c>
      <c r="IK181" s="7" t="str" cm="1">
        <f t="array" ref="IK181">_xlfn.SWITCH(IJ181,IG181,"Oui",IH181,"Non",II181,"Abstention")</f>
        <v>Oui</v>
      </c>
      <c r="IL181" s="7" t="str" cm="1">
        <f t="array" ref="IL181">_xlfn.SWITCH(IK181,"Oui","Non","Non","Oui","Abstention","Oui")</f>
        <v>Non</v>
      </c>
      <c r="IM181" s="7" t="str" cm="1">
        <f t="array" ref="IM181">_xlfn.SWITCH(IK181,"Oui","Abstention","Non","Abstention","Abstention","Non")</f>
        <v>Abstention</v>
      </c>
      <c r="IN181" s="3">
        <f t="shared" si="97"/>
        <v>28</v>
      </c>
      <c r="IO181" s="3">
        <f t="shared" si="98"/>
        <v>1</v>
      </c>
      <c r="IP181" t="str">
        <f t="shared" si="126"/>
        <v>consigne</v>
      </c>
      <c r="IQ181">
        <f t="shared" si="116"/>
        <v>28</v>
      </c>
      <c r="IR181">
        <f t="shared" si="117"/>
        <v>0</v>
      </c>
      <c r="IS181">
        <f t="shared" si="118"/>
        <v>0</v>
      </c>
      <c r="IT181" s="3">
        <f t="shared" si="99"/>
        <v>28</v>
      </c>
      <c r="IU181" s="7" t="str" cm="1">
        <f t="array" ref="IU181">_xlfn.SWITCH(IT181,IQ181,"Oui",IR181,"Non",IS181,"Abstention")</f>
        <v>Oui</v>
      </c>
      <c r="IV181" s="7" t="str" cm="1">
        <f t="array" ref="IV181">_xlfn.SWITCH(IU181,"Oui","Non","Non","Oui","Abstention","Oui")</f>
        <v>Non</v>
      </c>
      <c r="IW181" s="7" t="str" cm="1">
        <f t="array" ref="IW181">_xlfn.SWITCH(IU181,"Oui","Abstention","Non","Abstention","Abstention","Non")</f>
        <v>Abstention</v>
      </c>
      <c r="IX181" s="3">
        <f t="shared" si="100"/>
        <v>28</v>
      </c>
      <c r="IY181" s="3">
        <f t="shared" si="101"/>
        <v>1</v>
      </c>
      <c r="IZ181" t="str">
        <f t="shared" si="127"/>
        <v>consigne</v>
      </c>
      <c r="JA181">
        <f t="shared" si="119"/>
        <v>29</v>
      </c>
      <c r="JB181">
        <f t="shared" si="120"/>
        <v>0</v>
      </c>
      <c r="JC181">
        <f t="shared" si="121"/>
        <v>0</v>
      </c>
      <c r="JD181" s="3">
        <f t="shared" si="102"/>
        <v>29</v>
      </c>
      <c r="JE181" s="7" t="str" cm="1">
        <f t="array" ref="JE181">_xlfn.SWITCH(JD181,JA181,"Oui",JB181,"Non",JC181,"Abstention")</f>
        <v>Oui</v>
      </c>
      <c r="JF181" s="7" t="str" cm="1">
        <f t="array" ref="JF181">_xlfn.SWITCH(JE181,"Oui","Non","Non","Oui","Abstention","Oui")</f>
        <v>Non</v>
      </c>
      <c r="JG181" s="7" t="str" cm="1">
        <f t="array" ref="JG181">_xlfn.SWITCH(JE181,"Oui","Abstention","Non","Abstention","Abstention","Non")</f>
        <v>Abstention</v>
      </c>
      <c r="JH181" s="3">
        <f t="shared" si="103"/>
        <v>29</v>
      </c>
      <c r="JI181" s="3">
        <f t="shared" si="104"/>
        <v>1</v>
      </c>
      <c r="JJ181" t="str">
        <f t="shared" si="128"/>
        <v>consigne</v>
      </c>
      <c r="JK181">
        <f t="shared" si="122"/>
        <v>16</v>
      </c>
      <c r="JL181">
        <f t="shared" si="123"/>
        <v>0</v>
      </c>
      <c r="JM181">
        <f t="shared" si="124"/>
        <v>0</v>
      </c>
      <c r="JN181" s="3">
        <f t="shared" si="105"/>
        <v>16</v>
      </c>
      <c r="JO181" s="7" t="str" cm="1">
        <f t="array" ref="JO181">_xlfn.SWITCH(JN181,JK181,"Oui",JL181,"Non",JM181,"Abstention")</f>
        <v>Oui</v>
      </c>
      <c r="JP181" s="7" t="str" cm="1">
        <f t="array" ref="JP181">_xlfn.SWITCH(JO181,"Oui","Non","Non","Oui","Abstention","Oui")</f>
        <v>Non</v>
      </c>
      <c r="JQ181" s="7" t="str" cm="1">
        <f t="array" ref="JQ181">_xlfn.SWITCH(JO181,"Oui","Abstention","Non","Abstention","Abstention","Non")</f>
        <v>Abstention</v>
      </c>
      <c r="JR181" s="3">
        <f t="shared" si="106"/>
        <v>16</v>
      </c>
      <c r="JS181" s="3">
        <f t="shared" si="107"/>
        <v>1</v>
      </c>
      <c r="JT181" t="str">
        <f t="shared" si="129"/>
        <v>consigne</v>
      </c>
      <c r="JU181" s="3"/>
      <c r="JV181" t="str" cm="1">
        <f t="array" ref="JV181:JY181">_xlfn._xlws.FILTER($M$3:$HD$3,((($M181:$HD181=$HR181)+($M181:$HD181=$HS181))*($M$5:$HD$5="V")*($HV181="consigne")),"")</f>
        <v>Bircher Martina</v>
      </c>
      <c r="JW181" t="str">
        <v>Herzog Verena</v>
      </c>
      <c r="JX181" t="str">
        <v>Rutz Gregor</v>
      </c>
      <c r="JY181" t="str">
        <v>Steinemann Barbara</v>
      </c>
      <c r="KP181" t="str" cm="1">
        <f t="array" ref="KP181">_xlfn._xlws.FILTER($M$3:$HD$3,((($M181:$HD181=$IB181)+($M181:$HD181=$IC181))*($M$5:$HD$5="S")*($IF181="consigne")),"")</f>
        <v/>
      </c>
      <c r="LD181" t="str" cm="1">
        <f t="array" ref="LD181">_xlfn._xlws.FILTER($M$3:$HD$3,((($M181:$HD181=$IV181)+($M181:$HD181=$IW181))*($M$5:$HD$5="RL")*($IZ181="consigne")),"")</f>
        <v/>
      </c>
      <c r="LP181" t="str" cm="1">
        <f t="array" ref="LP181">_xlfn._xlws.FILTER($M$3:$HD$3,((($M181:$HD181=$JF181)+($M181:$HD181=$JG181))*($M$5:$HD$5="G")*($JJ181="consigne")),"")</f>
        <v/>
      </c>
      <c r="MA181" t="str" cm="1">
        <f t="array" ref="MA181">_xlfn._xlws.FILTER($M$3:$HD$3,((($M181:$HD181=$JP181)+($M181:$HD181=$JQ181))*($M$5:$HD$5="GL")*($JT181="consigne")),"")</f>
        <v/>
      </c>
      <c r="MG181" t="str" cm="1">
        <f t="array" ref="MG181">_xlfn._xlws.FILTER($M$3:$HD$3,((($M181:$HD181=$IL181)+($M181:$HD181=$IM181))*($M$5:$HD$5="M-E")*($IP181="consigne")),"")</f>
        <v/>
      </c>
    </row>
    <row r="182" spans="1:353" x14ac:dyDescent="0.25">
      <c r="A182" s="1" t="s">
        <v>1065</v>
      </c>
      <c r="B182" t="s">
        <v>204</v>
      </c>
      <c r="C182" t="s">
        <v>684</v>
      </c>
      <c r="D182" t="s">
        <v>1045</v>
      </c>
      <c r="E182" s="1" t="s">
        <v>1046</v>
      </c>
      <c r="F182" t="s">
        <v>1047</v>
      </c>
      <c r="G182">
        <v>24661</v>
      </c>
      <c r="H182" t="s">
        <v>1066</v>
      </c>
      <c r="I182" t="s">
        <v>472</v>
      </c>
      <c r="J182" t="s">
        <v>1067</v>
      </c>
      <c r="K182" t="s">
        <v>1064</v>
      </c>
      <c r="M182" t="s">
        <v>460</v>
      </c>
      <c r="N182" t="s">
        <v>460</v>
      </c>
      <c r="O182" t="s">
        <v>460</v>
      </c>
      <c r="P182" t="s">
        <v>461</v>
      </c>
      <c r="Q182" t="s">
        <v>460</v>
      </c>
      <c r="R182" t="s">
        <v>460</v>
      </c>
      <c r="S182" t="s">
        <v>460</v>
      </c>
      <c r="T182" t="s">
        <v>460</v>
      </c>
      <c r="U182" t="s">
        <v>460</v>
      </c>
      <c r="V182" t="s">
        <v>460</v>
      </c>
      <c r="W182" t="s">
        <v>463</v>
      </c>
      <c r="X182" t="s">
        <v>460</v>
      </c>
      <c r="Y182" t="s">
        <v>460</v>
      </c>
      <c r="Z182" t="s">
        <v>460</v>
      </c>
      <c r="AA182" t="s">
        <v>460</v>
      </c>
      <c r="AB182" t="s">
        <v>460</v>
      </c>
      <c r="AC182" t="s">
        <v>460</v>
      </c>
      <c r="AD182" t="s">
        <v>460</v>
      </c>
      <c r="AE182" t="s">
        <v>460</v>
      </c>
      <c r="AF182" t="s">
        <v>460</v>
      </c>
      <c r="AG182" t="s">
        <v>460</v>
      </c>
      <c r="AH182" t="s">
        <v>460</v>
      </c>
      <c r="AI182" t="s">
        <v>460</v>
      </c>
      <c r="AJ182" t="s">
        <v>460</v>
      </c>
      <c r="AK182" t="s">
        <v>460</v>
      </c>
      <c r="AL182" t="s">
        <v>460</v>
      </c>
      <c r="AM182" t="s">
        <v>460</v>
      </c>
      <c r="AN182" t="s">
        <v>473</v>
      </c>
      <c r="AO182" t="s">
        <v>460</v>
      </c>
      <c r="AP182" t="s">
        <v>460</v>
      </c>
      <c r="AQ182" t="s">
        <v>460</v>
      </c>
      <c r="AR182" t="s">
        <v>460</v>
      </c>
      <c r="AS182" t="s">
        <v>460</v>
      </c>
      <c r="AT182" t="s">
        <v>460</v>
      </c>
      <c r="AU182" t="s">
        <v>460</v>
      </c>
      <c r="AV182" t="s">
        <v>460</v>
      </c>
      <c r="AW182" t="s">
        <v>461</v>
      </c>
      <c r="AX182" t="s">
        <v>460</v>
      </c>
      <c r="AY182" t="s">
        <v>460</v>
      </c>
      <c r="AZ182" t="s">
        <v>460</v>
      </c>
      <c r="BA182" t="s">
        <v>461</v>
      </c>
      <c r="BB182" t="s">
        <v>460</v>
      </c>
      <c r="BC182" t="s">
        <v>460</v>
      </c>
      <c r="BD182" t="s">
        <v>461</v>
      </c>
      <c r="BE182" t="s">
        <v>463</v>
      </c>
      <c r="BF182" t="s">
        <v>460</v>
      </c>
      <c r="BG182" t="s">
        <v>460</v>
      </c>
      <c r="BH182" t="s">
        <v>460</v>
      </c>
      <c r="BI182" t="s">
        <v>460</v>
      </c>
      <c r="BJ182" t="s">
        <v>460</v>
      </c>
      <c r="BK182" t="s">
        <v>461</v>
      </c>
      <c r="BL182" t="s">
        <v>460</v>
      </c>
      <c r="BM182" t="s">
        <v>460</v>
      </c>
      <c r="BN182" t="s">
        <v>460</v>
      </c>
      <c r="BO182" t="s">
        <v>460</v>
      </c>
      <c r="BP182" t="s">
        <v>463</v>
      </c>
      <c r="BQ182" t="s">
        <v>460</v>
      </c>
      <c r="BR182" t="s">
        <v>460</v>
      </c>
      <c r="BS182" t="s">
        <v>460</v>
      </c>
      <c r="BT182" t="s">
        <v>460</v>
      </c>
      <c r="BU182" t="s">
        <v>480</v>
      </c>
      <c r="BV182" t="s">
        <v>460</v>
      </c>
      <c r="BW182" t="s">
        <v>460</v>
      </c>
      <c r="BX182" t="s">
        <v>460</v>
      </c>
      <c r="BY182" t="s">
        <v>460</v>
      </c>
      <c r="BZ182" t="s">
        <v>461</v>
      </c>
      <c r="CA182" t="s">
        <v>460</v>
      </c>
      <c r="CB182" t="s">
        <v>460</v>
      </c>
      <c r="CC182" t="s">
        <v>460</v>
      </c>
      <c r="CD182" t="s">
        <v>461</v>
      </c>
      <c r="CE182" t="s">
        <v>460</v>
      </c>
      <c r="CF182" t="s">
        <v>460</v>
      </c>
      <c r="CG182" t="s">
        <v>463</v>
      </c>
      <c r="CH182" t="s">
        <v>460</v>
      </c>
      <c r="CI182" t="s">
        <v>460</v>
      </c>
      <c r="CJ182" t="s">
        <v>460</v>
      </c>
      <c r="CK182" t="s">
        <v>460</v>
      </c>
      <c r="CL182" t="s">
        <v>460</v>
      </c>
      <c r="CM182" t="s">
        <v>463</v>
      </c>
      <c r="CN182" t="s">
        <v>460</v>
      </c>
      <c r="CO182" t="s">
        <v>460</v>
      </c>
      <c r="CP182" t="s">
        <v>461</v>
      </c>
      <c r="CQ182" t="s">
        <v>480</v>
      </c>
      <c r="CR182" t="s">
        <v>461</v>
      </c>
      <c r="CS182" t="s">
        <v>480</v>
      </c>
      <c r="CT182" t="s">
        <v>461</v>
      </c>
      <c r="CU182" t="s">
        <v>460</v>
      </c>
      <c r="CV182" t="s">
        <v>460</v>
      </c>
      <c r="CW182" t="s">
        <v>460</v>
      </c>
      <c r="CX182" t="s">
        <v>460</v>
      </c>
      <c r="CY182" t="s">
        <v>480</v>
      </c>
      <c r="CZ182" t="s">
        <v>473</v>
      </c>
      <c r="DA182" t="s">
        <v>460</v>
      </c>
      <c r="DB182" t="s">
        <v>474</v>
      </c>
      <c r="DC182" t="s">
        <v>460</v>
      </c>
      <c r="DD182" t="s">
        <v>460</v>
      </c>
      <c r="DE182" t="s">
        <v>460</v>
      </c>
      <c r="DF182" t="s">
        <v>460</v>
      </c>
      <c r="DG182" t="s">
        <v>473</v>
      </c>
      <c r="DH182" t="s">
        <v>473</v>
      </c>
      <c r="DI182" t="s">
        <v>460</v>
      </c>
      <c r="DJ182" t="s">
        <v>460</v>
      </c>
      <c r="DK182" t="s">
        <v>460</v>
      </c>
      <c r="DL182" t="s">
        <v>460</v>
      </c>
      <c r="DM182" t="s">
        <v>460</v>
      </c>
      <c r="DN182" t="s">
        <v>460</v>
      </c>
      <c r="DO182" t="s">
        <v>460</v>
      </c>
      <c r="DP182" t="s">
        <v>460</v>
      </c>
      <c r="DQ182" t="s">
        <v>473</v>
      </c>
      <c r="DR182" t="s">
        <v>460</v>
      </c>
      <c r="DS182" t="s">
        <v>473</v>
      </c>
      <c r="DT182" t="s">
        <v>460</v>
      </c>
      <c r="DU182" t="s">
        <v>480</v>
      </c>
      <c r="DV182" t="s">
        <v>460</v>
      </c>
      <c r="DW182" t="s">
        <v>460</v>
      </c>
      <c r="DX182" t="s">
        <v>461</v>
      </c>
      <c r="DY182" t="s">
        <v>460</v>
      </c>
      <c r="DZ182" t="s">
        <v>460</v>
      </c>
      <c r="EA182" t="s">
        <v>460</v>
      </c>
      <c r="EB182" t="s">
        <v>463</v>
      </c>
      <c r="EC182" t="s">
        <v>460</v>
      </c>
      <c r="ED182" t="s">
        <v>460</v>
      </c>
      <c r="EE182" t="s">
        <v>460</v>
      </c>
      <c r="EF182" t="s">
        <v>460</v>
      </c>
      <c r="EG182" t="s">
        <v>460</v>
      </c>
      <c r="EH182" t="s">
        <v>460</v>
      </c>
      <c r="EI182" t="s">
        <v>460</v>
      </c>
      <c r="EJ182" t="s">
        <v>460</v>
      </c>
      <c r="EK182" t="s">
        <v>460</v>
      </c>
      <c r="EL182" t="s">
        <v>460</v>
      </c>
      <c r="EM182" t="s">
        <v>460</v>
      </c>
      <c r="EN182" t="s">
        <v>460</v>
      </c>
      <c r="EO182" t="s">
        <v>460</v>
      </c>
      <c r="EP182" t="s">
        <v>460</v>
      </c>
      <c r="EQ182" t="s">
        <v>460</v>
      </c>
      <c r="ER182" t="s">
        <v>460</v>
      </c>
      <c r="ES182" t="s">
        <v>460</v>
      </c>
      <c r="ET182" t="s">
        <v>460</v>
      </c>
      <c r="EU182" t="s">
        <v>460</v>
      </c>
      <c r="EV182" t="s">
        <v>460</v>
      </c>
      <c r="EW182" t="s">
        <v>460</v>
      </c>
      <c r="EX182" t="s">
        <v>460</v>
      </c>
      <c r="EY182" t="s">
        <v>460</v>
      </c>
      <c r="EZ182" t="s">
        <v>460</v>
      </c>
      <c r="FA182" t="s">
        <v>460</v>
      </c>
      <c r="FB182" t="s">
        <v>461</v>
      </c>
      <c r="FC182" t="s">
        <v>460</v>
      </c>
      <c r="FD182" t="s">
        <v>460</v>
      </c>
      <c r="FE182" t="s">
        <v>460</v>
      </c>
      <c r="FF182" t="s">
        <v>460</v>
      </c>
      <c r="FG182" t="s">
        <v>460</v>
      </c>
      <c r="FH182" t="s">
        <v>460</v>
      </c>
      <c r="FI182" t="s">
        <v>460</v>
      </c>
      <c r="FJ182" t="s">
        <v>461</v>
      </c>
      <c r="FK182" t="s">
        <v>480</v>
      </c>
      <c r="FL182" t="s">
        <v>460</v>
      </c>
      <c r="FM182" t="s">
        <v>460</v>
      </c>
      <c r="FN182" t="s">
        <v>460</v>
      </c>
      <c r="FO182" t="s">
        <v>460</v>
      </c>
      <c r="FP182" t="s">
        <v>460</v>
      </c>
      <c r="FQ182" t="s">
        <v>480</v>
      </c>
      <c r="FR182" t="s">
        <v>460</v>
      </c>
      <c r="FS182" t="s">
        <v>460</v>
      </c>
      <c r="FT182" t="s">
        <v>460</v>
      </c>
      <c r="FU182" t="s">
        <v>460</v>
      </c>
      <c r="FV182" t="s">
        <v>460</v>
      </c>
      <c r="FW182" t="s">
        <v>460</v>
      </c>
      <c r="FX182" t="s">
        <v>460</v>
      </c>
      <c r="FY182" t="s">
        <v>460</v>
      </c>
      <c r="FZ182" t="s">
        <v>460</v>
      </c>
      <c r="GA182" t="s">
        <v>461</v>
      </c>
      <c r="GB182" t="s">
        <v>460</v>
      </c>
      <c r="GC182" t="s">
        <v>480</v>
      </c>
      <c r="GD182" t="s">
        <v>460</v>
      </c>
      <c r="GE182" t="s">
        <v>460</v>
      </c>
      <c r="GF182" t="s">
        <v>460</v>
      </c>
      <c r="GG182" t="s">
        <v>460</v>
      </c>
      <c r="GH182" t="s">
        <v>460</v>
      </c>
      <c r="GI182" t="s">
        <v>460</v>
      </c>
      <c r="GJ182" t="s">
        <v>460</v>
      </c>
      <c r="GK182" t="s">
        <v>460</v>
      </c>
      <c r="GL182" t="s">
        <v>460</v>
      </c>
      <c r="GM182" t="s">
        <v>460</v>
      </c>
      <c r="GN182" t="s">
        <v>460</v>
      </c>
      <c r="GO182" t="s">
        <v>460</v>
      </c>
      <c r="GP182" t="s">
        <v>460</v>
      </c>
      <c r="GQ182" t="s">
        <v>460</v>
      </c>
      <c r="GR182" t="s">
        <v>460</v>
      </c>
      <c r="GS182" t="s">
        <v>460</v>
      </c>
      <c r="GT182" t="s">
        <v>460</v>
      </c>
      <c r="GU182" t="s">
        <v>460</v>
      </c>
      <c r="GV182" t="s">
        <v>460</v>
      </c>
      <c r="GW182" t="s">
        <v>460</v>
      </c>
      <c r="GX182" t="s">
        <v>460</v>
      </c>
      <c r="GY182" t="s">
        <v>460</v>
      </c>
      <c r="GZ182" t="s">
        <v>460</v>
      </c>
      <c r="HA182" t="s">
        <v>460</v>
      </c>
      <c r="HB182" t="s">
        <v>461</v>
      </c>
      <c r="HC182" t="s">
        <v>460</v>
      </c>
      <c r="HD182" t="s">
        <v>460</v>
      </c>
      <c r="HE182" t="s">
        <v>481</v>
      </c>
      <c r="HF182">
        <v>164</v>
      </c>
      <c r="HG182">
        <v>15</v>
      </c>
      <c r="HH182">
        <v>8</v>
      </c>
      <c r="HI182">
        <v>6</v>
      </c>
      <c r="HJ182">
        <v>6</v>
      </c>
      <c r="HK182" t="s">
        <v>476</v>
      </c>
      <c r="HM182" s="3">
        <f t="shared" si="108"/>
        <v>28</v>
      </c>
      <c r="HN182" s="3">
        <f t="shared" si="109"/>
        <v>15</v>
      </c>
      <c r="HO182" s="3">
        <f t="shared" si="125"/>
        <v>8</v>
      </c>
      <c r="HP182" s="3">
        <f t="shared" si="88"/>
        <v>28</v>
      </c>
      <c r="HQ182" s="7" t="str" cm="1">
        <f t="array" ref="HQ182">_xlfn.SWITCH(HP182,HM182,"Oui",HN182,"Non",HO182,"Abstention")</f>
        <v>Oui</v>
      </c>
      <c r="HR182" s="7" t="str" cm="1">
        <f t="array" ref="HR182">_xlfn.SWITCH(HQ182,"Oui","Non","Non","Oui","Abstention","Oui")</f>
        <v>Non</v>
      </c>
      <c r="HS182" s="7" t="str" cm="1">
        <f t="array" ref="HS182">_xlfn.SWITCH(HQ182,"Oui","Abstention","Non","Abstention","Abstention","Non")</f>
        <v>Abstention</v>
      </c>
      <c r="HT182" s="3">
        <f t="shared" si="89"/>
        <v>51</v>
      </c>
      <c r="HU182" s="3">
        <f t="shared" si="90"/>
        <v>0.5490196078431373</v>
      </c>
      <c r="HV182" t="str">
        <f t="shared" si="91"/>
        <v>pas de consigne</v>
      </c>
      <c r="HW182" s="3">
        <f t="shared" si="110"/>
        <v>35</v>
      </c>
      <c r="HX182" s="3">
        <f t="shared" si="111"/>
        <v>0</v>
      </c>
      <c r="HY182" s="3">
        <f t="shared" si="112"/>
        <v>0</v>
      </c>
      <c r="HZ182" s="3">
        <f t="shared" si="92"/>
        <v>35</v>
      </c>
      <c r="IA182" s="7" t="str" cm="1">
        <f t="array" ref="IA182">_xlfn.SWITCH(HZ182,HW182,"Oui",HX182,"Non",HY182,"Abstention")</f>
        <v>Oui</v>
      </c>
      <c r="IB182" s="7" t="str" cm="1">
        <f t="array" ref="IB182">_xlfn.SWITCH(IA182,"Oui","Non","Non","Oui","Abstention","Oui")</f>
        <v>Non</v>
      </c>
      <c r="IC182" s="7" t="str" cm="1">
        <f t="array" ref="IC182">_xlfn.SWITCH(IA182,"Oui","Abstention","Non","Abstention","Abstention","Non")</f>
        <v>Abstention</v>
      </c>
      <c r="ID182" s="3">
        <f t="shared" si="93"/>
        <v>35</v>
      </c>
      <c r="IE182" s="3">
        <f t="shared" si="94"/>
        <v>1</v>
      </c>
      <c r="IF182" t="str">
        <f t="shared" si="95"/>
        <v>consigne</v>
      </c>
      <c r="IG182">
        <f t="shared" si="113"/>
        <v>28</v>
      </c>
      <c r="IH182">
        <f t="shared" si="114"/>
        <v>0</v>
      </c>
      <c r="II182">
        <f t="shared" si="115"/>
        <v>0</v>
      </c>
      <c r="IJ182" s="3">
        <f t="shared" si="96"/>
        <v>28</v>
      </c>
      <c r="IK182" s="7" t="str" cm="1">
        <f t="array" ref="IK182">_xlfn.SWITCH(IJ182,IG182,"Oui",IH182,"Non",II182,"Abstention")</f>
        <v>Oui</v>
      </c>
      <c r="IL182" s="7" t="str" cm="1">
        <f t="array" ref="IL182">_xlfn.SWITCH(IK182,"Oui","Non","Non","Oui","Abstention","Oui")</f>
        <v>Non</v>
      </c>
      <c r="IM182" s="7" t="str" cm="1">
        <f t="array" ref="IM182">_xlfn.SWITCH(IK182,"Oui","Abstention","Non","Abstention","Abstention","Non")</f>
        <v>Abstention</v>
      </c>
      <c r="IN182" s="3">
        <f t="shared" si="97"/>
        <v>28</v>
      </c>
      <c r="IO182" s="3">
        <f t="shared" si="98"/>
        <v>1</v>
      </c>
      <c r="IP182" t="str">
        <f t="shared" si="126"/>
        <v>consigne</v>
      </c>
      <c r="IQ182">
        <f t="shared" si="116"/>
        <v>28</v>
      </c>
      <c r="IR182">
        <f t="shared" si="117"/>
        <v>0</v>
      </c>
      <c r="IS182">
        <f t="shared" si="118"/>
        <v>0</v>
      </c>
      <c r="IT182" s="3">
        <f t="shared" si="99"/>
        <v>28</v>
      </c>
      <c r="IU182" s="7" t="str" cm="1">
        <f t="array" ref="IU182">_xlfn.SWITCH(IT182,IQ182,"Oui",IR182,"Non",IS182,"Abstention")</f>
        <v>Oui</v>
      </c>
      <c r="IV182" s="7" t="str" cm="1">
        <f t="array" ref="IV182">_xlfn.SWITCH(IU182,"Oui","Non","Non","Oui","Abstention","Oui")</f>
        <v>Non</v>
      </c>
      <c r="IW182" s="7" t="str" cm="1">
        <f t="array" ref="IW182">_xlfn.SWITCH(IU182,"Oui","Abstention","Non","Abstention","Abstention","Non")</f>
        <v>Abstention</v>
      </c>
      <c r="IX182" s="3">
        <f t="shared" si="100"/>
        <v>28</v>
      </c>
      <c r="IY182" s="3">
        <f t="shared" si="101"/>
        <v>1</v>
      </c>
      <c r="IZ182" t="str">
        <f t="shared" si="127"/>
        <v>consigne</v>
      </c>
      <c r="JA182">
        <f t="shared" si="119"/>
        <v>29</v>
      </c>
      <c r="JB182">
        <f t="shared" si="120"/>
        <v>0</v>
      </c>
      <c r="JC182">
        <f t="shared" si="121"/>
        <v>0</v>
      </c>
      <c r="JD182" s="3">
        <f t="shared" si="102"/>
        <v>29</v>
      </c>
      <c r="JE182" s="7" t="str" cm="1">
        <f t="array" ref="JE182">_xlfn.SWITCH(JD182,JA182,"Oui",JB182,"Non",JC182,"Abstention")</f>
        <v>Oui</v>
      </c>
      <c r="JF182" s="7" t="str" cm="1">
        <f t="array" ref="JF182">_xlfn.SWITCH(JE182,"Oui","Non","Non","Oui","Abstention","Oui")</f>
        <v>Non</v>
      </c>
      <c r="JG182" s="7" t="str" cm="1">
        <f t="array" ref="JG182">_xlfn.SWITCH(JE182,"Oui","Abstention","Non","Abstention","Abstention","Non")</f>
        <v>Abstention</v>
      </c>
      <c r="JH182" s="3">
        <f t="shared" si="103"/>
        <v>29</v>
      </c>
      <c r="JI182" s="3">
        <f t="shared" si="104"/>
        <v>1</v>
      </c>
      <c r="JJ182" t="str">
        <f t="shared" si="128"/>
        <v>consigne</v>
      </c>
      <c r="JK182">
        <f t="shared" si="122"/>
        <v>16</v>
      </c>
      <c r="JL182">
        <f t="shared" si="123"/>
        <v>0</v>
      </c>
      <c r="JM182">
        <f t="shared" si="124"/>
        <v>0</v>
      </c>
      <c r="JN182" s="3">
        <f t="shared" si="105"/>
        <v>16</v>
      </c>
      <c r="JO182" s="7" t="str" cm="1">
        <f t="array" ref="JO182">_xlfn.SWITCH(JN182,JK182,"Oui",JL182,"Non",JM182,"Abstention")</f>
        <v>Oui</v>
      </c>
      <c r="JP182" s="7" t="str" cm="1">
        <f t="array" ref="JP182">_xlfn.SWITCH(JO182,"Oui","Non","Non","Oui","Abstention","Oui")</f>
        <v>Non</v>
      </c>
      <c r="JQ182" s="7" t="str" cm="1">
        <f t="array" ref="JQ182">_xlfn.SWITCH(JO182,"Oui","Abstention","Non","Abstention","Abstention","Non")</f>
        <v>Abstention</v>
      </c>
      <c r="JR182" s="3">
        <f t="shared" si="106"/>
        <v>16</v>
      </c>
      <c r="JS182" s="3">
        <f t="shared" si="107"/>
        <v>1</v>
      </c>
      <c r="JT182" t="str">
        <f t="shared" si="129"/>
        <v>consigne</v>
      </c>
      <c r="JU182" s="3"/>
      <c r="JV182" t="str" cm="1">
        <f t="array" ref="JV182">_xlfn._xlws.FILTER($M$3:$HD$3,((($M182:$HD182=$HR182)+($M182:$HD182=$HS182))*($M$5:$HD$5="V")*($HV182="consigne")),"")</f>
        <v/>
      </c>
      <c r="KP182" t="str" cm="1">
        <f t="array" ref="KP182">_xlfn._xlws.FILTER($M$3:$HD$3,((($M182:$HD182=$IB182)+($M182:$HD182=$IC182))*($M$5:$HD$5="S")*($IF182="consigne")),"")</f>
        <v/>
      </c>
      <c r="LD182" t="str" cm="1">
        <f t="array" ref="LD182">_xlfn._xlws.FILTER($M$3:$HD$3,((($M182:$HD182=$IV182)+($M182:$HD182=$IW182))*($M$5:$HD$5="RL")*($IZ182="consigne")),"")</f>
        <v/>
      </c>
      <c r="LP182" t="str" cm="1">
        <f t="array" ref="LP182">_xlfn._xlws.FILTER($M$3:$HD$3,((($M182:$HD182=$JF182)+($M182:$HD182=$JG182))*($M$5:$HD$5="G")*($JJ182="consigne")),"")</f>
        <v/>
      </c>
      <c r="MA182" t="str" cm="1">
        <f t="array" ref="MA182">_xlfn._xlws.FILTER($M$3:$HD$3,((($M182:$HD182=$JP182)+($M182:$HD182=$JQ182))*($M$5:$HD$5="GL")*($JT182="consigne")),"")</f>
        <v/>
      </c>
      <c r="MG182" t="str" cm="1">
        <f t="array" ref="MG182">_xlfn._xlws.FILTER($M$3:$HD$3,((($M182:$HD182=$IL182)+($M182:$HD182=$IM182))*($M$5:$HD$5="M-E")*($IP182="consigne")),"")</f>
        <v/>
      </c>
    </row>
    <row r="183" spans="1:353" x14ac:dyDescent="0.25">
      <c r="A183" s="1" t="s">
        <v>1068</v>
      </c>
      <c r="B183" t="s">
        <v>204</v>
      </c>
      <c r="C183" t="s">
        <v>684</v>
      </c>
      <c r="D183" t="s">
        <v>1045</v>
      </c>
      <c r="E183" s="1" t="s">
        <v>1046</v>
      </c>
      <c r="F183" t="s">
        <v>1047</v>
      </c>
      <c r="G183">
        <v>24663</v>
      </c>
      <c r="H183" t="s">
        <v>506</v>
      </c>
      <c r="I183" t="s">
        <v>1069</v>
      </c>
      <c r="J183" t="s">
        <v>1070</v>
      </c>
      <c r="K183" t="s">
        <v>1050</v>
      </c>
      <c r="M183" t="s">
        <v>461</v>
      </c>
      <c r="N183" t="s">
        <v>461</v>
      </c>
      <c r="O183" t="s">
        <v>460</v>
      </c>
      <c r="P183" t="s">
        <v>461</v>
      </c>
      <c r="Q183" t="s">
        <v>461</v>
      </c>
      <c r="R183" t="s">
        <v>460</v>
      </c>
      <c r="S183" t="s">
        <v>460</v>
      </c>
      <c r="T183" t="s">
        <v>460</v>
      </c>
      <c r="U183" t="s">
        <v>460</v>
      </c>
      <c r="V183" t="s">
        <v>460</v>
      </c>
      <c r="W183" t="s">
        <v>463</v>
      </c>
      <c r="X183" t="s">
        <v>460</v>
      </c>
      <c r="Y183" t="s">
        <v>460</v>
      </c>
      <c r="Z183" t="s">
        <v>473</v>
      </c>
      <c r="AA183" t="s">
        <v>460</v>
      </c>
      <c r="AB183" t="s">
        <v>460</v>
      </c>
      <c r="AC183" t="s">
        <v>473</v>
      </c>
      <c r="AD183" t="s">
        <v>461</v>
      </c>
      <c r="AE183" t="s">
        <v>460</v>
      </c>
      <c r="AF183" t="s">
        <v>460</v>
      </c>
      <c r="AG183" t="s">
        <v>460</v>
      </c>
      <c r="AH183" t="s">
        <v>460</v>
      </c>
      <c r="AI183" t="s">
        <v>461</v>
      </c>
      <c r="AJ183" t="s">
        <v>460</v>
      </c>
      <c r="AK183" t="s">
        <v>460</v>
      </c>
      <c r="AL183" t="s">
        <v>461</v>
      </c>
      <c r="AM183" t="s">
        <v>461</v>
      </c>
      <c r="AN183" t="s">
        <v>461</v>
      </c>
      <c r="AO183" t="s">
        <v>461</v>
      </c>
      <c r="AP183" t="s">
        <v>461</v>
      </c>
      <c r="AQ183" t="s">
        <v>460</v>
      </c>
      <c r="AR183" t="s">
        <v>460</v>
      </c>
      <c r="AS183" t="s">
        <v>460</v>
      </c>
      <c r="AT183" t="s">
        <v>460</v>
      </c>
      <c r="AU183" t="s">
        <v>460</v>
      </c>
      <c r="AV183" t="s">
        <v>460</v>
      </c>
      <c r="AW183" t="s">
        <v>461</v>
      </c>
      <c r="AX183" t="s">
        <v>460</v>
      </c>
      <c r="AY183" t="s">
        <v>460</v>
      </c>
      <c r="AZ183" t="s">
        <v>460</v>
      </c>
      <c r="BA183" t="s">
        <v>461</v>
      </c>
      <c r="BB183" t="s">
        <v>460</v>
      </c>
      <c r="BC183" t="s">
        <v>460</v>
      </c>
      <c r="BD183" t="s">
        <v>461</v>
      </c>
      <c r="BE183" t="s">
        <v>463</v>
      </c>
      <c r="BF183" t="s">
        <v>460</v>
      </c>
      <c r="BG183" t="s">
        <v>460</v>
      </c>
      <c r="BH183" t="s">
        <v>460</v>
      </c>
      <c r="BI183" t="s">
        <v>460</v>
      </c>
      <c r="BJ183" t="s">
        <v>460</v>
      </c>
      <c r="BK183" t="s">
        <v>461</v>
      </c>
      <c r="BL183" t="s">
        <v>460</v>
      </c>
      <c r="BM183" t="s">
        <v>460</v>
      </c>
      <c r="BN183" t="s">
        <v>460</v>
      </c>
      <c r="BO183" t="s">
        <v>460</v>
      </c>
      <c r="BP183" t="s">
        <v>463</v>
      </c>
      <c r="BQ183" t="s">
        <v>460</v>
      </c>
      <c r="BR183" t="s">
        <v>461</v>
      </c>
      <c r="BS183" t="s">
        <v>460</v>
      </c>
      <c r="BT183" t="s">
        <v>461</v>
      </c>
      <c r="BU183" t="s">
        <v>461</v>
      </c>
      <c r="BV183" t="s">
        <v>460</v>
      </c>
      <c r="BW183" t="s">
        <v>461</v>
      </c>
      <c r="BX183" t="s">
        <v>460</v>
      </c>
      <c r="BY183" t="s">
        <v>461</v>
      </c>
      <c r="BZ183" t="s">
        <v>461</v>
      </c>
      <c r="CA183" t="s">
        <v>460</v>
      </c>
      <c r="CB183" t="s">
        <v>461</v>
      </c>
      <c r="CC183" t="s">
        <v>460</v>
      </c>
      <c r="CD183" t="s">
        <v>461</v>
      </c>
      <c r="CE183" t="s">
        <v>460</v>
      </c>
      <c r="CF183" t="s">
        <v>460</v>
      </c>
      <c r="CG183" t="s">
        <v>463</v>
      </c>
      <c r="CH183" t="s">
        <v>460</v>
      </c>
      <c r="CI183" t="s">
        <v>461</v>
      </c>
      <c r="CJ183" t="s">
        <v>461</v>
      </c>
      <c r="CK183" t="s">
        <v>461</v>
      </c>
      <c r="CL183" t="s">
        <v>461</v>
      </c>
      <c r="CM183" t="s">
        <v>463</v>
      </c>
      <c r="CN183" t="s">
        <v>460</v>
      </c>
      <c r="CO183" t="s">
        <v>460</v>
      </c>
      <c r="CP183" t="s">
        <v>461</v>
      </c>
      <c r="CQ183" t="s">
        <v>460</v>
      </c>
      <c r="CR183" t="s">
        <v>461</v>
      </c>
      <c r="CS183" t="s">
        <v>461</v>
      </c>
      <c r="CT183" t="s">
        <v>461</v>
      </c>
      <c r="CU183" t="s">
        <v>461</v>
      </c>
      <c r="CV183" t="s">
        <v>461</v>
      </c>
      <c r="CW183" t="s">
        <v>461</v>
      </c>
      <c r="CX183" t="s">
        <v>460</v>
      </c>
      <c r="CY183" t="s">
        <v>461</v>
      </c>
      <c r="CZ183" t="s">
        <v>473</v>
      </c>
      <c r="DA183" t="s">
        <v>460</v>
      </c>
      <c r="DB183" t="s">
        <v>474</v>
      </c>
      <c r="DC183" t="s">
        <v>461</v>
      </c>
      <c r="DD183" t="s">
        <v>460</v>
      </c>
      <c r="DE183" t="s">
        <v>460</v>
      </c>
      <c r="DF183" t="s">
        <v>473</v>
      </c>
      <c r="DG183" t="s">
        <v>473</v>
      </c>
      <c r="DH183" t="s">
        <v>461</v>
      </c>
      <c r="DI183" t="s">
        <v>460</v>
      </c>
      <c r="DJ183" t="s">
        <v>461</v>
      </c>
      <c r="DK183" t="s">
        <v>460</v>
      </c>
      <c r="DL183" t="s">
        <v>460</v>
      </c>
      <c r="DM183" t="s">
        <v>460</v>
      </c>
      <c r="DN183" t="s">
        <v>473</v>
      </c>
      <c r="DO183" t="s">
        <v>461</v>
      </c>
      <c r="DP183" t="s">
        <v>461</v>
      </c>
      <c r="DQ183" t="s">
        <v>473</v>
      </c>
      <c r="DR183" t="s">
        <v>460</v>
      </c>
      <c r="DS183" t="s">
        <v>460</v>
      </c>
      <c r="DT183" t="s">
        <v>460</v>
      </c>
      <c r="DU183" t="s">
        <v>461</v>
      </c>
      <c r="DV183" t="s">
        <v>460</v>
      </c>
      <c r="DW183" t="s">
        <v>460</v>
      </c>
      <c r="DX183" t="s">
        <v>461</v>
      </c>
      <c r="DY183" t="s">
        <v>460</v>
      </c>
      <c r="DZ183" t="s">
        <v>460</v>
      </c>
      <c r="EA183" t="s">
        <v>460</v>
      </c>
      <c r="EB183" t="s">
        <v>463</v>
      </c>
      <c r="EC183" t="s">
        <v>460</v>
      </c>
      <c r="ED183" t="s">
        <v>460</v>
      </c>
      <c r="EE183" t="s">
        <v>461</v>
      </c>
      <c r="EF183" t="s">
        <v>461</v>
      </c>
      <c r="EG183" t="s">
        <v>460</v>
      </c>
      <c r="EH183" t="s">
        <v>460</v>
      </c>
      <c r="EI183" t="s">
        <v>461</v>
      </c>
      <c r="EJ183" t="s">
        <v>461</v>
      </c>
      <c r="EK183" t="s">
        <v>460</v>
      </c>
      <c r="EL183" t="s">
        <v>460</v>
      </c>
      <c r="EM183" t="s">
        <v>461</v>
      </c>
      <c r="EN183" t="s">
        <v>461</v>
      </c>
      <c r="EO183" t="s">
        <v>460</v>
      </c>
      <c r="EP183" t="s">
        <v>461</v>
      </c>
      <c r="EQ183" t="s">
        <v>460</v>
      </c>
      <c r="ER183" t="s">
        <v>460</v>
      </c>
      <c r="ES183" t="s">
        <v>460</v>
      </c>
      <c r="ET183" t="s">
        <v>460</v>
      </c>
      <c r="EU183" t="s">
        <v>460</v>
      </c>
      <c r="EV183" t="s">
        <v>460</v>
      </c>
      <c r="EW183" t="s">
        <v>460</v>
      </c>
      <c r="EX183" t="s">
        <v>460</v>
      </c>
      <c r="EY183" t="s">
        <v>461</v>
      </c>
      <c r="EZ183" t="s">
        <v>461</v>
      </c>
      <c r="FA183" t="s">
        <v>461</v>
      </c>
      <c r="FB183" t="s">
        <v>461</v>
      </c>
      <c r="FC183" t="s">
        <v>460</v>
      </c>
      <c r="FD183" t="s">
        <v>461</v>
      </c>
      <c r="FE183" t="s">
        <v>461</v>
      </c>
      <c r="FF183" t="s">
        <v>461</v>
      </c>
      <c r="FG183" t="s">
        <v>461</v>
      </c>
      <c r="FH183" t="s">
        <v>460</v>
      </c>
      <c r="FI183" t="s">
        <v>461</v>
      </c>
      <c r="FJ183" t="s">
        <v>461</v>
      </c>
      <c r="FK183" t="s">
        <v>460</v>
      </c>
      <c r="FL183" t="s">
        <v>460</v>
      </c>
      <c r="FM183" t="s">
        <v>460</v>
      </c>
      <c r="FN183" t="s">
        <v>460</v>
      </c>
      <c r="FO183" t="s">
        <v>460</v>
      </c>
      <c r="FP183" t="s">
        <v>460</v>
      </c>
      <c r="FQ183" t="s">
        <v>460</v>
      </c>
      <c r="FR183" t="s">
        <v>460</v>
      </c>
      <c r="FS183" t="s">
        <v>460</v>
      </c>
      <c r="FT183" t="s">
        <v>460</v>
      </c>
      <c r="FU183" t="s">
        <v>460</v>
      </c>
      <c r="FV183" t="s">
        <v>461</v>
      </c>
      <c r="FW183" t="s">
        <v>461</v>
      </c>
      <c r="FX183" t="s">
        <v>460</v>
      </c>
      <c r="FY183" t="s">
        <v>461</v>
      </c>
      <c r="FZ183" t="s">
        <v>460</v>
      </c>
      <c r="GA183" t="s">
        <v>461</v>
      </c>
      <c r="GB183" t="s">
        <v>461</v>
      </c>
      <c r="GC183" t="s">
        <v>461</v>
      </c>
      <c r="GD183" t="s">
        <v>460</v>
      </c>
      <c r="GE183" t="s">
        <v>461</v>
      </c>
      <c r="GF183" t="s">
        <v>461</v>
      </c>
      <c r="GG183" t="s">
        <v>461</v>
      </c>
      <c r="GH183" t="s">
        <v>473</v>
      </c>
      <c r="GI183" t="s">
        <v>460</v>
      </c>
      <c r="GJ183" t="s">
        <v>460</v>
      </c>
      <c r="GK183" t="s">
        <v>461</v>
      </c>
      <c r="GL183" t="s">
        <v>461</v>
      </c>
      <c r="GM183" t="s">
        <v>460</v>
      </c>
      <c r="GN183" t="s">
        <v>460</v>
      </c>
      <c r="GO183" t="s">
        <v>473</v>
      </c>
      <c r="GP183" t="s">
        <v>460</v>
      </c>
      <c r="GQ183" t="s">
        <v>461</v>
      </c>
      <c r="GR183" t="s">
        <v>460</v>
      </c>
      <c r="GS183" t="s">
        <v>460</v>
      </c>
      <c r="GT183" t="s">
        <v>460</v>
      </c>
      <c r="GU183" t="s">
        <v>460</v>
      </c>
      <c r="GV183" t="s">
        <v>460</v>
      </c>
      <c r="GW183" t="s">
        <v>461</v>
      </c>
      <c r="GX183" t="s">
        <v>460</v>
      </c>
      <c r="GY183" t="s">
        <v>460</v>
      </c>
      <c r="GZ183" t="s">
        <v>460</v>
      </c>
      <c r="HA183" t="s">
        <v>461</v>
      </c>
      <c r="HB183" t="s">
        <v>461</v>
      </c>
      <c r="HC183" t="s">
        <v>460</v>
      </c>
      <c r="HD183" t="s">
        <v>461</v>
      </c>
      <c r="HE183" t="s">
        <v>481</v>
      </c>
      <c r="HF183">
        <v>109</v>
      </c>
      <c r="HG183">
        <v>75</v>
      </c>
      <c r="HH183">
        <v>0</v>
      </c>
      <c r="HI183">
        <v>6</v>
      </c>
      <c r="HJ183">
        <v>9</v>
      </c>
      <c r="HK183" t="s">
        <v>476</v>
      </c>
      <c r="HM183" s="3">
        <f t="shared" si="108"/>
        <v>5</v>
      </c>
      <c r="HN183" s="3">
        <f t="shared" si="109"/>
        <v>44</v>
      </c>
      <c r="HO183" s="3">
        <f t="shared" si="125"/>
        <v>0</v>
      </c>
      <c r="HP183" s="3">
        <f t="shared" si="88"/>
        <v>44</v>
      </c>
      <c r="HQ183" s="7" t="str" cm="1">
        <f t="array" ref="HQ183">_xlfn.SWITCH(HP183,HM183,"Oui",HN183,"Non",HO183,"Abstention")</f>
        <v>Non</v>
      </c>
      <c r="HR183" s="7" t="str" cm="1">
        <f t="array" ref="HR183">_xlfn.SWITCH(HQ183,"Oui","Non","Non","Oui","Abstention","Oui")</f>
        <v>Oui</v>
      </c>
      <c r="HS183" s="7" t="str" cm="1">
        <f t="array" ref="HS183">_xlfn.SWITCH(HQ183,"Oui","Abstention","Non","Abstention","Abstention","Non")</f>
        <v>Abstention</v>
      </c>
      <c r="HT183" s="3">
        <f t="shared" si="89"/>
        <v>49</v>
      </c>
      <c r="HU183" s="3">
        <f t="shared" si="90"/>
        <v>0.89795918367346939</v>
      </c>
      <c r="HV183" t="str">
        <f t="shared" si="91"/>
        <v>consigne</v>
      </c>
      <c r="HW183" s="3">
        <f t="shared" si="110"/>
        <v>34</v>
      </c>
      <c r="HX183" s="3">
        <f t="shared" si="111"/>
        <v>0</v>
      </c>
      <c r="HY183" s="3">
        <f t="shared" si="112"/>
        <v>0</v>
      </c>
      <c r="HZ183" s="3">
        <f t="shared" si="92"/>
        <v>34</v>
      </c>
      <c r="IA183" s="7" t="str" cm="1">
        <f t="array" ref="IA183">_xlfn.SWITCH(HZ183,HW183,"Oui",HX183,"Non",HY183,"Abstention")</f>
        <v>Oui</v>
      </c>
      <c r="IB183" s="7" t="str" cm="1">
        <f t="array" ref="IB183">_xlfn.SWITCH(IA183,"Oui","Non","Non","Oui","Abstention","Oui")</f>
        <v>Non</v>
      </c>
      <c r="IC183" s="7" t="str" cm="1">
        <f t="array" ref="IC183">_xlfn.SWITCH(IA183,"Oui","Abstention","Non","Abstention","Abstention","Non")</f>
        <v>Abstention</v>
      </c>
      <c r="ID183" s="3">
        <f t="shared" si="93"/>
        <v>34</v>
      </c>
      <c r="IE183" s="3">
        <f t="shared" si="94"/>
        <v>1</v>
      </c>
      <c r="IF183" t="str">
        <f t="shared" si="95"/>
        <v>consigne</v>
      </c>
      <c r="IG183">
        <f t="shared" si="113"/>
        <v>0</v>
      </c>
      <c r="IH183">
        <f t="shared" si="114"/>
        <v>30</v>
      </c>
      <c r="II183">
        <f t="shared" si="115"/>
        <v>0</v>
      </c>
      <c r="IJ183" s="3">
        <f t="shared" si="96"/>
        <v>30</v>
      </c>
      <c r="IK183" s="7" t="str" cm="1">
        <f t="array" ref="IK183">_xlfn.SWITCH(IJ183,IG183,"Oui",IH183,"Non",II183,"Abstention")</f>
        <v>Non</v>
      </c>
      <c r="IL183" s="7" t="str" cm="1">
        <f t="array" ref="IL183">_xlfn.SWITCH(IK183,"Oui","Non","Non","Oui","Abstention","Oui")</f>
        <v>Oui</v>
      </c>
      <c r="IM183" s="7" t="str" cm="1">
        <f t="array" ref="IM183">_xlfn.SWITCH(IK183,"Oui","Abstention","Non","Abstention","Abstention","Non")</f>
        <v>Abstention</v>
      </c>
      <c r="IN183" s="3">
        <f t="shared" si="97"/>
        <v>30</v>
      </c>
      <c r="IO183" s="3">
        <f t="shared" si="98"/>
        <v>1</v>
      </c>
      <c r="IP183" t="str">
        <f t="shared" si="126"/>
        <v>consigne</v>
      </c>
      <c r="IQ183">
        <f t="shared" si="116"/>
        <v>28</v>
      </c>
      <c r="IR183">
        <f t="shared" si="117"/>
        <v>0</v>
      </c>
      <c r="IS183">
        <f t="shared" si="118"/>
        <v>0</v>
      </c>
      <c r="IT183" s="3">
        <f t="shared" si="99"/>
        <v>28</v>
      </c>
      <c r="IU183" s="7" t="str" cm="1">
        <f t="array" ref="IU183">_xlfn.SWITCH(IT183,IQ183,"Oui",IR183,"Non",IS183,"Abstention")</f>
        <v>Oui</v>
      </c>
      <c r="IV183" s="7" t="str" cm="1">
        <f t="array" ref="IV183">_xlfn.SWITCH(IU183,"Oui","Non","Non","Oui","Abstention","Oui")</f>
        <v>Non</v>
      </c>
      <c r="IW183" s="7" t="str" cm="1">
        <f t="array" ref="IW183">_xlfn.SWITCH(IU183,"Oui","Abstention","Non","Abstention","Abstention","Non")</f>
        <v>Abstention</v>
      </c>
      <c r="IX183" s="3">
        <f t="shared" si="100"/>
        <v>28</v>
      </c>
      <c r="IY183" s="3">
        <f t="shared" si="101"/>
        <v>1</v>
      </c>
      <c r="IZ183" t="str">
        <f t="shared" si="127"/>
        <v>consigne</v>
      </c>
      <c r="JA183">
        <f t="shared" si="119"/>
        <v>28</v>
      </c>
      <c r="JB183">
        <f t="shared" si="120"/>
        <v>1</v>
      </c>
      <c r="JC183">
        <f t="shared" si="121"/>
        <v>0</v>
      </c>
      <c r="JD183" s="3">
        <f t="shared" si="102"/>
        <v>28</v>
      </c>
      <c r="JE183" s="7" t="str" cm="1">
        <f t="array" ref="JE183">_xlfn.SWITCH(JD183,JA183,"Oui",JB183,"Non",JC183,"Abstention")</f>
        <v>Oui</v>
      </c>
      <c r="JF183" s="7" t="str" cm="1">
        <f t="array" ref="JF183">_xlfn.SWITCH(JE183,"Oui","Non","Non","Oui","Abstention","Oui")</f>
        <v>Non</v>
      </c>
      <c r="JG183" s="7" t="str" cm="1">
        <f t="array" ref="JG183">_xlfn.SWITCH(JE183,"Oui","Abstention","Non","Abstention","Abstention","Non")</f>
        <v>Abstention</v>
      </c>
      <c r="JH183" s="3">
        <f t="shared" si="103"/>
        <v>29</v>
      </c>
      <c r="JI183" s="3">
        <f t="shared" si="104"/>
        <v>0.96551724137931039</v>
      </c>
      <c r="JJ183" t="str">
        <f t="shared" si="128"/>
        <v>consigne</v>
      </c>
      <c r="JK183">
        <f t="shared" si="122"/>
        <v>14</v>
      </c>
      <c r="JL183">
        <f t="shared" si="123"/>
        <v>0</v>
      </c>
      <c r="JM183">
        <f t="shared" si="124"/>
        <v>0</v>
      </c>
      <c r="JN183" s="3">
        <f t="shared" si="105"/>
        <v>14</v>
      </c>
      <c r="JO183" s="7" t="str" cm="1">
        <f t="array" ref="JO183">_xlfn.SWITCH(JN183,JK183,"Oui",JL183,"Non",JM183,"Abstention")</f>
        <v>Oui</v>
      </c>
      <c r="JP183" s="7" t="str" cm="1">
        <f t="array" ref="JP183">_xlfn.SWITCH(JO183,"Oui","Non","Non","Oui","Abstention","Oui")</f>
        <v>Non</v>
      </c>
      <c r="JQ183" s="7" t="str" cm="1">
        <f t="array" ref="JQ183">_xlfn.SWITCH(JO183,"Oui","Abstention","Non","Abstention","Abstention","Non")</f>
        <v>Abstention</v>
      </c>
      <c r="JR183" s="3">
        <f t="shared" si="106"/>
        <v>14</v>
      </c>
      <c r="JS183" s="3">
        <f t="shared" si="107"/>
        <v>1</v>
      </c>
      <c r="JT183" t="str">
        <f t="shared" si="129"/>
        <v>consigne</v>
      </c>
      <c r="JU183" s="3"/>
      <c r="JV183" t="str" cm="1">
        <f t="array" ref="JV183:JZ183">_xlfn._xlws.FILTER($M$3:$HD$3,((($M183:$HD183=$HR183)+($M183:$HD183=$HS183))*($M$5:$HD$5="V")*($HV183="consigne")),"")</f>
        <v>Bircher Martina</v>
      </c>
      <c r="JW183" t="str">
        <v>Heer Alfred</v>
      </c>
      <c r="JX183" t="str">
        <v>Keller Peter</v>
      </c>
      <c r="JY183" t="str">
        <v>Rutz Gregor</v>
      </c>
      <c r="JZ183" t="str">
        <v>Schläpfer Therese</v>
      </c>
      <c r="KP183" t="str" cm="1">
        <f t="array" ref="KP183">_xlfn._xlws.FILTER($M$3:$HD$3,((($M183:$HD183=$IB183)+($M183:$HD183=$IC183))*($M$5:$HD$5="S")*($IF183="consigne")),"")</f>
        <v/>
      </c>
      <c r="LD183" t="str" cm="1">
        <f t="array" ref="LD183">_xlfn._xlws.FILTER($M$3:$HD$3,((($M183:$HD183=$IV183)+($M183:$HD183=$IW183))*($M$5:$HD$5="RL")*($IZ183="consigne")),"")</f>
        <v/>
      </c>
      <c r="LP183" t="str" cm="1">
        <f t="array" ref="LP183">_xlfn._xlws.FILTER($M$3:$HD$3,((($M183:$HD183=$JF183)+($M183:$HD183=$JG183))*($M$5:$HD$5="G")*($JJ183="consigne")),"")</f>
        <v>Weichelt Manuela</v>
      </c>
      <c r="MA183" t="str" cm="1">
        <f t="array" ref="MA183">_xlfn._xlws.FILTER($M$3:$HD$3,((($M183:$HD183=$JP183)+($M183:$HD183=$JQ183))*($M$5:$HD$5="GL")*($JT183="consigne")),"")</f>
        <v/>
      </c>
      <c r="MG183" t="str" cm="1">
        <f t="array" ref="MG183">_xlfn._xlws.FILTER($M$3:$HD$3,((($M183:$HD183=$IL183)+($M183:$HD183=$IM183))*($M$5:$HD$5="M-E")*($IP183="consigne")),"")</f>
        <v/>
      </c>
    </row>
    <row r="184" spans="1:353" x14ac:dyDescent="0.25">
      <c r="A184" s="1" t="s">
        <v>1071</v>
      </c>
      <c r="B184" t="s">
        <v>204</v>
      </c>
      <c r="C184" t="s">
        <v>684</v>
      </c>
      <c r="D184" t="s">
        <v>1045</v>
      </c>
      <c r="E184" s="1" t="s">
        <v>1046</v>
      </c>
      <c r="F184" t="s">
        <v>1047</v>
      </c>
      <c r="G184">
        <v>24664</v>
      </c>
      <c r="H184" t="s">
        <v>506</v>
      </c>
      <c r="I184" t="s">
        <v>1072</v>
      </c>
      <c r="J184" t="s">
        <v>1073</v>
      </c>
      <c r="K184" t="s">
        <v>1050</v>
      </c>
      <c r="M184" t="s">
        <v>460</v>
      </c>
      <c r="N184" t="s">
        <v>460</v>
      </c>
      <c r="O184" t="s">
        <v>460</v>
      </c>
      <c r="P184" t="s">
        <v>460</v>
      </c>
      <c r="Q184" t="s">
        <v>460</v>
      </c>
      <c r="R184" t="s">
        <v>460</v>
      </c>
      <c r="S184" t="s">
        <v>460</v>
      </c>
      <c r="T184" t="s">
        <v>460</v>
      </c>
      <c r="U184" t="s">
        <v>460</v>
      </c>
      <c r="V184" t="s">
        <v>460</v>
      </c>
      <c r="W184" t="s">
        <v>463</v>
      </c>
      <c r="X184" t="s">
        <v>460</v>
      </c>
      <c r="Y184" t="s">
        <v>460</v>
      </c>
      <c r="Z184" t="s">
        <v>473</v>
      </c>
      <c r="AA184" t="s">
        <v>460</v>
      </c>
      <c r="AB184" t="s">
        <v>460</v>
      </c>
      <c r="AC184" t="s">
        <v>460</v>
      </c>
      <c r="AD184" t="s">
        <v>460</v>
      </c>
      <c r="AE184" t="s">
        <v>460</v>
      </c>
      <c r="AF184" t="s">
        <v>460</v>
      </c>
      <c r="AG184" t="s">
        <v>461</v>
      </c>
      <c r="AH184" t="s">
        <v>461</v>
      </c>
      <c r="AI184" t="s">
        <v>461</v>
      </c>
      <c r="AJ184" t="s">
        <v>460</v>
      </c>
      <c r="AK184" t="s">
        <v>460</v>
      </c>
      <c r="AL184" t="s">
        <v>460</v>
      </c>
      <c r="AM184" t="s">
        <v>460</v>
      </c>
      <c r="AN184" t="s">
        <v>461</v>
      </c>
      <c r="AO184" t="s">
        <v>460</v>
      </c>
      <c r="AP184" t="s">
        <v>461</v>
      </c>
      <c r="AQ184" t="s">
        <v>461</v>
      </c>
      <c r="AR184" t="s">
        <v>460</v>
      </c>
      <c r="AS184" t="s">
        <v>460</v>
      </c>
      <c r="AT184" t="s">
        <v>461</v>
      </c>
      <c r="AU184" t="s">
        <v>460</v>
      </c>
      <c r="AV184" t="s">
        <v>460</v>
      </c>
      <c r="AW184" t="s">
        <v>460</v>
      </c>
      <c r="AX184" t="s">
        <v>460</v>
      </c>
      <c r="AY184" t="s">
        <v>461</v>
      </c>
      <c r="AZ184" t="s">
        <v>460</v>
      </c>
      <c r="BA184" t="s">
        <v>460</v>
      </c>
      <c r="BB184" t="s">
        <v>461</v>
      </c>
      <c r="BC184" t="s">
        <v>460</v>
      </c>
      <c r="BD184" t="s">
        <v>460</v>
      </c>
      <c r="BE184" t="s">
        <v>463</v>
      </c>
      <c r="BF184" t="s">
        <v>461</v>
      </c>
      <c r="BG184" t="s">
        <v>460</v>
      </c>
      <c r="BH184" t="s">
        <v>461</v>
      </c>
      <c r="BI184" t="s">
        <v>460</v>
      </c>
      <c r="BJ184" t="s">
        <v>461</v>
      </c>
      <c r="BK184" t="s">
        <v>460</v>
      </c>
      <c r="BL184" t="s">
        <v>460</v>
      </c>
      <c r="BM184" t="s">
        <v>460</v>
      </c>
      <c r="BN184" t="s">
        <v>460</v>
      </c>
      <c r="BO184" t="s">
        <v>460</v>
      </c>
      <c r="BP184" t="s">
        <v>463</v>
      </c>
      <c r="BQ184" t="s">
        <v>460</v>
      </c>
      <c r="BR184" t="s">
        <v>460</v>
      </c>
      <c r="BS184" t="s">
        <v>460</v>
      </c>
      <c r="BT184" t="s">
        <v>460</v>
      </c>
      <c r="BU184" t="s">
        <v>460</v>
      </c>
      <c r="BV184" t="s">
        <v>460</v>
      </c>
      <c r="BW184" t="s">
        <v>460</v>
      </c>
      <c r="BX184" t="s">
        <v>460</v>
      </c>
      <c r="BY184" t="s">
        <v>461</v>
      </c>
      <c r="BZ184" t="s">
        <v>460</v>
      </c>
      <c r="CA184" t="s">
        <v>460</v>
      </c>
      <c r="CB184" t="s">
        <v>461</v>
      </c>
      <c r="CC184" t="s">
        <v>461</v>
      </c>
      <c r="CD184" t="s">
        <v>460</v>
      </c>
      <c r="CE184" t="s">
        <v>460</v>
      </c>
      <c r="CF184" t="s">
        <v>460</v>
      </c>
      <c r="CG184" t="s">
        <v>463</v>
      </c>
      <c r="CH184" t="s">
        <v>460</v>
      </c>
      <c r="CI184" t="s">
        <v>460</v>
      </c>
      <c r="CJ184" t="s">
        <v>461</v>
      </c>
      <c r="CK184" t="s">
        <v>460</v>
      </c>
      <c r="CL184" t="s">
        <v>460</v>
      </c>
      <c r="CM184" t="s">
        <v>463</v>
      </c>
      <c r="CN184" t="s">
        <v>460</v>
      </c>
      <c r="CO184" t="s">
        <v>460</v>
      </c>
      <c r="CP184" t="s">
        <v>460</v>
      </c>
      <c r="CQ184" t="s">
        <v>460</v>
      </c>
      <c r="CR184" t="s">
        <v>460</v>
      </c>
      <c r="CS184" t="s">
        <v>460</v>
      </c>
      <c r="CT184" t="s">
        <v>460</v>
      </c>
      <c r="CU184" t="s">
        <v>461</v>
      </c>
      <c r="CV184" t="s">
        <v>460</v>
      </c>
      <c r="CW184" t="s">
        <v>461</v>
      </c>
      <c r="CX184" t="s">
        <v>460</v>
      </c>
      <c r="CY184" t="s">
        <v>480</v>
      </c>
      <c r="CZ184" t="s">
        <v>473</v>
      </c>
      <c r="DA184" t="s">
        <v>461</v>
      </c>
      <c r="DB184" t="s">
        <v>474</v>
      </c>
      <c r="DC184" t="s">
        <v>461</v>
      </c>
      <c r="DD184" t="s">
        <v>460</v>
      </c>
      <c r="DE184" t="s">
        <v>460</v>
      </c>
      <c r="DF184" t="s">
        <v>473</v>
      </c>
      <c r="DG184" t="s">
        <v>473</v>
      </c>
      <c r="DH184" t="s">
        <v>461</v>
      </c>
      <c r="DI184" t="s">
        <v>460</v>
      </c>
      <c r="DJ184" t="s">
        <v>461</v>
      </c>
      <c r="DK184" t="s">
        <v>461</v>
      </c>
      <c r="DL184" t="s">
        <v>460</v>
      </c>
      <c r="DM184" t="s">
        <v>460</v>
      </c>
      <c r="DN184" t="s">
        <v>473</v>
      </c>
      <c r="DO184" t="s">
        <v>461</v>
      </c>
      <c r="DP184" t="s">
        <v>460</v>
      </c>
      <c r="DQ184" t="s">
        <v>473</v>
      </c>
      <c r="DR184" t="s">
        <v>460</v>
      </c>
      <c r="DS184" t="s">
        <v>460</v>
      </c>
      <c r="DT184" t="s">
        <v>460</v>
      </c>
      <c r="DU184" t="s">
        <v>460</v>
      </c>
      <c r="DV184" t="s">
        <v>460</v>
      </c>
      <c r="DW184" t="s">
        <v>460</v>
      </c>
      <c r="DX184" t="s">
        <v>460</v>
      </c>
      <c r="DY184" t="s">
        <v>460</v>
      </c>
      <c r="DZ184" t="s">
        <v>460</v>
      </c>
      <c r="EA184" t="s">
        <v>460</v>
      </c>
      <c r="EB184" t="s">
        <v>463</v>
      </c>
      <c r="EC184" t="s">
        <v>461</v>
      </c>
      <c r="ED184" t="s">
        <v>460</v>
      </c>
      <c r="EE184" t="s">
        <v>461</v>
      </c>
      <c r="EF184" t="s">
        <v>461</v>
      </c>
      <c r="EG184" t="s">
        <v>460</v>
      </c>
      <c r="EH184" t="s">
        <v>461</v>
      </c>
      <c r="EI184" t="s">
        <v>460</v>
      </c>
      <c r="EJ184" t="s">
        <v>460</v>
      </c>
      <c r="EK184" t="s">
        <v>461</v>
      </c>
      <c r="EL184" t="s">
        <v>461</v>
      </c>
      <c r="EM184" t="s">
        <v>461</v>
      </c>
      <c r="EN184" t="s">
        <v>460</v>
      </c>
      <c r="EO184" t="s">
        <v>460</v>
      </c>
      <c r="EP184" t="s">
        <v>461</v>
      </c>
      <c r="EQ184" t="s">
        <v>460</v>
      </c>
      <c r="ER184" t="s">
        <v>460</v>
      </c>
      <c r="ES184" t="s">
        <v>460</v>
      </c>
      <c r="ET184" t="s">
        <v>461</v>
      </c>
      <c r="EU184" t="s">
        <v>460</v>
      </c>
      <c r="EV184" t="s">
        <v>460</v>
      </c>
      <c r="EW184" t="s">
        <v>460</v>
      </c>
      <c r="EX184" t="s">
        <v>460</v>
      </c>
      <c r="EY184" t="s">
        <v>460</v>
      </c>
      <c r="EZ184" t="s">
        <v>461</v>
      </c>
      <c r="FA184" t="s">
        <v>461</v>
      </c>
      <c r="FB184" t="s">
        <v>460</v>
      </c>
      <c r="FC184" t="s">
        <v>461</v>
      </c>
      <c r="FD184" t="s">
        <v>461</v>
      </c>
      <c r="FE184" t="s">
        <v>461</v>
      </c>
      <c r="FF184" t="s">
        <v>461</v>
      </c>
      <c r="FG184" t="s">
        <v>460</v>
      </c>
      <c r="FH184" t="s">
        <v>460</v>
      </c>
      <c r="FI184" t="s">
        <v>461</v>
      </c>
      <c r="FJ184" t="s">
        <v>460</v>
      </c>
      <c r="FK184" t="s">
        <v>460</v>
      </c>
      <c r="FL184" t="s">
        <v>460</v>
      </c>
      <c r="FM184" t="s">
        <v>460</v>
      </c>
      <c r="FN184" t="s">
        <v>461</v>
      </c>
      <c r="FO184" t="s">
        <v>460</v>
      </c>
      <c r="FP184" t="s">
        <v>461</v>
      </c>
      <c r="FQ184" t="s">
        <v>460</v>
      </c>
      <c r="FR184" t="s">
        <v>460</v>
      </c>
      <c r="FS184" t="s">
        <v>460</v>
      </c>
      <c r="FT184" t="s">
        <v>460</v>
      </c>
      <c r="FU184" t="s">
        <v>460</v>
      </c>
      <c r="FV184" t="s">
        <v>461</v>
      </c>
      <c r="FW184" t="s">
        <v>460</v>
      </c>
      <c r="FX184" t="s">
        <v>460</v>
      </c>
      <c r="FY184" t="s">
        <v>461</v>
      </c>
      <c r="FZ184" t="s">
        <v>461</v>
      </c>
      <c r="GA184" t="s">
        <v>460</v>
      </c>
      <c r="GB184" t="s">
        <v>461</v>
      </c>
      <c r="GC184" t="s">
        <v>460</v>
      </c>
      <c r="GD184" t="s">
        <v>460</v>
      </c>
      <c r="GE184" t="s">
        <v>460</v>
      </c>
      <c r="GF184" t="s">
        <v>460</v>
      </c>
      <c r="GG184" t="s">
        <v>460</v>
      </c>
      <c r="GH184" t="s">
        <v>473</v>
      </c>
      <c r="GI184" t="s">
        <v>460</v>
      </c>
      <c r="GJ184" t="s">
        <v>460</v>
      </c>
      <c r="GK184" t="s">
        <v>460</v>
      </c>
      <c r="GL184" t="s">
        <v>460</v>
      </c>
      <c r="GM184" t="s">
        <v>461</v>
      </c>
      <c r="GN184" t="s">
        <v>461</v>
      </c>
      <c r="GO184" t="s">
        <v>473</v>
      </c>
      <c r="GP184" t="s">
        <v>460</v>
      </c>
      <c r="GQ184" t="s">
        <v>460</v>
      </c>
      <c r="GR184" t="s">
        <v>461</v>
      </c>
      <c r="GS184" t="s">
        <v>480</v>
      </c>
      <c r="GT184" t="s">
        <v>460</v>
      </c>
      <c r="GU184" t="s">
        <v>460</v>
      </c>
      <c r="GV184" t="s">
        <v>461</v>
      </c>
      <c r="GW184" t="s">
        <v>460</v>
      </c>
      <c r="GX184" t="s">
        <v>460</v>
      </c>
      <c r="GY184" t="s">
        <v>460</v>
      </c>
      <c r="GZ184" t="s">
        <v>460</v>
      </c>
      <c r="HA184" t="s">
        <v>461</v>
      </c>
      <c r="HB184" t="s">
        <v>460</v>
      </c>
      <c r="HC184" t="s">
        <v>460</v>
      </c>
      <c r="HD184" t="s">
        <v>460</v>
      </c>
      <c r="HE184" t="s">
        <v>481</v>
      </c>
      <c r="HF184">
        <v>132</v>
      </c>
      <c r="HG184">
        <v>51</v>
      </c>
      <c r="HH184">
        <v>2</v>
      </c>
      <c r="HI184">
        <v>6</v>
      </c>
      <c r="HJ184">
        <v>8</v>
      </c>
      <c r="HK184" t="s">
        <v>476</v>
      </c>
      <c r="HM184" s="3">
        <f t="shared" si="108"/>
        <v>48</v>
      </c>
      <c r="HN184" s="3">
        <f t="shared" si="109"/>
        <v>0</v>
      </c>
      <c r="HO184" s="3">
        <f t="shared" si="125"/>
        <v>1</v>
      </c>
      <c r="HP184" s="3">
        <f t="shared" si="88"/>
        <v>48</v>
      </c>
      <c r="HQ184" s="7" t="str" cm="1">
        <f t="array" ref="HQ184">_xlfn.SWITCH(HP184,HM184,"Oui",HN184,"Non",HO184,"Abstention")</f>
        <v>Oui</v>
      </c>
      <c r="HR184" s="7" t="str" cm="1">
        <f t="array" ref="HR184">_xlfn.SWITCH(HQ184,"Oui","Non","Non","Oui","Abstention","Oui")</f>
        <v>Non</v>
      </c>
      <c r="HS184" s="7" t="str" cm="1">
        <f t="array" ref="HS184">_xlfn.SWITCH(HQ184,"Oui","Abstention","Non","Abstention","Abstention","Non")</f>
        <v>Abstention</v>
      </c>
      <c r="HT184" s="3">
        <f t="shared" si="89"/>
        <v>49</v>
      </c>
      <c r="HU184" s="3">
        <f t="shared" si="90"/>
        <v>0.97959183673469385</v>
      </c>
      <c r="HV184" t="str">
        <f t="shared" si="91"/>
        <v>consigne</v>
      </c>
      <c r="HW184" s="3">
        <f t="shared" si="110"/>
        <v>32</v>
      </c>
      <c r="HX184" s="3">
        <f t="shared" si="111"/>
        <v>2</v>
      </c>
      <c r="HY184" s="3">
        <f t="shared" si="112"/>
        <v>0</v>
      </c>
      <c r="HZ184" s="3">
        <f t="shared" si="92"/>
        <v>32</v>
      </c>
      <c r="IA184" s="7" t="str" cm="1">
        <f t="array" ref="IA184">_xlfn.SWITCH(HZ184,HW184,"Oui",HX184,"Non",HY184,"Abstention")</f>
        <v>Oui</v>
      </c>
      <c r="IB184" s="7" t="str" cm="1">
        <f t="array" ref="IB184">_xlfn.SWITCH(IA184,"Oui","Non","Non","Oui","Abstention","Oui")</f>
        <v>Non</v>
      </c>
      <c r="IC184" s="7" t="str" cm="1">
        <f t="array" ref="IC184">_xlfn.SWITCH(IA184,"Oui","Abstention","Non","Abstention","Abstention","Non")</f>
        <v>Abstention</v>
      </c>
      <c r="ID184" s="3">
        <f t="shared" si="93"/>
        <v>34</v>
      </c>
      <c r="IE184" s="3">
        <f t="shared" si="94"/>
        <v>0.94117647058823528</v>
      </c>
      <c r="IF184" t="str">
        <f t="shared" si="95"/>
        <v>consigne</v>
      </c>
      <c r="IG184">
        <f t="shared" si="113"/>
        <v>4</v>
      </c>
      <c r="IH184">
        <f t="shared" si="114"/>
        <v>26</v>
      </c>
      <c r="II184">
        <f t="shared" si="115"/>
        <v>0</v>
      </c>
      <c r="IJ184" s="3">
        <f t="shared" si="96"/>
        <v>26</v>
      </c>
      <c r="IK184" s="7" t="str" cm="1">
        <f t="array" ref="IK184">_xlfn.SWITCH(IJ184,IG184,"Oui",IH184,"Non",II184,"Abstention")</f>
        <v>Non</v>
      </c>
      <c r="IL184" s="7" t="str" cm="1">
        <f t="array" ref="IL184">_xlfn.SWITCH(IK184,"Oui","Non","Non","Oui","Abstention","Oui")</f>
        <v>Oui</v>
      </c>
      <c r="IM184" s="7" t="str" cm="1">
        <f t="array" ref="IM184">_xlfn.SWITCH(IK184,"Oui","Abstention","Non","Abstention","Abstention","Non")</f>
        <v>Abstention</v>
      </c>
      <c r="IN184" s="3">
        <f t="shared" si="97"/>
        <v>30</v>
      </c>
      <c r="IO184" s="3">
        <f t="shared" si="98"/>
        <v>0.8666666666666667</v>
      </c>
      <c r="IP184" t="str">
        <f t="shared" si="126"/>
        <v>consigne</v>
      </c>
      <c r="IQ184">
        <f t="shared" si="116"/>
        <v>4</v>
      </c>
      <c r="IR184">
        <f t="shared" si="117"/>
        <v>23</v>
      </c>
      <c r="IS184">
        <f t="shared" si="118"/>
        <v>1</v>
      </c>
      <c r="IT184" s="3">
        <f t="shared" si="99"/>
        <v>23</v>
      </c>
      <c r="IU184" s="7" t="str" cm="1">
        <f t="array" ref="IU184">_xlfn.SWITCH(IT184,IQ184,"Oui",IR184,"Non",IS184,"Abstention")</f>
        <v>Non</v>
      </c>
      <c r="IV184" s="7" t="str" cm="1">
        <f t="array" ref="IV184">_xlfn.SWITCH(IU184,"Oui","Non","Non","Oui","Abstention","Oui")</f>
        <v>Oui</v>
      </c>
      <c r="IW184" s="7" t="str" cm="1">
        <f t="array" ref="IW184">_xlfn.SWITCH(IU184,"Oui","Abstention","Non","Abstention","Abstention","Non")</f>
        <v>Abstention</v>
      </c>
      <c r="IX184" s="3">
        <f t="shared" si="100"/>
        <v>28</v>
      </c>
      <c r="IY184" s="3">
        <f t="shared" si="101"/>
        <v>0.8214285714285714</v>
      </c>
      <c r="IZ184" t="str">
        <f t="shared" si="127"/>
        <v>consigne</v>
      </c>
      <c r="JA184">
        <f t="shared" si="119"/>
        <v>29</v>
      </c>
      <c r="JB184">
        <f t="shared" si="120"/>
        <v>0</v>
      </c>
      <c r="JC184">
        <f t="shared" si="121"/>
        <v>0</v>
      </c>
      <c r="JD184" s="3">
        <f t="shared" si="102"/>
        <v>29</v>
      </c>
      <c r="JE184" s="7" t="str" cm="1">
        <f t="array" ref="JE184">_xlfn.SWITCH(JD184,JA184,"Oui",JB184,"Non",JC184,"Abstention")</f>
        <v>Oui</v>
      </c>
      <c r="JF184" s="7" t="str" cm="1">
        <f t="array" ref="JF184">_xlfn.SWITCH(JE184,"Oui","Non","Non","Oui","Abstention","Oui")</f>
        <v>Non</v>
      </c>
      <c r="JG184" s="7" t="str" cm="1">
        <f t="array" ref="JG184">_xlfn.SWITCH(JE184,"Oui","Abstention","Non","Abstention","Abstention","Non")</f>
        <v>Abstention</v>
      </c>
      <c r="JH184" s="3">
        <f t="shared" si="103"/>
        <v>29</v>
      </c>
      <c r="JI184" s="3">
        <f t="shared" si="104"/>
        <v>1</v>
      </c>
      <c r="JJ184" t="str">
        <f t="shared" si="128"/>
        <v>consigne</v>
      </c>
      <c r="JK184">
        <f t="shared" si="122"/>
        <v>15</v>
      </c>
      <c r="JL184">
        <f t="shared" si="123"/>
        <v>0</v>
      </c>
      <c r="JM184">
        <f t="shared" si="124"/>
        <v>0</v>
      </c>
      <c r="JN184" s="3">
        <f t="shared" si="105"/>
        <v>15</v>
      </c>
      <c r="JO184" s="7" t="str" cm="1">
        <f t="array" ref="JO184">_xlfn.SWITCH(JN184,JK184,"Oui",JL184,"Non",JM184,"Abstention")</f>
        <v>Oui</v>
      </c>
      <c r="JP184" s="7" t="str" cm="1">
        <f t="array" ref="JP184">_xlfn.SWITCH(JO184,"Oui","Non","Non","Oui","Abstention","Oui")</f>
        <v>Non</v>
      </c>
      <c r="JQ184" s="7" t="str" cm="1">
        <f t="array" ref="JQ184">_xlfn.SWITCH(JO184,"Oui","Abstention","Non","Abstention","Abstention","Non")</f>
        <v>Abstention</v>
      </c>
      <c r="JR184" s="3">
        <f t="shared" si="106"/>
        <v>15</v>
      </c>
      <c r="JS184" s="3">
        <f t="shared" si="107"/>
        <v>1</v>
      </c>
      <c r="JT184" t="str">
        <f t="shared" si="129"/>
        <v>consigne</v>
      </c>
      <c r="JU184" s="3"/>
      <c r="JV184" t="str" cm="1">
        <f t="array" ref="JV184">_xlfn._xlws.FILTER($M$3:$HD$3,((($M184:$HD184=$HR184)+($M184:$HD184=$HS184))*($M$5:$HD$5="V")*($HV184="consigne")),"")</f>
        <v>Hurter Thomas</v>
      </c>
      <c r="KP184" t="str" cm="1">
        <f t="array" ref="KP184:KQ184">_xlfn._xlws.FILTER($M$3:$HD$3,((($M184:$HD184=$IB184)+($M184:$HD184=$IC184))*($M$5:$HD$5="S")*($IF184="consigne")),"")</f>
        <v>Nordmann Roger</v>
      </c>
      <c r="KQ184" t="str">
        <v>Nussbaumer Eric</v>
      </c>
      <c r="LD184" t="str" cm="1">
        <f t="array" ref="LD184:LH184">_xlfn._xlws.FILTER($M$3:$HD$3,((($M184:$HD184=$IV184)+($M184:$HD184=$IW184))*($M$5:$HD$5="RL")*($IZ184="consigne")),"")</f>
        <v>de Quattro Jacqueline</v>
      </c>
      <c r="LE184" t="str">
        <v>Fluri Kurt</v>
      </c>
      <c r="LF184" t="str">
        <v>Giacometti Anna</v>
      </c>
      <c r="LG184" t="str">
        <v>Schneeberger Daniela</v>
      </c>
      <c r="LH184" t="str">
        <v>Wasserfallen Christian</v>
      </c>
      <c r="LP184" t="str" cm="1">
        <f t="array" ref="LP184">_xlfn._xlws.FILTER($M$3:$HD$3,((($M184:$HD184=$JF184)+($M184:$HD184=$JG184))*($M$5:$HD$5="G")*($JJ184="consigne")),"")</f>
        <v/>
      </c>
      <c r="MA184" t="str" cm="1">
        <f t="array" ref="MA184">_xlfn._xlws.FILTER($M$3:$HD$3,((($M184:$HD184=$JP184)+($M184:$HD184=$JQ184))*($M$5:$HD$5="GL")*($JT184="consigne")),"")</f>
        <v/>
      </c>
      <c r="MG184" t="str" cm="1">
        <f t="array" ref="MG184:MJ184">_xlfn._xlws.FILTER($M$3:$HD$3,((($M184:$HD184=$IL184)+($M184:$HD184=$IM184))*($M$5:$HD$5="M-E")*($IP184="consigne")),"")</f>
        <v>Binder-Keller Marianne</v>
      </c>
      <c r="MH184" t="str">
        <v>Gugger Niklaus-Samuel</v>
      </c>
      <c r="MI184" t="str">
        <v>Streiff-Feller Marianne</v>
      </c>
      <c r="MJ184" t="str">
        <v>Studer Lilian</v>
      </c>
    </row>
    <row r="185" spans="1:353" x14ac:dyDescent="0.25">
      <c r="A185" s="1" t="s">
        <v>1074</v>
      </c>
      <c r="B185" t="s">
        <v>204</v>
      </c>
      <c r="C185" t="s">
        <v>684</v>
      </c>
      <c r="D185" t="s">
        <v>1045</v>
      </c>
      <c r="E185" s="1" t="s">
        <v>1046</v>
      </c>
      <c r="F185" t="s">
        <v>1047</v>
      </c>
      <c r="G185">
        <v>24665</v>
      </c>
      <c r="H185" t="s">
        <v>552</v>
      </c>
      <c r="I185" t="s">
        <v>1062</v>
      </c>
      <c r="J185" t="s">
        <v>1075</v>
      </c>
      <c r="K185" t="s">
        <v>1050</v>
      </c>
      <c r="M185" t="s">
        <v>461</v>
      </c>
      <c r="N185" t="s">
        <v>461</v>
      </c>
      <c r="O185" t="s">
        <v>460</v>
      </c>
      <c r="P185" t="s">
        <v>461</v>
      </c>
      <c r="Q185" t="s">
        <v>461</v>
      </c>
      <c r="R185" t="s">
        <v>460</v>
      </c>
      <c r="S185" t="s">
        <v>460</v>
      </c>
      <c r="T185" t="s">
        <v>460</v>
      </c>
      <c r="U185" t="s">
        <v>460</v>
      </c>
      <c r="V185" t="s">
        <v>460</v>
      </c>
      <c r="W185" t="s">
        <v>463</v>
      </c>
      <c r="X185" t="s">
        <v>460</v>
      </c>
      <c r="Y185" t="s">
        <v>460</v>
      </c>
      <c r="Z185" t="s">
        <v>473</v>
      </c>
      <c r="AA185" t="s">
        <v>460</v>
      </c>
      <c r="AB185" t="s">
        <v>460</v>
      </c>
      <c r="AC185" t="s">
        <v>460</v>
      </c>
      <c r="AD185" t="s">
        <v>460</v>
      </c>
      <c r="AE185" t="s">
        <v>461</v>
      </c>
      <c r="AF185" t="s">
        <v>460</v>
      </c>
      <c r="AG185" t="s">
        <v>460</v>
      </c>
      <c r="AH185" t="s">
        <v>460</v>
      </c>
      <c r="AI185" t="s">
        <v>460</v>
      </c>
      <c r="AJ185" t="s">
        <v>460</v>
      </c>
      <c r="AK185" t="s">
        <v>460</v>
      </c>
      <c r="AL185" t="s">
        <v>461</v>
      </c>
      <c r="AM185" t="s">
        <v>461</v>
      </c>
      <c r="AN185" t="s">
        <v>460</v>
      </c>
      <c r="AO185" t="s">
        <v>461</v>
      </c>
      <c r="AP185" t="s">
        <v>460</v>
      </c>
      <c r="AQ185" t="s">
        <v>460</v>
      </c>
      <c r="AR185" t="s">
        <v>460</v>
      </c>
      <c r="AS185" t="s">
        <v>460</v>
      </c>
      <c r="AT185" t="s">
        <v>460</v>
      </c>
      <c r="AU185" t="s">
        <v>460</v>
      </c>
      <c r="AV185" t="s">
        <v>460</v>
      </c>
      <c r="AW185" t="s">
        <v>461</v>
      </c>
      <c r="AX185" t="s">
        <v>460</v>
      </c>
      <c r="AY185" t="s">
        <v>460</v>
      </c>
      <c r="AZ185" t="s">
        <v>460</v>
      </c>
      <c r="BA185" t="s">
        <v>461</v>
      </c>
      <c r="BB185" t="s">
        <v>460</v>
      </c>
      <c r="BC185" t="s">
        <v>460</v>
      </c>
      <c r="BD185" t="s">
        <v>461</v>
      </c>
      <c r="BE185" t="s">
        <v>463</v>
      </c>
      <c r="BF185" t="s">
        <v>460</v>
      </c>
      <c r="BG185" t="s">
        <v>460</v>
      </c>
      <c r="BH185" t="s">
        <v>460</v>
      </c>
      <c r="BI185" t="s">
        <v>460</v>
      </c>
      <c r="BJ185" t="s">
        <v>460</v>
      </c>
      <c r="BK185" t="s">
        <v>461</v>
      </c>
      <c r="BL185" t="s">
        <v>460</v>
      </c>
      <c r="BM185" t="s">
        <v>460</v>
      </c>
      <c r="BN185" t="s">
        <v>460</v>
      </c>
      <c r="BO185" t="s">
        <v>460</v>
      </c>
      <c r="BP185" t="s">
        <v>463</v>
      </c>
      <c r="BQ185" t="s">
        <v>460</v>
      </c>
      <c r="BR185" t="s">
        <v>461</v>
      </c>
      <c r="BS185" t="s">
        <v>460</v>
      </c>
      <c r="BT185" t="s">
        <v>461</v>
      </c>
      <c r="BU185" t="s">
        <v>461</v>
      </c>
      <c r="BV185" t="s">
        <v>460</v>
      </c>
      <c r="BW185" t="s">
        <v>461</v>
      </c>
      <c r="BX185" t="s">
        <v>460</v>
      </c>
      <c r="BY185" t="s">
        <v>460</v>
      </c>
      <c r="BZ185" t="s">
        <v>461</v>
      </c>
      <c r="CA185" t="s">
        <v>460</v>
      </c>
      <c r="CB185" t="s">
        <v>460</v>
      </c>
      <c r="CC185" t="s">
        <v>460</v>
      </c>
      <c r="CD185" t="s">
        <v>461</v>
      </c>
      <c r="CE185" t="s">
        <v>460</v>
      </c>
      <c r="CF185" t="s">
        <v>460</v>
      </c>
      <c r="CG185" t="s">
        <v>463</v>
      </c>
      <c r="CH185" t="s">
        <v>460</v>
      </c>
      <c r="CI185" t="s">
        <v>461</v>
      </c>
      <c r="CJ185" t="s">
        <v>460</v>
      </c>
      <c r="CK185" t="s">
        <v>460</v>
      </c>
      <c r="CL185" t="s">
        <v>461</v>
      </c>
      <c r="CM185" t="s">
        <v>463</v>
      </c>
      <c r="CN185" t="s">
        <v>460</v>
      </c>
      <c r="CO185" t="s">
        <v>460</v>
      </c>
      <c r="CP185" t="s">
        <v>461</v>
      </c>
      <c r="CQ185" t="s">
        <v>461</v>
      </c>
      <c r="CR185" t="s">
        <v>461</v>
      </c>
      <c r="CS185" t="s">
        <v>461</v>
      </c>
      <c r="CT185" t="s">
        <v>461</v>
      </c>
      <c r="CU185" t="s">
        <v>460</v>
      </c>
      <c r="CV185" t="s">
        <v>461</v>
      </c>
      <c r="CW185" t="s">
        <v>460</v>
      </c>
      <c r="CX185" t="s">
        <v>460</v>
      </c>
      <c r="CY185" t="s">
        <v>461</v>
      </c>
      <c r="CZ185" t="s">
        <v>473</v>
      </c>
      <c r="DA185" t="s">
        <v>460</v>
      </c>
      <c r="DB185" t="s">
        <v>474</v>
      </c>
      <c r="DC185" t="s">
        <v>460</v>
      </c>
      <c r="DD185" t="s">
        <v>461</v>
      </c>
      <c r="DE185" t="s">
        <v>460</v>
      </c>
      <c r="DF185" t="s">
        <v>473</v>
      </c>
      <c r="DG185" t="s">
        <v>473</v>
      </c>
      <c r="DH185" t="s">
        <v>460</v>
      </c>
      <c r="DI185" t="s">
        <v>460</v>
      </c>
      <c r="DJ185" t="s">
        <v>460</v>
      </c>
      <c r="DK185" t="s">
        <v>460</v>
      </c>
      <c r="DL185" t="s">
        <v>460</v>
      </c>
      <c r="DM185" t="s">
        <v>460</v>
      </c>
      <c r="DN185" t="s">
        <v>473</v>
      </c>
      <c r="DO185" t="s">
        <v>460</v>
      </c>
      <c r="DP185" t="s">
        <v>461</v>
      </c>
      <c r="DQ185" t="s">
        <v>473</v>
      </c>
      <c r="DR185" t="s">
        <v>460</v>
      </c>
      <c r="DS185" t="s">
        <v>460</v>
      </c>
      <c r="DT185" t="s">
        <v>460</v>
      </c>
      <c r="DU185" t="s">
        <v>461</v>
      </c>
      <c r="DV185" t="s">
        <v>460</v>
      </c>
      <c r="DW185" t="s">
        <v>460</v>
      </c>
      <c r="DX185" t="s">
        <v>461</v>
      </c>
      <c r="DY185" t="s">
        <v>460</v>
      </c>
      <c r="DZ185" t="s">
        <v>460</v>
      </c>
      <c r="EA185" t="s">
        <v>460</v>
      </c>
      <c r="EB185" t="s">
        <v>463</v>
      </c>
      <c r="EC185" t="s">
        <v>460</v>
      </c>
      <c r="ED185" t="s">
        <v>460</v>
      </c>
      <c r="EE185" t="s">
        <v>460</v>
      </c>
      <c r="EF185" t="s">
        <v>460</v>
      </c>
      <c r="EG185" t="s">
        <v>460</v>
      </c>
      <c r="EH185" t="s">
        <v>460</v>
      </c>
      <c r="EI185" t="s">
        <v>461</v>
      </c>
      <c r="EJ185" t="s">
        <v>461</v>
      </c>
      <c r="EK185" t="s">
        <v>460</v>
      </c>
      <c r="EL185" t="s">
        <v>460</v>
      </c>
      <c r="EM185" t="s">
        <v>460</v>
      </c>
      <c r="EN185" t="s">
        <v>461</v>
      </c>
      <c r="EO185" t="s">
        <v>460</v>
      </c>
      <c r="EP185" t="s">
        <v>460</v>
      </c>
      <c r="EQ185" t="s">
        <v>460</v>
      </c>
      <c r="ER185" t="s">
        <v>460</v>
      </c>
      <c r="ES185" t="s">
        <v>460</v>
      </c>
      <c r="ET185" t="s">
        <v>460</v>
      </c>
      <c r="EU185" t="s">
        <v>460</v>
      </c>
      <c r="EV185" t="s">
        <v>460</v>
      </c>
      <c r="EW185" t="s">
        <v>460</v>
      </c>
      <c r="EX185" t="s">
        <v>460</v>
      </c>
      <c r="EY185" t="s">
        <v>461</v>
      </c>
      <c r="EZ185" t="s">
        <v>460</v>
      </c>
      <c r="FA185" t="s">
        <v>460</v>
      </c>
      <c r="FB185" t="s">
        <v>461</v>
      </c>
      <c r="FC185" t="s">
        <v>460</v>
      </c>
      <c r="FD185" t="s">
        <v>460</v>
      </c>
      <c r="FE185" t="s">
        <v>460</v>
      </c>
      <c r="FF185" t="s">
        <v>460</v>
      </c>
      <c r="FG185" t="s">
        <v>461</v>
      </c>
      <c r="FH185" t="s">
        <v>460</v>
      </c>
      <c r="FI185" t="s">
        <v>460</v>
      </c>
      <c r="FJ185" t="s">
        <v>461</v>
      </c>
      <c r="FK185" t="s">
        <v>460</v>
      </c>
      <c r="FL185" t="s">
        <v>460</v>
      </c>
      <c r="FM185" t="s">
        <v>460</v>
      </c>
      <c r="FN185" t="s">
        <v>460</v>
      </c>
      <c r="FO185" t="s">
        <v>460</v>
      </c>
      <c r="FP185" t="s">
        <v>460</v>
      </c>
      <c r="FQ185" t="s">
        <v>461</v>
      </c>
      <c r="FR185" t="s">
        <v>460</v>
      </c>
      <c r="FS185" t="s">
        <v>460</v>
      </c>
      <c r="FT185" t="s">
        <v>460</v>
      </c>
      <c r="FU185" t="s">
        <v>460</v>
      </c>
      <c r="FV185" t="s">
        <v>460</v>
      </c>
      <c r="FW185" t="s">
        <v>461</v>
      </c>
      <c r="FX185" t="s">
        <v>460</v>
      </c>
      <c r="FY185" t="s">
        <v>460</v>
      </c>
      <c r="FZ185" t="s">
        <v>460</v>
      </c>
      <c r="GA185" t="s">
        <v>461</v>
      </c>
      <c r="GB185" t="s">
        <v>460</v>
      </c>
      <c r="GC185" t="s">
        <v>473</v>
      </c>
      <c r="GD185" t="s">
        <v>460</v>
      </c>
      <c r="GE185" t="s">
        <v>460</v>
      </c>
      <c r="GF185" t="s">
        <v>461</v>
      </c>
      <c r="GG185" t="s">
        <v>460</v>
      </c>
      <c r="GH185" t="s">
        <v>473</v>
      </c>
      <c r="GI185" t="s">
        <v>460</v>
      </c>
      <c r="GJ185" t="s">
        <v>460</v>
      </c>
      <c r="GK185" t="s">
        <v>461</v>
      </c>
      <c r="GL185" t="s">
        <v>461</v>
      </c>
      <c r="GM185" t="s">
        <v>460</v>
      </c>
      <c r="GN185" t="s">
        <v>460</v>
      </c>
      <c r="GO185" t="s">
        <v>473</v>
      </c>
      <c r="GP185" t="s">
        <v>460</v>
      </c>
      <c r="GQ185" t="s">
        <v>461</v>
      </c>
      <c r="GR185" t="s">
        <v>460</v>
      </c>
      <c r="GS185" t="s">
        <v>460</v>
      </c>
      <c r="GT185" t="s">
        <v>460</v>
      </c>
      <c r="GU185" t="s">
        <v>460</v>
      </c>
      <c r="GV185" t="s">
        <v>460</v>
      </c>
      <c r="GW185" t="s">
        <v>460</v>
      </c>
      <c r="GX185" t="s">
        <v>460</v>
      </c>
      <c r="GY185" t="s">
        <v>460</v>
      </c>
      <c r="GZ185" t="s">
        <v>460</v>
      </c>
      <c r="HA185" t="s">
        <v>460</v>
      </c>
      <c r="HB185" t="s">
        <v>461</v>
      </c>
      <c r="HC185" t="s">
        <v>460</v>
      </c>
      <c r="HD185" t="s">
        <v>461</v>
      </c>
      <c r="HE185" t="s">
        <v>481</v>
      </c>
      <c r="HF185">
        <v>137</v>
      </c>
      <c r="HG185">
        <v>47</v>
      </c>
      <c r="HH185">
        <v>0</v>
      </c>
      <c r="HI185">
        <v>6</v>
      </c>
      <c r="HJ185">
        <v>9</v>
      </c>
      <c r="HK185" t="s">
        <v>476</v>
      </c>
      <c r="HM185" s="3">
        <f t="shared" si="108"/>
        <v>1</v>
      </c>
      <c r="HN185" s="3">
        <f t="shared" si="109"/>
        <v>47</v>
      </c>
      <c r="HO185" s="3">
        <f t="shared" si="125"/>
        <v>0</v>
      </c>
      <c r="HP185" s="3">
        <f t="shared" si="88"/>
        <v>47</v>
      </c>
      <c r="HQ185" s="7" t="str" cm="1">
        <f t="array" ref="HQ185">_xlfn.SWITCH(HP185,HM185,"Oui",HN185,"Non",HO185,"Abstention")</f>
        <v>Non</v>
      </c>
      <c r="HR185" s="7" t="str" cm="1">
        <f t="array" ref="HR185">_xlfn.SWITCH(HQ185,"Oui","Non","Non","Oui","Abstention","Oui")</f>
        <v>Oui</v>
      </c>
      <c r="HS185" s="7" t="str" cm="1">
        <f t="array" ref="HS185">_xlfn.SWITCH(HQ185,"Oui","Abstention","Non","Abstention","Abstention","Non")</f>
        <v>Abstention</v>
      </c>
      <c r="HT185" s="3">
        <f t="shared" si="89"/>
        <v>48</v>
      </c>
      <c r="HU185" s="3">
        <f t="shared" si="90"/>
        <v>0.97916666666666663</v>
      </c>
      <c r="HV185" t="str">
        <f t="shared" si="91"/>
        <v>consigne</v>
      </c>
      <c r="HW185" s="3">
        <f t="shared" si="110"/>
        <v>34</v>
      </c>
      <c r="HX185" s="3">
        <f t="shared" si="111"/>
        <v>0</v>
      </c>
      <c r="HY185" s="3">
        <f t="shared" si="112"/>
        <v>0</v>
      </c>
      <c r="HZ185" s="3">
        <f t="shared" si="92"/>
        <v>34</v>
      </c>
      <c r="IA185" s="7" t="str" cm="1">
        <f t="array" ref="IA185">_xlfn.SWITCH(HZ185,HW185,"Oui",HX185,"Non",HY185,"Abstention")</f>
        <v>Oui</v>
      </c>
      <c r="IB185" s="7" t="str" cm="1">
        <f t="array" ref="IB185">_xlfn.SWITCH(IA185,"Oui","Non","Non","Oui","Abstention","Oui")</f>
        <v>Non</v>
      </c>
      <c r="IC185" s="7" t="str" cm="1">
        <f t="array" ref="IC185">_xlfn.SWITCH(IA185,"Oui","Abstention","Non","Abstention","Abstention","Non")</f>
        <v>Abstention</v>
      </c>
      <c r="ID185" s="3">
        <f t="shared" si="93"/>
        <v>34</v>
      </c>
      <c r="IE185" s="3">
        <f t="shared" si="94"/>
        <v>1</v>
      </c>
      <c r="IF185" t="str">
        <f t="shared" si="95"/>
        <v>consigne</v>
      </c>
      <c r="IG185">
        <f t="shared" si="113"/>
        <v>30</v>
      </c>
      <c r="IH185">
        <f t="shared" si="114"/>
        <v>0</v>
      </c>
      <c r="II185">
        <f t="shared" si="115"/>
        <v>0</v>
      </c>
      <c r="IJ185" s="3">
        <f t="shared" si="96"/>
        <v>30</v>
      </c>
      <c r="IK185" s="7" t="str" cm="1">
        <f t="array" ref="IK185">_xlfn.SWITCH(IJ185,IG185,"Oui",IH185,"Non",II185,"Abstention")</f>
        <v>Oui</v>
      </c>
      <c r="IL185" s="7" t="str" cm="1">
        <f t="array" ref="IL185">_xlfn.SWITCH(IK185,"Oui","Non","Non","Oui","Abstention","Oui")</f>
        <v>Non</v>
      </c>
      <c r="IM185" s="7" t="str" cm="1">
        <f t="array" ref="IM185">_xlfn.SWITCH(IK185,"Oui","Abstention","Non","Abstention","Abstention","Non")</f>
        <v>Abstention</v>
      </c>
      <c r="IN185" s="3">
        <f t="shared" si="97"/>
        <v>30</v>
      </c>
      <c r="IO185" s="3">
        <f t="shared" si="98"/>
        <v>1</v>
      </c>
      <c r="IP185" t="str">
        <f t="shared" si="126"/>
        <v>consigne</v>
      </c>
      <c r="IQ185">
        <f t="shared" si="116"/>
        <v>28</v>
      </c>
      <c r="IR185">
        <f t="shared" si="117"/>
        <v>0</v>
      </c>
      <c r="IS185">
        <f t="shared" si="118"/>
        <v>0</v>
      </c>
      <c r="IT185" s="3">
        <f t="shared" si="99"/>
        <v>28</v>
      </c>
      <c r="IU185" s="7" t="str" cm="1">
        <f t="array" ref="IU185">_xlfn.SWITCH(IT185,IQ185,"Oui",IR185,"Non",IS185,"Abstention")</f>
        <v>Oui</v>
      </c>
      <c r="IV185" s="7" t="str" cm="1">
        <f t="array" ref="IV185">_xlfn.SWITCH(IU185,"Oui","Non","Non","Oui","Abstention","Oui")</f>
        <v>Non</v>
      </c>
      <c r="IW185" s="7" t="str" cm="1">
        <f t="array" ref="IW185">_xlfn.SWITCH(IU185,"Oui","Abstention","Non","Abstention","Abstention","Non")</f>
        <v>Abstention</v>
      </c>
      <c r="IX185" s="3">
        <f t="shared" si="100"/>
        <v>28</v>
      </c>
      <c r="IY185" s="3">
        <f t="shared" si="101"/>
        <v>1</v>
      </c>
      <c r="IZ185" t="str">
        <f t="shared" si="127"/>
        <v>consigne</v>
      </c>
      <c r="JA185">
        <f t="shared" si="119"/>
        <v>29</v>
      </c>
      <c r="JB185">
        <f t="shared" si="120"/>
        <v>0</v>
      </c>
      <c r="JC185">
        <f t="shared" si="121"/>
        <v>0</v>
      </c>
      <c r="JD185" s="3">
        <f t="shared" si="102"/>
        <v>29</v>
      </c>
      <c r="JE185" s="7" t="str" cm="1">
        <f t="array" ref="JE185">_xlfn.SWITCH(JD185,JA185,"Oui",JB185,"Non",JC185,"Abstention")</f>
        <v>Oui</v>
      </c>
      <c r="JF185" s="7" t="str" cm="1">
        <f t="array" ref="JF185">_xlfn.SWITCH(JE185,"Oui","Non","Non","Oui","Abstention","Oui")</f>
        <v>Non</v>
      </c>
      <c r="JG185" s="7" t="str" cm="1">
        <f t="array" ref="JG185">_xlfn.SWITCH(JE185,"Oui","Abstention","Non","Abstention","Abstention","Non")</f>
        <v>Abstention</v>
      </c>
      <c r="JH185" s="3">
        <f t="shared" si="103"/>
        <v>29</v>
      </c>
      <c r="JI185" s="3">
        <f t="shared" si="104"/>
        <v>1</v>
      </c>
      <c r="JJ185" t="str">
        <f t="shared" si="128"/>
        <v>consigne</v>
      </c>
      <c r="JK185">
        <f t="shared" si="122"/>
        <v>15</v>
      </c>
      <c r="JL185">
        <f t="shared" si="123"/>
        <v>0</v>
      </c>
      <c r="JM185">
        <f t="shared" si="124"/>
        <v>0</v>
      </c>
      <c r="JN185" s="3">
        <f t="shared" si="105"/>
        <v>15</v>
      </c>
      <c r="JO185" s="7" t="str" cm="1">
        <f t="array" ref="JO185">_xlfn.SWITCH(JN185,JK185,"Oui",JL185,"Non",JM185,"Abstention")</f>
        <v>Oui</v>
      </c>
      <c r="JP185" s="7" t="str" cm="1">
        <f t="array" ref="JP185">_xlfn.SWITCH(JO185,"Oui","Non","Non","Oui","Abstention","Oui")</f>
        <v>Non</v>
      </c>
      <c r="JQ185" s="7" t="str" cm="1">
        <f t="array" ref="JQ185">_xlfn.SWITCH(JO185,"Oui","Abstention","Non","Abstention","Abstention","Non")</f>
        <v>Abstention</v>
      </c>
      <c r="JR185" s="3">
        <f t="shared" si="106"/>
        <v>15</v>
      </c>
      <c r="JS185" s="3">
        <f t="shared" si="107"/>
        <v>1</v>
      </c>
      <c r="JT185" t="str">
        <f t="shared" si="129"/>
        <v>consigne</v>
      </c>
      <c r="JU185" s="3"/>
      <c r="JV185" t="str" cm="1">
        <f t="array" ref="JV185">_xlfn._xlws.FILTER($M$3:$HD$3,((($M185:$HD185=$HR185)+($M185:$HD185=$HS185))*($M$5:$HD$5="V")*($HV185="consigne")),"")</f>
        <v>Rutz Gregor</v>
      </c>
      <c r="KP185" t="str" cm="1">
        <f t="array" ref="KP185">_xlfn._xlws.FILTER($M$3:$HD$3,((($M185:$HD185=$IB185)+($M185:$HD185=$IC185))*($M$5:$HD$5="S")*($IF185="consigne")),"")</f>
        <v/>
      </c>
      <c r="LD185" t="str" cm="1">
        <f t="array" ref="LD185">_xlfn._xlws.FILTER($M$3:$HD$3,((($M185:$HD185=$IV185)+($M185:$HD185=$IW185))*($M$5:$HD$5="RL")*($IZ185="consigne")),"")</f>
        <v/>
      </c>
      <c r="LP185" t="str" cm="1">
        <f t="array" ref="LP185">_xlfn._xlws.FILTER($M$3:$HD$3,((($M185:$HD185=$JF185)+($M185:$HD185=$JG185))*($M$5:$HD$5="G")*($JJ185="consigne")),"")</f>
        <v/>
      </c>
      <c r="MA185" t="str" cm="1">
        <f t="array" ref="MA185">_xlfn._xlws.FILTER($M$3:$HD$3,((($M185:$HD185=$JP185)+($M185:$HD185=$JQ185))*($M$5:$HD$5="GL")*($JT185="consigne")),"")</f>
        <v/>
      </c>
      <c r="MG185" t="str" cm="1">
        <f t="array" ref="MG185">_xlfn._xlws.FILTER($M$3:$HD$3,((($M185:$HD185=$IL185)+($M185:$HD185=$IM185))*($M$5:$HD$5="M-E")*($IP185="consigne")),"")</f>
        <v/>
      </c>
    </row>
    <row r="186" spans="1:353" x14ac:dyDescent="0.25">
      <c r="A186" s="1" t="s">
        <v>1076</v>
      </c>
      <c r="B186" t="s">
        <v>204</v>
      </c>
      <c r="C186" t="s">
        <v>684</v>
      </c>
      <c r="D186" t="s">
        <v>1045</v>
      </c>
      <c r="E186" s="1" t="s">
        <v>1046</v>
      </c>
      <c r="F186" t="s">
        <v>1047</v>
      </c>
      <c r="G186">
        <v>24666</v>
      </c>
      <c r="H186" t="s">
        <v>1066</v>
      </c>
      <c r="I186" t="s">
        <v>472</v>
      </c>
      <c r="J186" t="s">
        <v>1077</v>
      </c>
      <c r="K186" t="s">
        <v>1050</v>
      </c>
      <c r="M186" t="s">
        <v>460</v>
      </c>
      <c r="N186" t="s">
        <v>460</v>
      </c>
      <c r="O186" t="s">
        <v>460</v>
      </c>
      <c r="P186" t="s">
        <v>461</v>
      </c>
      <c r="Q186" t="s">
        <v>460</v>
      </c>
      <c r="R186" t="s">
        <v>460</v>
      </c>
      <c r="S186" t="s">
        <v>460</v>
      </c>
      <c r="T186" t="s">
        <v>460</v>
      </c>
      <c r="U186" t="s">
        <v>460</v>
      </c>
      <c r="V186" t="s">
        <v>460</v>
      </c>
      <c r="W186" t="s">
        <v>463</v>
      </c>
      <c r="X186" t="s">
        <v>460</v>
      </c>
      <c r="Y186" t="s">
        <v>460</v>
      </c>
      <c r="Z186" t="s">
        <v>473</v>
      </c>
      <c r="AA186" t="s">
        <v>460</v>
      </c>
      <c r="AB186" t="s">
        <v>460</v>
      </c>
      <c r="AC186" t="s">
        <v>460</v>
      </c>
      <c r="AD186" t="s">
        <v>460</v>
      </c>
      <c r="AE186" t="s">
        <v>460</v>
      </c>
      <c r="AF186" t="s">
        <v>460</v>
      </c>
      <c r="AG186" t="s">
        <v>460</v>
      </c>
      <c r="AH186" t="s">
        <v>460</v>
      </c>
      <c r="AI186" t="s">
        <v>460</v>
      </c>
      <c r="AJ186" t="s">
        <v>460</v>
      </c>
      <c r="AK186" t="s">
        <v>460</v>
      </c>
      <c r="AL186" t="s">
        <v>461</v>
      </c>
      <c r="AM186" t="s">
        <v>460</v>
      </c>
      <c r="AN186" t="s">
        <v>460</v>
      </c>
      <c r="AO186" t="s">
        <v>460</v>
      </c>
      <c r="AP186" t="s">
        <v>460</v>
      </c>
      <c r="AQ186" t="s">
        <v>460</v>
      </c>
      <c r="AR186" t="s">
        <v>460</v>
      </c>
      <c r="AS186" t="s">
        <v>460</v>
      </c>
      <c r="AT186" t="s">
        <v>460</v>
      </c>
      <c r="AU186" t="s">
        <v>460</v>
      </c>
      <c r="AV186" t="s">
        <v>460</v>
      </c>
      <c r="AW186" t="s">
        <v>461</v>
      </c>
      <c r="AX186" t="s">
        <v>460</v>
      </c>
      <c r="AY186" t="s">
        <v>460</v>
      </c>
      <c r="AZ186" t="s">
        <v>460</v>
      </c>
      <c r="BA186" t="s">
        <v>461</v>
      </c>
      <c r="BB186" t="s">
        <v>460</v>
      </c>
      <c r="BC186" t="s">
        <v>460</v>
      </c>
      <c r="BD186" t="s">
        <v>461</v>
      </c>
      <c r="BE186" t="s">
        <v>463</v>
      </c>
      <c r="BF186" t="s">
        <v>460</v>
      </c>
      <c r="BG186" t="s">
        <v>460</v>
      </c>
      <c r="BH186" t="s">
        <v>460</v>
      </c>
      <c r="BI186" t="s">
        <v>460</v>
      </c>
      <c r="BJ186" t="s">
        <v>460</v>
      </c>
      <c r="BK186" t="s">
        <v>461</v>
      </c>
      <c r="BL186" t="s">
        <v>460</v>
      </c>
      <c r="BM186" t="s">
        <v>460</v>
      </c>
      <c r="BN186" t="s">
        <v>460</v>
      </c>
      <c r="BO186" t="s">
        <v>460</v>
      </c>
      <c r="BP186" t="s">
        <v>463</v>
      </c>
      <c r="BQ186" t="s">
        <v>460</v>
      </c>
      <c r="BR186" t="s">
        <v>480</v>
      </c>
      <c r="BS186" t="s">
        <v>460</v>
      </c>
      <c r="BT186" t="s">
        <v>461</v>
      </c>
      <c r="BU186" t="s">
        <v>480</v>
      </c>
      <c r="BV186" t="s">
        <v>460</v>
      </c>
      <c r="BW186" t="s">
        <v>461</v>
      </c>
      <c r="BX186" t="s">
        <v>460</v>
      </c>
      <c r="BY186" t="s">
        <v>460</v>
      </c>
      <c r="BZ186" t="s">
        <v>461</v>
      </c>
      <c r="CA186" t="s">
        <v>460</v>
      </c>
      <c r="CB186" t="s">
        <v>460</v>
      </c>
      <c r="CC186" t="s">
        <v>460</v>
      </c>
      <c r="CD186" t="s">
        <v>461</v>
      </c>
      <c r="CE186" t="s">
        <v>460</v>
      </c>
      <c r="CF186" t="s">
        <v>460</v>
      </c>
      <c r="CG186" t="s">
        <v>463</v>
      </c>
      <c r="CH186" t="s">
        <v>460</v>
      </c>
      <c r="CI186" t="s">
        <v>461</v>
      </c>
      <c r="CJ186" t="s">
        <v>460</v>
      </c>
      <c r="CK186" t="s">
        <v>460</v>
      </c>
      <c r="CL186" t="s">
        <v>480</v>
      </c>
      <c r="CM186" t="s">
        <v>463</v>
      </c>
      <c r="CN186" t="s">
        <v>460</v>
      </c>
      <c r="CO186" t="s">
        <v>460</v>
      </c>
      <c r="CP186" t="s">
        <v>461</v>
      </c>
      <c r="CQ186" t="s">
        <v>480</v>
      </c>
      <c r="CR186" t="s">
        <v>461</v>
      </c>
      <c r="CS186" t="s">
        <v>480</v>
      </c>
      <c r="CT186" t="s">
        <v>461</v>
      </c>
      <c r="CU186" t="s">
        <v>460</v>
      </c>
      <c r="CV186" t="s">
        <v>460</v>
      </c>
      <c r="CW186" t="s">
        <v>460</v>
      </c>
      <c r="CX186" t="s">
        <v>460</v>
      </c>
      <c r="CY186" t="s">
        <v>480</v>
      </c>
      <c r="CZ186" t="s">
        <v>473</v>
      </c>
      <c r="DA186" t="s">
        <v>460</v>
      </c>
      <c r="DB186" t="s">
        <v>474</v>
      </c>
      <c r="DC186" t="s">
        <v>460</v>
      </c>
      <c r="DD186" t="s">
        <v>480</v>
      </c>
      <c r="DE186" t="s">
        <v>460</v>
      </c>
      <c r="DF186" t="s">
        <v>473</v>
      </c>
      <c r="DG186" t="s">
        <v>473</v>
      </c>
      <c r="DH186" t="s">
        <v>460</v>
      </c>
      <c r="DI186" t="s">
        <v>460</v>
      </c>
      <c r="DJ186" t="s">
        <v>460</v>
      </c>
      <c r="DK186" t="s">
        <v>460</v>
      </c>
      <c r="DL186" t="s">
        <v>460</v>
      </c>
      <c r="DM186" t="s">
        <v>460</v>
      </c>
      <c r="DN186" t="s">
        <v>460</v>
      </c>
      <c r="DO186" t="s">
        <v>460</v>
      </c>
      <c r="DP186" t="s">
        <v>460</v>
      </c>
      <c r="DQ186" t="s">
        <v>473</v>
      </c>
      <c r="DR186" t="s">
        <v>460</v>
      </c>
      <c r="DS186" t="s">
        <v>460</v>
      </c>
      <c r="DT186" t="s">
        <v>460</v>
      </c>
      <c r="DU186" t="s">
        <v>480</v>
      </c>
      <c r="DV186" t="s">
        <v>460</v>
      </c>
      <c r="DW186" t="s">
        <v>460</v>
      </c>
      <c r="DX186" t="s">
        <v>461</v>
      </c>
      <c r="DY186" t="s">
        <v>460</v>
      </c>
      <c r="DZ186" t="s">
        <v>460</v>
      </c>
      <c r="EA186" t="s">
        <v>460</v>
      </c>
      <c r="EB186" t="s">
        <v>463</v>
      </c>
      <c r="EC186" t="s">
        <v>460</v>
      </c>
      <c r="ED186" t="s">
        <v>460</v>
      </c>
      <c r="EE186" t="s">
        <v>460</v>
      </c>
      <c r="EF186" t="s">
        <v>460</v>
      </c>
      <c r="EG186" t="s">
        <v>460</v>
      </c>
      <c r="EH186" t="s">
        <v>460</v>
      </c>
      <c r="EI186" t="s">
        <v>460</v>
      </c>
      <c r="EJ186" t="s">
        <v>460</v>
      </c>
      <c r="EK186" t="s">
        <v>460</v>
      </c>
      <c r="EL186" t="s">
        <v>460</v>
      </c>
      <c r="EM186" t="s">
        <v>460</v>
      </c>
      <c r="EN186" t="s">
        <v>460</v>
      </c>
      <c r="EO186" t="s">
        <v>460</v>
      </c>
      <c r="EP186" t="s">
        <v>460</v>
      </c>
      <c r="EQ186" t="s">
        <v>460</v>
      </c>
      <c r="ER186" t="s">
        <v>460</v>
      </c>
      <c r="ES186" t="s">
        <v>460</v>
      </c>
      <c r="ET186" t="s">
        <v>460</v>
      </c>
      <c r="EU186" t="s">
        <v>460</v>
      </c>
      <c r="EV186" t="s">
        <v>460</v>
      </c>
      <c r="EW186" t="s">
        <v>460</v>
      </c>
      <c r="EX186" t="s">
        <v>460</v>
      </c>
      <c r="EY186" t="s">
        <v>480</v>
      </c>
      <c r="EZ186" t="s">
        <v>460</v>
      </c>
      <c r="FA186" t="s">
        <v>460</v>
      </c>
      <c r="FB186" t="s">
        <v>461</v>
      </c>
      <c r="FC186" t="s">
        <v>460</v>
      </c>
      <c r="FD186" t="s">
        <v>460</v>
      </c>
      <c r="FE186" t="s">
        <v>460</v>
      </c>
      <c r="FF186" t="s">
        <v>460</v>
      </c>
      <c r="FG186" t="s">
        <v>461</v>
      </c>
      <c r="FH186" t="s">
        <v>460</v>
      </c>
      <c r="FI186" t="s">
        <v>460</v>
      </c>
      <c r="FJ186" t="s">
        <v>461</v>
      </c>
      <c r="FK186" t="s">
        <v>460</v>
      </c>
      <c r="FL186" t="s">
        <v>460</v>
      </c>
      <c r="FM186" t="s">
        <v>460</v>
      </c>
      <c r="FN186" t="s">
        <v>460</v>
      </c>
      <c r="FO186" t="s">
        <v>460</v>
      </c>
      <c r="FP186" t="s">
        <v>460</v>
      </c>
      <c r="FQ186" t="s">
        <v>480</v>
      </c>
      <c r="FR186" t="s">
        <v>460</v>
      </c>
      <c r="FS186" t="s">
        <v>460</v>
      </c>
      <c r="FT186" t="s">
        <v>460</v>
      </c>
      <c r="FU186" t="s">
        <v>460</v>
      </c>
      <c r="FV186" t="s">
        <v>460</v>
      </c>
      <c r="FW186" t="s">
        <v>461</v>
      </c>
      <c r="FX186" t="s">
        <v>460</v>
      </c>
      <c r="FY186" t="s">
        <v>460</v>
      </c>
      <c r="FZ186" t="s">
        <v>460</v>
      </c>
      <c r="GA186" t="s">
        <v>461</v>
      </c>
      <c r="GB186" t="s">
        <v>460</v>
      </c>
      <c r="GC186" t="s">
        <v>480</v>
      </c>
      <c r="GD186" t="s">
        <v>460</v>
      </c>
      <c r="GE186" t="s">
        <v>460</v>
      </c>
      <c r="GF186" t="s">
        <v>461</v>
      </c>
      <c r="GG186" t="s">
        <v>460</v>
      </c>
      <c r="GH186" t="s">
        <v>473</v>
      </c>
      <c r="GI186" t="s">
        <v>460</v>
      </c>
      <c r="GJ186" t="s">
        <v>460</v>
      </c>
      <c r="GK186" t="s">
        <v>461</v>
      </c>
      <c r="GL186" t="s">
        <v>460</v>
      </c>
      <c r="GM186" t="s">
        <v>460</v>
      </c>
      <c r="GN186" t="s">
        <v>460</v>
      </c>
      <c r="GO186" t="s">
        <v>473</v>
      </c>
      <c r="GP186" t="s">
        <v>460</v>
      </c>
      <c r="GQ186" t="s">
        <v>461</v>
      </c>
      <c r="GR186" t="s">
        <v>460</v>
      </c>
      <c r="GS186" t="s">
        <v>460</v>
      </c>
      <c r="GT186" t="s">
        <v>460</v>
      </c>
      <c r="GU186" t="s">
        <v>460</v>
      </c>
      <c r="GV186" t="s">
        <v>460</v>
      </c>
      <c r="GW186" t="s">
        <v>460</v>
      </c>
      <c r="GX186" t="s">
        <v>460</v>
      </c>
      <c r="GY186" t="s">
        <v>460</v>
      </c>
      <c r="GZ186" t="s">
        <v>460</v>
      </c>
      <c r="HA186" t="s">
        <v>460</v>
      </c>
      <c r="HB186" t="s">
        <v>461</v>
      </c>
      <c r="HC186" t="s">
        <v>460</v>
      </c>
      <c r="HD186" t="s">
        <v>460</v>
      </c>
      <c r="HE186" t="s">
        <v>481</v>
      </c>
      <c r="HF186">
        <v>151</v>
      </c>
      <c r="HG186">
        <v>24</v>
      </c>
      <c r="HH186">
        <v>11</v>
      </c>
      <c r="HI186">
        <v>6</v>
      </c>
      <c r="HJ186">
        <v>7</v>
      </c>
      <c r="HK186" t="s">
        <v>476</v>
      </c>
      <c r="HM186" s="3">
        <f t="shared" si="108"/>
        <v>14</v>
      </c>
      <c r="HN186" s="3">
        <f t="shared" si="109"/>
        <v>24</v>
      </c>
      <c r="HO186" s="3">
        <f t="shared" si="125"/>
        <v>11</v>
      </c>
      <c r="HP186" s="3">
        <f t="shared" si="88"/>
        <v>24</v>
      </c>
      <c r="HQ186" s="7" t="str" cm="1">
        <f t="array" ref="HQ186">_xlfn.SWITCH(HP186,HM186,"Oui",HN186,"Non",HO186,"Abstention")</f>
        <v>Non</v>
      </c>
      <c r="HR186" s="7" t="str" cm="1">
        <f t="array" ref="HR186">_xlfn.SWITCH(HQ186,"Oui","Non","Non","Oui","Abstention","Oui")</f>
        <v>Oui</v>
      </c>
      <c r="HS186" s="7" t="str" cm="1">
        <f t="array" ref="HS186">_xlfn.SWITCH(HQ186,"Oui","Abstention","Non","Abstention","Abstention","Non")</f>
        <v>Abstention</v>
      </c>
      <c r="HT186" s="3">
        <f t="shared" si="89"/>
        <v>49</v>
      </c>
      <c r="HU186" s="3">
        <f t="shared" si="90"/>
        <v>0.48979591836734693</v>
      </c>
      <c r="HV186" t="str">
        <f t="shared" si="91"/>
        <v>pas de consigne</v>
      </c>
      <c r="HW186" s="3">
        <f t="shared" si="110"/>
        <v>35</v>
      </c>
      <c r="HX186" s="3">
        <f t="shared" si="111"/>
        <v>0</v>
      </c>
      <c r="HY186" s="3">
        <f t="shared" si="112"/>
        <v>0</v>
      </c>
      <c r="HZ186" s="3">
        <f t="shared" si="92"/>
        <v>35</v>
      </c>
      <c r="IA186" s="7" t="str" cm="1">
        <f t="array" ref="IA186">_xlfn.SWITCH(HZ186,HW186,"Oui",HX186,"Non",HY186,"Abstention")</f>
        <v>Oui</v>
      </c>
      <c r="IB186" s="7" t="str" cm="1">
        <f t="array" ref="IB186">_xlfn.SWITCH(IA186,"Oui","Non","Non","Oui","Abstention","Oui")</f>
        <v>Non</v>
      </c>
      <c r="IC186" s="7" t="str" cm="1">
        <f t="array" ref="IC186">_xlfn.SWITCH(IA186,"Oui","Abstention","Non","Abstention","Abstention","Non")</f>
        <v>Abstention</v>
      </c>
      <c r="ID186" s="3">
        <f t="shared" si="93"/>
        <v>35</v>
      </c>
      <c r="IE186" s="3">
        <f t="shared" si="94"/>
        <v>1</v>
      </c>
      <c r="IF186" t="str">
        <f t="shared" si="95"/>
        <v>consigne</v>
      </c>
      <c r="IG186">
        <f t="shared" si="113"/>
        <v>30</v>
      </c>
      <c r="IH186">
        <f t="shared" si="114"/>
        <v>0</v>
      </c>
      <c r="II186">
        <f t="shared" si="115"/>
        <v>0</v>
      </c>
      <c r="IJ186" s="3">
        <f t="shared" si="96"/>
        <v>30</v>
      </c>
      <c r="IK186" s="7" t="str" cm="1">
        <f t="array" ref="IK186">_xlfn.SWITCH(IJ186,IG186,"Oui",IH186,"Non",II186,"Abstention")</f>
        <v>Oui</v>
      </c>
      <c r="IL186" s="7" t="str" cm="1">
        <f t="array" ref="IL186">_xlfn.SWITCH(IK186,"Oui","Non","Non","Oui","Abstention","Oui")</f>
        <v>Non</v>
      </c>
      <c r="IM186" s="7" t="str" cm="1">
        <f t="array" ref="IM186">_xlfn.SWITCH(IK186,"Oui","Abstention","Non","Abstention","Abstention","Non")</f>
        <v>Abstention</v>
      </c>
      <c r="IN186" s="3">
        <f t="shared" si="97"/>
        <v>30</v>
      </c>
      <c r="IO186" s="3">
        <f t="shared" si="98"/>
        <v>1</v>
      </c>
      <c r="IP186" t="str">
        <f t="shared" si="126"/>
        <v>consigne</v>
      </c>
      <c r="IQ186">
        <f t="shared" si="116"/>
        <v>28</v>
      </c>
      <c r="IR186">
        <f t="shared" si="117"/>
        <v>0</v>
      </c>
      <c r="IS186">
        <f t="shared" si="118"/>
        <v>0</v>
      </c>
      <c r="IT186" s="3">
        <f t="shared" si="99"/>
        <v>28</v>
      </c>
      <c r="IU186" s="7" t="str" cm="1">
        <f t="array" ref="IU186">_xlfn.SWITCH(IT186,IQ186,"Oui",IR186,"Non",IS186,"Abstention")</f>
        <v>Oui</v>
      </c>
      <c r="IV186" s="7" t="str" cm="1">
        <f t="array" ref="IV186">_xlfn.SWITCH(IU186,"Oui","Non","Non","Oui","Abstention","Oui")</f>
        <v>Non</v>
      </c>
      <c r="IW186" s="7" t="str" cm="1">
        <f t="array" ref="IW186">_xlfn.SWITCH(IU186,"Oui","Abstention","Non","Abstention","Abstention","Non")</f>
        <v>Abstention</v>
      </c>
      <c r="IX186" s="3">
        <f t="shared" si="100"/>
        <v>28</v>
      </c>
      <c r="IY186" s="3">
        <f t="shared" si="101"/>
        <v>1</v>
      </c>
      <c r="IZ186" t="str">
        <f t="shared" si="127"/>
        <v>consigne</v>
      </c>
      <c r="JA186">
        <f t="shared" si="119"/>
        <v>29</v>
      </c>
      <c r="JB186">
        <f t="shared" si="120"/>
        <v>0</v>
      </c>
      <c r="JC186">
        <f t="shared" si="121"/>
        <v>0</v>
      </c>
      <c r="JD186" s="3">
        <f t="shared" si="102"/>
        <v>29</v>
      </c>
      <c r="JE186" s="7" t="str" cm="1">
        <f t="array" ref="JE186">_xlfn.SWITCH(JD186,JA186,"Oui",JB186,"Non",JC186,"Abstention")</f>
        <v>Oui</v>
      </c>
      <c r="JF186" s="7" t="str" cm="1">
        <f t="array" ref="JF186">_xlfn.SWITCH(JE186,"Oui","Non","Non","Oui","Abstention","Oui")</f>
        <v>Non</v>
      </c>
      <c r="JG186" s="7" t="str" cm="1">
        <f t="array" ref="JG186">_xlfn.SWITCH(JE186,"Oui","Abstention","Non","Abstention","Abstention","Non")</f>
        <v>Abstention</v>
      </c>
      <c r="JH186" s="3">
        <f t="shared" si="103"/>
        <v>29</v>
      </c>
      <c r="JI186" s="3">
        <f t="shared" si="104"/>
        <v>1</v>
      </c>
      <c r="JJ186" t="str">
        <f t="shared" si="128"/>
        <v>consigne</v>
      </c>
      <c r="JK186">
        <f t="shared" si="122"/>
        <v>15</v>
      </c>
      <c r="JL186">
        <f t="shared" si="123"/>
        <v>0</v>
      </c>
      <c r="JM186">
        <f t="shared" si="124"/>
        <v>0</v>
      </c>
      <c r="JN186" s="3">
        <f t="shared" si="105"/>
        <v>15</v>
      </c>
      <c r="JO186" s="7" t="str" cm="1">
        <f t="array" ref="JO186">_xlfn.SWITCH(JN186,JK186,"Oui",JL186,"Non",JM186,"Abstention")</f>
        <v>Oui</v>
      </c>
      <c r="JP186" s="7" t="str" cm="1">
        <f t="array" ref="JP186">_xlfn.SWITCH(JO186,"Oui","Non","Non","Oui","Abstention","Oui")</f>
        <v>Non</v>
      </c>
      <c r="JQ186" s="7" t="str" cm="1">
        <f t="array" ref="JQ186">_xlfn.SWITCH(JO186,"Oui","Abstention","Non","Abstention","Abstention","Non")</f>
        <v>Abstention</v>
      </c>
      <c r="JR186" s="3">
        <f t="shared" si="106"/>
        <v>15</v>
      </c>
      <c r="JS186" s="3">
        <f t="shared" si="107"/>
        <v>1</v>
      </c>
      <c r="JT186" t="str">
        <f t="shared" si="129"/>
        <v>consigne</v>
      </c>
      <c r="JU186" s="3"/>
      <c r="JV186" t="str" cm="1">
        <f t="array" ref="JV186">_xlfn._xlws.FILTER($M$3:$HD$3,((($M186:$HD186=$HR186)+($M186:$HD186=$HS186))*($M$5:$HD$5="V")*($HV186="consigne")),"")</f>
        <v/>
      </c>
      <c r="KP186" t="str" cm="1">
        <f t="array" ref="KP186">_xlfn._xlws.FILTER($M$3:$HD$3,((($M186:$HD186=$IB186)+($M186:$HD186=$IC186))*($M$5:$HD$5="S")*($IF186="consigne")),"")</f>
        <v/>
      </c>
      <c r="LD186" t="str" cm="1">
        <f t="array" ref="LD186">_xlfn._xlws.FILTER($M$3:$HD$3,((($M186:$HD186=$IV186)+($M186:$HD186=$IW186))*($M$5:$HD$5="RL")*($IZ186="consigne")),"")</f>
        <v/>
      </c>
      <c r="LP186" t="str" cm="1">
        <f t="array" ref="LP186">_xlfn._xlws.FILTER($M$3:$HD$3,((($M186:$HD186=$JF186)+($M186:$HD186=$JG186))*($M$5:$HD$5="G")*($JJ186="consigne")),"")</f>
        <v/>
      </c>
      <c r="MA186" t="str" cm="1">
        <f t="array" ref="MA186">_xlfn._xlws.FILTER($M$3:$HD$3,((($M186:$HD186=$JP186)+($M186:$HD186=$JQ186))*($M$5:$HD$5="GL")*($JT186="consigne")),"")</f>
        <v/>
      </c>
      <c r="MG186" t="str" cm="1">
        <f t="array" ref="MG186">_xlfn._xlws.FILTER($M$3:$HD$3,((($M186:$HD186=$IL186)+($M186:$HD186=$IM186))*($M$5:$HD$5="M-E")*($IP186="consigne")),"")</f>
        <v/>
      </c>
    </row>
    <row r="187" spans="1:353" x14ac:dyDescent="0.25">
      <c r="A187" s="1" t="s">
        <v>1078</v>
      </c>
      <c r="B187" t="s">
        <v>204</v>
      </c>
      <c r="C187" t="s">
        <v>684</v>
      </c>
      <c r="D187" t="s">
        <v>1045</v>
      </c>
      <c r="E187" s="1" t="s">
        <v>1046</v>
      </c>
      <c r="F187" t="s">
        <v>1047</v>
      </c>
      <c r="G187">
        <v>24667</v>
      </c>
      <c r="H187" t="s">
        <v>506</v>
      </c>
      <c r="I187" t="s">
        <v>1079</v>
      </c>
      <c r="J187" t="s">
        <v>1080</v>
      </c>
      <c r="K187" t="s">
        <v>1050</v>
      </c>
      <c r="M187" t="s">
        <v>460</v>
      </c>
      <c r="N187" t="s">
        <v>460</v>
      </c>
      <c r="O187" t="s">
        <v>460</v>
      </c>
      <c r="P187" t="s">
        <v>473</v>
      </c>
      <c r="Q187" t="s">
        <v>460</v>
      </c>
      <c r="R187" t="s">
        <v>460</v>
      </c>
      <c r="S187" t="s">
        <v>460</v>
      </c>
      <c r="T187" t="s">
        <v>460</v>
      </c>
      <c r="U187" t="s">
        <v>460</v>
      </c>
      <c r="V187" t="s">
        <v>460</v>
      </c>
      <c r="W187" t="s">
        <v>463</v>
      </c>
      <c r="X187" t="s">
        <v>460</v>
      </c>
      <c r="Y187" t="s">
        <v>460</v>
      </c>
      <c r="Z187" t="s">
        <v>460</v>
      </c>
      <c r="AA187" t="s">
        <v>460</v>
      </c>
      <c r="AB187" t="s">
        <v>460</v>
      </c>
      <c r="AC187" t="s">
        <v>460</v>
      </c>
      <c r="AD187" t="s">
        <v>461</v>
      </c>
      <c r="AE187" t="s">
        <v>460</v>
      </c>
      <c r="AF187" t="s">
        <v>460</v>
      </c>
      <c r="AG187" t="s">
        <v>461</v>
      </c>
      <c r="AH187" t="s">
        <v>461</v>
      </c>
      <c r="AI187" t="s">
        <v>461</v>
      </c>
      <c r="AJ187" t="s">
        <v>460</v>
      </c>
      <c r="AK187" t="s">
        <v>460</v>
      </c>
      <c r="AL187" t="s">
        <v>460</v>
      </c>
      <c r="AM187" t="s">
        <v>460</v>
      </c>
      <c r="AN187" t="s">
        <v>461</v>
      </c>
      <c r="AO187" t="s">
        <v>460</v>
      </c>
      <c r="AP187" t="s">
        <v>461</v>
      </c>
      <c r="AQ187" t="s">
        <v>461</v>
      </c>
      <c r="AR187" t="s">
        <v>460</v>
      </c>
      <c r="AS187" t="s">
        <v>460</v>
      </c>
      <c r="AT187" t="s">
        <v>461</v>
      </c>
      <c r="AU187" t="s">
        <v>460</v>
      </c>
      <c r="AV187" t="s">
        <v>460</v>
      </c>
      <c r="AW187" t="s">
        <v>460</v>
      </c>
      <c r="AX187" t="s">
        <v>460</v>
      </c>
      <c r="AY187" t="s">
        <v>461</v>
      </c>
      <c r="AZ187" t="s">
        <v>461</v>
      </c>
      <c r="BA187" t="s">
        <v>460</v>
      </c>
      <c r="BB187" t="s">
        <v>461</v>
      </c>
      <c r="BC187" t="s">
        <v>460</v>
      </c>
      <c r="BD187" t="s">
        <v>460</v>
      </c>
      <c r="BE187" t="s">
        <v>463</v>
      </c>
      <c r="BF187" t="s">
        <v>461</v>
      </c>
      <c r="BG187" t="s">
        <v>460</v>
      </c>
      <c r="BH187" t="s">
        <v>461</v>
      </c>
      <c r="BI187" t="s">
        <v>460</v>
      </c>
      <c r="BJ187" t="s">
        <v>461</v>
      </c>
      <c r="BK187" t="s">
        <v>460</v>
      </c>
      <c r="BL187" t="s">
        <v>460</v>
      </c>
      <c r="BM187" t="s">
        <v>460</v>
      </c>
      <c r="BN187" t="s">
        <v>460</v>
      </c>
      <c r="BO187" t="s">
        <v>461</v>
      </c>
      <c r="BP187" t="s">
        <v>463</v>
      </c>
      <c r="BQ187" t="s">
        <v>460</v>
      </c>
      <c r="BR187" t="s">
        <v>460</v>
      </c>
      <c r="BS187" t="s">
        <v>460</v>
      </c>
      <c r="BT187" t="s">
        <v>460</v>
      </c>
      <c r="BU187" t="s">
        <v>460</v>
      </c>
      <c r="BV187" t="s">
        <v>461</v>
      </c>
      <c r="BW187" t="s">
        <v>460</v>
      </c>
      <c r="BX187" t="s">
        <v>460</v>
      </c>
      <c r="BY187" t="s">
        <v>461</v>
      </c>
      <c r="BZ187" t="s">
        <v>460</v>
      </c>
      <c r="CA187" t="s">
        <v>460</v>
      </c>
      <c r="CB187" t="s">
        <v>461</v>
      </c>
      <c r="CC187" t="s">
        <v>461</v>
      </c>
      <c r="CD187" t="s">
        <v>460</v>
      </c>
      <c r="CE187" t="s">
        <v>460</v>
      </c>
      <c r="CF187" t="s">
        <v>460</v>
      </c>
      <c r="CG187" t="s">
        <v>463</v>
      </c>
      <c r="CH187" t="s">
        <v>460</v>
      </c>
      <c r="CI187" t="s">
        <v>460</v>
      </c>
      <c r="CJ187" t="s">
        <v>461</v>
      </c>
      <c r="CK187" t="s">
        <v>461</v>
      </c>
      <c r="CL187" t="s">
        <v>460</v>
      </c>
      <c r="CM187" t="s">
        <v>463</v>
      </c>
      <c r="CN187" t="s">
        <v>460</v>
      </c>
      <c r="CO187" t="s">
        <v>460</v>
      </c>
      <c r="CP187" t="s">
        <v>460</v>
      </c>
      <c r="CQ187" t="s">
        <v>460</v>
      </c>
      <c r="CR187" t="s">
        <v>460</v>
      </c>
      <c r="CS187" t="s">
        <v>460</v>
      </c>
      <c r="CT187" t="s">
        <v>460</v>
      </c>
      <c r="CU187" t="s">
        <v>473</v>
      </c>
      <c r="CV187" t="s">
        <v>460</v>
      </c>
      <c r="CW187" t="s">
        <v>461</v>
      </c>
      <c r="CX187" t="s">
        <v>460</v>
      </c>
      <c r="CY187" t="s">
        <v>460</v>
      </c>
      <c r="CZ187" t="s">
        <v>473</v>
      </c>
      <c r="DA187" t="s">
        <v>461</v>
      </c>
      <c r="DB187" t="s">
        <v>474</v>
      </c>
      <c r="DC187" t="s">
        <v>461</v>
      </c>
      <c r="DD187" t="s">
        <v>460</v>
      </c>
      <c r="DE187" t="s">
        <v>460</v>
      </c>
      <c r="DF187" t="s">
        <v>473</v>
      </c>
      <c r="DG187" t="s">
        <v>473</v>
      </c>
      <c r="DH187" t="s">
        <v>461</v>
      </c>
      <c r="DI187" t="s">
        <v>460</v>
      </c>
      <c r="DJ187" t="s">
        <v>461</v>
      </c>
      <c r="DK187" t="s">
        <v>461</v>
      </c>
      <c r="DL187" t="s">
        <v>460</v>
      </c>
      <c r="DM187" t="s">
        <v>460</v>
      </c>
      <c r="DN187" t="s">
        <v>460</v>
      </c>
      <c r="DO187" t="s">
        <v>461</v>
      </c>
      <c r="DP187" t="s">
        <v>460</v>
      </c>
      <c r="DQ187" t="s">
        <v>473</v>
      </c>
      <c r="DR187" t="s">
        <v>460</v>
      </c>
      <c r="DS187" t="s">
        <v>460</v>
      </c>
      <c r="DT187" t="s">
        <v>460</v>
      </c>
      <c r="DU187" t="s">
        <v>460</v>
      </c>
      <c r="DV187" t="s">
        <v>460</v>
      </c>
      <c r="DW187" t="s">
        <v>460</v>
      </c>
      <c r="DX187" t="s">
        <v>460</v>
      </c>
      <c r="DY187" t="s">
        <v>460</v>
      </c>
      <c r="DZ187" t="s">
        <v>460</v>
      </c>
      <c r="EA187" t="s">
        <v>460</v>
      </c>
      <c r="EB187" t="s">
        <v>463</v>
      </c>
      <c r="EC187" t="s">
        <v>461</v>
      </c>
      <c r="ED187" t="s">
        <v>460</v>
      </c>
      <c r="EE187" t="s">
        <v>461</v>
      </c>
      <c r="EF187" t="s">
        <v>461</v>
      </c>
      <c r="EG187" t="s">
        <v>460</v>
      </c>
      <c r="EH187" t="s">
        <v>461</v>
      </c>
      <c r="EI187" t="s">
        <v>460</v>
      </c>
      <c r="EJ187" t="s">
        <v>460</v>
      </c>
      <c r="EK187" t="s">
        <v>460</v>
      </c>
      <c r="EL187" t="s">
        <v>460</v>
      </c>
      <c r="EM187" t="s">
        <v>461</v>
      </c>
      <c r="EN187" t="s">
        <v>460</v>
      </c>
      <c r="EO187" t="s">
        <v>460</v>
      </c>
      <c r="EP187" t="s">
        <v>473</v>
      </c>
      <c r="EQ187" t="s">
        <v>460</v>
      </c>
      <c r="ER187" t="s">
        <v>460</v>
      </c>
      <c r="ES187" t="s">
        <v>460</v>
      </c>
      <c r="ET187" t="s">
        <v>461</v>
      </c>
      <c r="EU187" t="s">
        <v>460</v>
      </c>
      <c r="EV187" t="s">
        <v>460</v>
      </c>
      <c r="EW187" t="s">
        <v>460</v>
      </c>
      <c r="EX187" t="s">
        <v>460</v>
      </c>
      <c r="EY187" t="s">
        <v>460</v>
      </c>
      <c r="EZ187" t="s">
        <v>461</v>
      </c>
      <c r="FA187" t="s">
        <v>461</v>
      </c>
      <c r="FB187" t="s">
        <v>460</v>
      </c>
      <c r="FC187" t="s">
        <v>461</v>
      </c>
      <c r="FD187" t="s">
        <v>461</v>
      </c>
      <c r="FE187" t="s">
        <v>461</v>
      </c>
      <c r="FF187" t="s">
        <v>461</v>
      </c>
      <c r="FG187" t="s">
        <v>460</v>
      </c>
      <c r="FH187" t="s">
        <v>460</v>
      </c>
      <c r="FI187" t="s">
        <v>461</v>
      </c>
      <c r="FJ187" t="s">
        <v>460</v>
      </c>
      <c r="FK187" t="s">
        <v>460</v>
      </c>
      <c r="FL187" t="s">
        <v>460</v>
      </c>
      <c r="FM187" t="s">
        <v>460</v>
      </c>
      <c r="FN187" t="s">
        <v>461</v>
      </c>
      <c r="FO187" t="s">
        <v>460</v>
      </c>
      <c r="FP187" t="s">
        <v>461</v>
      </c>
      <c r="FQ187" t="s">
        <v>460</v>
      </c>
      <c r="FR187" t="s">
        <v>460</v>
      </c>
      <c r="FS187" t="s">
        <v>461</v>
      </c>
      <c r="FT187" t="s">
        <v>460</v>
      </c>
      <c r="FU187" t="s">
        <v>460</v>
      </c>
      <c r="FV187" t="s">
        <v>461</v>
      </c>
      <c r="FW187" t="s">
        <v>460</v>
      </c>
      <c r="FX187" t="s">
        <v>460</v>
      </c>
      <c r="FY187" t="s">
        <v>461</v>
      </c>
      <c r="FZ187" t="s">
        <v>461</v>
      </c>
      <c r="GA187" t="s">
        <v>460</v>
      </c>
      <c r="GB187" t="s">
        <v>461</v>
      </c>
      <c r="GC187" t="s">
        <v>460</v>
      </c>
      <c r="GD187" t="s">
        <v>460</v>
      </c>
      <c r="GE187" t="s">
        <v>461</v>
      </c>
      <c r="GF187" t="s">
        <v>460</v>
      </c>
      <c r="GG187" t="s">
        <v>461</v>
      </c>
      <c r="GH187" t="s">
        <v>460</v>
      </c>
      <c r="GI187" t="s">
        <v>460</v>
      </c>
      <c r="GJ187" t="s">
        <v>460</v>
      </c>
      <c r="GK187" t="s">
        <v>460</v>
      </c>
      <c r="GL187" t="s">
        <v>460</v>
      </c>
      <c r="GM187" t="s">
        <v>461</v>
      </c>
      <c r="GN187" t="s">
        <v>461</v>
      </c>
      <c r="GO187" t="s">
        <v>460</v>
      </c>
      <c r="GP187" t="s">
        <v>460</v>
      </c>
      <c r="GQ187" t="s">
        <v>460</v>
      </c>
      <c r="GR187" t="s">
        <v>461</v>
      </c>
      <c r="GS187" t="s">
        <v>473</v>
      </c>
      <c r="GT187" t="s">
        <v>460</v>
      </c>
      <c r="GU187" t="s">
        <v>460</v>
      </c>
      <c r="GV187" t="s">
        <v>461</v>
      </c>
      <c r="GW187" t="s">
        <v>460</v>
      </c>
      <c r="GX187" t="s">
        <v>460</v>
      </c>
      <c r="GY187" t="s">
        <v>460</v>
      </c>
      <c r="GZ187" t="s">
        <v>460</v>
      </c>
      <c r="HA187" t="s">
        <v>461</v>
      </c>
      <c r="HB187" t="s">
        <v>460</v>
      </c>
      <c r="HC187" t="s">
        <v>460</v>
      </c>
      <c r="HD187" t="s">
        <v>460</v>
      </c>
      <c r="HE187" t="s">
        <v>481</v>
      </c>
      <c r="HF187">
        <v>130</v>
      </c>
      <c r="HG187">
        <v>55</v>
      </c>
      <c r="HH187">
        <v>0</v>
      </c>
      <c r="HI187">
        <v>6</v>
      </c>
      <c r="HJ187">
        <v>8</v>
      </c>
      <c r="HK187" t="s">
        <v>476</v>
      </c>
      <c r="HM187" s="3">
        <f t="shared" si="108"/>
        <v>49</v>
      </c>
      <c r="HN187" s="3">
        <f t="shared" si="109"/>
        <v>0</v>
      </c>
      <c r="HO187" s="3">
        <f t="shared" si="125"/>
        <v>0</v>
      </c>
      <c r="HP187" s="3">
        <f t="shared" si="88"/>
        <v>49</v>
      </c>
      <c r="HQ187" s="7" t="str" cm="1">
        <f t="array" ref="HQ187">_xlfn.SWITCH(HP187,HM187,"Oui",HN187,"Non",HO187,"Abstention")</f>
        <v>Oui</v>
      </c>
      <c r="HR187" s="7" t="str" cm="1">
        <f t="array" ref="HR187">_xlfn.SWITCH(HQ187,"Oui","Non","Non","Oui","Abstention","Oui")</f>
        <v>Non</v>
      </c>
      <c r="HS187" s="7" t="str" cm="1">
        <f t="array" ref="HS187">_xlfn.SWITCH(HQ187,"Oui","Abstention","Non","Abstention","Abstention","Non")</f>
        <v>Abstention</v>
      </c>
      <c r="HT187" s="3">
        <f t="shared" si="89"/>
        <v>49</v>
      </c>
      <c r="HU187" s="3">
        <f t="shared" si="90"/>
        <v>1</v>
      </c>
      <c r="HV187" t="str">
        <f t="shared" si="91"/>
        <v>consigne</v>
      </c>
      <c r="HW187" s="3">
        <f t="shared" si="110"/>
        <v>36</v>
      </c>
      <c r="HX187" s="3">
        <f t="shared" si="111"/>
        <v>0</v>
      </c>
      <c r="HY187" s="3">
        <f t="shared" si="112"/>
        <v>0</v>
      </c>
      <c r="HZ187" s="3">
        <f t="shared" si="92"/>
        <v>36</v>
      </c>
      <c r="IA187" s="7" t="str" cm="1">
        <f t="array" ref="IA187">_xlfn.SWITCH(HZ187,HW187,"Oui",HX187,"Non",HY187,"Abstention")</f>
        <v>Oui</v>
      </c>
      <c r="IB187" s="7" t="str" cm="1">
        <f t="array" ref="IB187">_xlfn.SWITCH(IA187,"Oui","Non","Non","Oui","Abstention","Oui")</f>
        <v>Non</v>
      </c>
      <c r="IC187" s="7" t="str" cm="1">
        <f t="array" ref="IC187">_xlfn.SWITCH(IA187,"Oui","Abstention","Non","Abstention","Abstention","Non")</f>
        <v>Abstention</v>
      </c>
      <c r="ID187" s="3">
        <f t="shared" si="93"/>
        <v>36</v>
      </c>
      <c r="IE187" s="3">
        <f t="shared" si="94"/>
        <v>1</v>
      </c>
      <c r="IF187" t="str">
        <f t="shared" si="95"/>
        <v>consigne</v>
      </c>
      <c r="IG187">
        <f t="shared" si="113"/>
        <v>0</v>
      </c>
      <c r="IH187">
        <f t="shared" si="114"/>
        <v>28</v>
      </c>
      <c r="II187">
        <f t="shared" si="115"/>
        <v>0</v>
      </c>
      <c r="IJ187" s="3">
        <f t="shared" si="96"/>
        <v>28</v>
      </c>
      <c r="IK187" s="7" t="str" cm="1">
        <f t="array" ref="IK187">_xlfn.SWITCH(IJ187,IG187,"Oui",IH187,"Non",II187,"Abstention")</f>
        <v>Non</v>
      </c>
      <c r="IL187" s="7" t="str" cm="1">
        <f t="array" ref="IL187">_xlfn.SWITCH(IK187,"Oui","Non","Non","Oui","Abstention","Oui")</f>
        <v>Oui</v>
      </c>
      <c r="IM187" s="7" t="str" cm="1">
        <f t="array" ref="IM187">_xlfn.SWITCH(IK187,"Oui","Abstention","Non","Abstention","Abstention","Non")</f>
        <v>Abstention</v>
      </c>
      <c r="IN187" s="3">
        <f t="shared" si="97"/>
        <v>28</v>
      </c>
      <c r="IO187" s="3">
        <f t="shared" si="98"/>
        <v>1</v>
      </c>
      <c r="IP187" t="str">
        <f t="shared" si="126"/>
        <v>consigne</v>
      </c>
      <c r="IQ187">
        <f t="shared" si="116"/>
        <v>0</v>
      </c>
      <c r="IR187">
        <f t="shared" si="117"/>
        <v>27</v>
      </c>
      <c r="IS187">
        <f t="shared" si="118"/>
        <v>0</v>
      </c>
      <c r="IT187" s="3">
        <f t="shared" si="99"/>
        <v>27</v>
      </c>
      <c r="IU187" s="7" t="str" cm="1">
        <f t="array" ref="IU187">_xlfn.SWITCH(IT187,IQ187,"Oui",IR187,"Non",IS187,"Abstention")</f>
        <v>Non</v>
      </c>
      <c r="IV187" s="7" t="str" cm="1">
        <f t="array" ref="IV187">_xlfn.SWITCH(IU187,"Oui","Non","Non","Oui","Abstention","Oui")</f>
        <v>Oui</v>
      </c>
      <c r="IW187" s="7" t="str" cm="1">
        <f t="array" ref="IW187">_xlfn.SWITCH(IU187,"Oui","Abstention","Non","Abstention","Abstention","Non")</f>
        <v>Abstention</v>
      </c>
      <c r="IX187" s="3">
        <f t="shared" si="100"/>
        <v>27</v>
      </c>
      <c r="IY187" s="3">
        <f t="shared" si="101"/>
        <v>1</v>
      </c>
      <c r="IZ187" t="str">
        <f t="shared" si="127"/>
        <v>consigne</v>
      </c>
      <c r="JA187">
        <f t="shared" si="119"/>
        <v>29</v>
      </c>
      <c r="JB187">
        <f t="shared" si="120"/>
        <v>0</v>
      </c>
      <c r="JC187">
        <f t="shared" si="121"/>
        <v>0</v>
      </c>
      <c r="JD187" s="3">
        <f t="shared" si="102"/>
        <v>29</v>
      </c>
      <c r="JE187" s="7" t="str" cm="1">
        <f t="array" ref="JE187">_xlfn.SWITCH(JD187,JA187,"Oui",JB187,"Non",JC187,"Abstention")</f>
        <v>Oui</v>
      </c>
      <c r="JF187" s="7" t="str" cm="1">
        <f t="array" ref="JF187">_xlfn.SWITCH(JE187,"Oui","Non","Non","Oui","Abstention","Oui")</f>
        <v>Non</v>
      </c>
      <c r="JG187" s="7" t="str" cm="1">
        <f t="array" ref="JG187">_xlfn.SWITCH(JE187,"Oui","Abstention","Non","Abstention","Abstention","Non")</f>
        <v>Abstention</v>
      </c>
      <c r="JH187" s="3">
        <f t="shared" si="103"/>
        <v>29</v>
      </c>
      <c r="JI187" s="3">
        <f t="shared" si="104"/>
        <v>1</v>
      </c>
      <c r="JJ187" t="str">
        <f t="shared" si="128"/>
        <v>consigne</v>
      </c>
      <c r="JK187">
        <f t="shared" si="122"/>
        <v>16</v>
      </c>
      <c r="JL187">
        <f t="shared" si="123"/>
        <v>0</v>
      </c>
      <c r="JM187">
        <f t="shared" si="124"/>
        <v>0</v>
      </c>
      <c r="JN187" s="3">
        <f t="shared" si="105"/>
        <v>16</v>
      </c>
      <c r="JO187" s="7" t="str" cm="1">
        <f t="array" ref="JO187">_xlfn.SWITCH(JN187,JK187,"Oui",JL187,"Non",JM187,"Abstention")</f>
        <v>Oui</v>
      </c>
      <c r="JP187" s="7" t="str" cm="1">
        <f t="array" ref="JP187">_xlfn.SWITCH(JO187,"Oui","Non","Non","Oui","Abstention","Oui")</f>
        <v>Non</v>
      </c>
      <c r="JQ187" s="7" t="str" cm="1">
        <f t="array" ref="JQ187">_xlfn.SWITCH(JO187,"Oui","Abstention","Non","Abstention","Abstention","Non")</f>
        <v>Abstention</v>
      </c>
      <c r="JR187" s="3">
        <f t="shared" si="106"/>
        <v>16</v>
      </c>
      <c r="JS187" s="3">
        <f t="shared" si="107"/>
        <v>1</v>
      </c>
      <c r="JT187" t="str">
        <f t="shared" si="129"/>
        <v>consigne</v>
      </c>
      <c r="JU187" s="3"/>
      <c r="JV187" t="str" cm="1">
        <f t="array" ref="JV187">_xlfn._xlws.FILTER($M$3:$HD$3,((($M187:$HD187=$HR187)+($M187:$HD187=$HS187))*($M$5:$HD$5="V")*($HV187="consigne")),"")</f>
        <v/>
      </c>
      <c r="KP187" t="str" cm="1">
        <f t="array" ref="KP187">_xlfn._xlws.FILTER($M$3:$HD$3,((($M187:$HD187=$IB187)+($M187:$HD187=$IC187))*($M$5:$HD$5="S")*($IF187="consigne")),"")</f>
        <v/>
      </c>
      <c r="LD187" t="str" cm="1">
        <f t="array" ref="LD187">_xlfn._xlws.FILTER($M$3:$HD$3,((($M187:$HD187=$IV187)+($M187:$HD187=$IW187))*($M$5:$HD$5="RL")*($IZ187="consigne")),"")</f>
        <v/>
      </c>
      <c r="LP187" t="str" cm="1">
        <f t="array" ref="LP187">_xlfn._xlws.FILTER($M$3:$HD$3,((($M187:$HD187=$JF187)+($M187:$HD187=$JG187))*($M$5:$HD$5="G")*($JJ187="consigne")),"")</f>
        <v/>
      </c>
      <c r="MA187" t="str" cm="1">
        <f t="array" ref="MA187">_xlfn._xlws.FILTER($M$3:$HD$3,((($M187:$HD187=$JP187)+($M187:$HD187=$JQ187))*($M$5:$HD$5="GL")*($JT187="consigne")),"")</f>
        <v/>
      </c>
      <c r="MG187" t="str" cm="1">
        <f t="array" ref="MG187">_xlfn._xlws.FILTER($M$3:$HD$3,((($M187:$HD187=$IL187)+($M187:$HD187=$IM187))*($M$5:$HD$5="M-E")*($IP187="consigne")),"")</f>
        <v/>
      </c>
    </row>
    <row r="188" spans="1:353" x14ac:dyDescent="0.25">
      <c r="A188" s="1" t="s">
        <v>1081</v>
      </c>
      <c r="B188" t="s">
        <v>204</v>
      </c>
      <c r="C188" t="s">
        <v>684</v>
      </c>
      <c r="D188" t="s">
        <v>1045</v>
      </c>
      <c r="E188" s="1" t="s">
        <v>1046</v>
      </c>
      <c r="F188" t="s">
        <v>1047</v>
      </c>
      <c r="G188">
        <v>24668</v>
      </c>
      <c r="H188" t="s">
        <v>552</v>
      </c>
      <c r="I188" t="s">
        <v>926</v>
      </c>
      <c r="J188" t="s">
        <v>1082</v>
      </c>
      <c r="K188" t="s">
        <v>1050</v>
      </c>
      <c r="M188" t="s">
        <v>460</v>
      </c>
      <c r="N188" t="s">
        <v>460</v>
      </c>
      <c r="O188" t="s">
        <v>460</v>
      </c>
      <c r="P188" t="s">
        <v>473</v>
      </c>
      <c r="Q188" t="s">
        <v>460</v>
      </c>
      <c r="R188" t="s">
        <v>460</v>
      </c>
      <c r="S188" t="s">
        <v>460</v>
      </c>
      <c r="T188" t="s">
        <v>460</v>
      </c>
      <c r="U188" t="s">
        <v>460</v>
      </c>
      <c r="V188" t="s">
        <v>460</v>
      </c>
      <c r="W188" t="s">
        <v>463</v>
      </c>
      <c r="X188" t="s">
        <v>460</v>
      </c>
      <c r="Y188" t="s">
        <v>460</v>
      </c>
      <c r="Z188" t="s">
        <v>460</v>
      </c>
      <c r="AA188" t="s">
        <v>460</v>
      </c>
      <c r="AB188" t="s">
        <v>460</v>
      </c>
      <c r="AC188" t="s">
        <v>460</v>
      </c>
      <c r="AD188" t="s">
        <v>460</v>
      </c>
      <c r="AE188" t="s">
        <v>460</v>
      </c>
      <c r="AF188" t="s">
        <v>460</v>
      </c>
      <c r="AG188" t="s">
        <v>460</v>
      </c>
      <c r="AH188" t="s">
        <v>460</v>
      </c>
      <c r="AI188" t="s">
        <v>460</v>
      </c>
      <c r="AJ188" t="s">
        <v>460</v>
      </c>
      <c r="AK188" t="s">
        <v>460</v>
      </c>
      <c r="AL188" t="s">
        <v>460</v>
      </c>
      <c r="AM188" t="s">
        <v>460</v>
      </c>
      <c r="AN188" t="s">
        <v>460</v>
      </c>
      <c r="AO188" t="s">
        <v>460</v>
      </c>
      <c r="AP188" t="s">
        <v>460</v>
      </c>
      <c r="AQ188" t="s">
        <v>460</v>
      </c>
      <c r="AR188" t="s">
        <v>460</v>
      </c>
      <c r="AS188" t="s">
        <v>460</v>
      </c>
      <c r="AT188" t="s">
        <v>460</v>
      </c>
      <c r="AU188" t="s">
        <v>460</v>
      </c>
      <c r="AV188" t="s">
        <v>460</v>
      </c>
      <c r="AW188" t="s">
        <v>460</v>
      </c>
      <c r="AX188" t="s">
        <v>460</v>
      </c>
      <c r="AY188" t="s">
        <v>460</v>
      </c>
      <c r="AZ188" t="s">
        <v>460</v>
      </c>
      <c r="BA188" t="s">
        <v>460</v>
      </c>
      <c r="BB188" t="s">
        <v>460</v>
      </c>
      <c r="BC188" t="s">
        <v>460</v>
      </c>
      <c r="BD188" t="s">
        <v>460</v>
      </c>
      <c r="BE188" t="s">
        <v>463</v>
      </c>
      <c r="BF188" t="s">
        <v>460</v>
      </c>
      <c r="BG188" t="s">
        <v>460</v>
      </c>
      <c r="BH188" t="s">
        <v>460</v>
      </c>
      <c r="BI188" t="s">
        <v>460</v>
      </c>
      <c r="BJ188" t="s">
        <v>460</v>
      </c>
      <c r="BK188" t="s">
        <v>460</v>
      </c>
      <c r="BL188" t="s">
        <v>460</v>
      </c>
      <c r="BM188" t="s">
        <v>460</v>
      </c>
      <c r="BN188" t="s">
        <v>460</v>
      </c>
      <c r="BO188" t="s">
        <v>460</v>
      </c>
      <c r="BP188" t="s">
        <v>463</v>
      </c>
      <c r="BQ188" t="s">
        <v>460</v>
      </c>
      <c r="BR188" t="s">
        <v>460</v>
      </c>
      <c r="BS188" t="s">
        <v>460</v>
      </c>
      <c r="BT188" t="s">
        <v>460</v>
      </c>
      <c r="BU188" t="s">
        <v>460</v>
      </c>
      <c r="BV188" t="s">
        <v>460</v>
      </c>
      <c r="BW188" t="s">
        <v>460</v>
      </c>
      <c r="BX188" t="s">
        <v>460</v>
      </c>
      <c r="BY188" t="s">
        <v>460</v>
      </c>
      <c r="BZ188" t="s">
        <v>460</v>
      </c>
      <c r="CA188" t="s">
        <v>460</v>
      </c>
      <c r="CB188" t="s">
        <v>460</v>
      </c>
      <c r="CC188" t="s">
        <v>460</v>
      </c>
      <c r="CD188" t="s">
        <v>460</v>
      </c>
      <c r="CE188" t="s">
        <v>460</v>
      </c>
      <c r="CF188" t="s">
        <v>460</v>
      </c>
      <c r="CG188" t="s">
        <v>463</v>
      </c>
      <c r="CH188" t="s">
        <v>460</v>
      </c>
      <c r="CI188" t="s">
        <v>460</v>
      </c>
      <c r="CJ188" t="s">
        <v>460</v>
      </c>
      <c r="CK188" t="s">
        <v>460</v>
      </c>
      <c r="CL188" t="s">
        <v>460</v>
      </c>
      <c r="CM188" t="s">
        <v>463</v>
      </c>
      <c r="CN188" t="s">
        <v>460</v>
      </c>
      <c r="CO188" t="s">
        <v>460</v>
      </c>
      <c r="CP188" t="s">
        <v>460</v>
      </c>
      <c r="CQ188" t="s">
        <v>460</v>
      </c>
      <c r="CR188" t="s">
        <v>460</v>
      </c>
      <c r="CS188" t="s">
        <v>460</v>
      </c>
      <c r="CT188" t="s">
        <v>460</v>
      </c>
      <c r="CU188" t="s">
        <v>473</v>
      </c>
      <c r="CV188" t="s">
        <v>460</v>
      </c>
      <c r="CW188" t="s">
        <v>460</v>
      </c>
      <c r="CX188" t="s">
        <v>460</v>
      </c>
      <c r="CY188" t="s">
        <v>460</v>
      </c>
      <c r="CZ188" t="s">
        <v>473</v>
      </c>
      <c r="DA188" t="s">
        <v>460</v>
      </c>
      <c r="DB188" t="s">
        <v>474</v>
      </c>
      <c r="DC188" t="s">
        <v>460</v>
      </c>
      <c r="DD188" t="s">
        <v>460</v>
      </c>
      <c r="DE188" t="s">
        <v>460</v>
      </c>
      <c r="DF188" t="s">
        <v>473</v>
      </c>
      <c r="DG188" t="s">
        <v>473</v>
      </c>
      <c r="DH188" t="s">
        <v>460</v>
      </c>
      <c r="DI188" t="s">
        <v>460</v>
      </c>
      <c r="DJ188" t="s">
        <v>460</v>
      </c>
      <c r="DK188" t="s">
        <v>460</v>
      </c>
      <c r="DL188" t="s">
        <v>460</v>
      </c>
      <c r="DM188" t="s">
        <v>460</v>
      </c>
      <c r="DN188" t="s">
        <v>460</v>
      </c>
      <c r="DO188" t="s">
        <v>460</v>
      </c>
      <c r="DP188" t="s">
        <v>460</v>
      </c>
      <c r="DQ188" t="s">
        <v>473</v>
      </c>
      <c r="DR188" t="s">
        <v>460</v>
      </c>
      <c r="DS188" t="s">
        <v>460</v>
      </c>
      <c r="DT188" t="s">
        <v>460</v>
      </c>
      <c r="DU188" t="s">
        <v>460</v>
      </c>
      <c r="DV188" t="s">
        <v>460</v>
      </c>
      <c r="DW188" t="s">
        <v>460</v>
      </c>
      <c r="DX188" t="s">
        <v>460</v>
      </c>
      <c r="DY188" t="s">
        <v>460</v>
      </c>
      <c r="DZ188" t="s">
        <v>460</v>
      </c>
      <c r="EA188" t="s">
        <v>460</v>
      </c>
      <c r="EB188" t="s">
        <v>463</v>
      </c>
      <c r="EC188" t="s">
        <v>460</v>
      </c>
      <c r="ED188" t="s">
        <v>460</v>
      </c>
      <c r="EE188" t="s">
        <v>460</v>
      </c>
      <c r="EF188" t="s">
        <v>460</v>
      </c>
      <c r="EG188" t="s">
        <v>460</v>
      </c>
      <c r="EH188" t="s">
        <v>460</v>
      </c>
      <c r="EI188" t="s">
        <v>460</v>
      </c>
      <c r="EJ188" t="s">
        <v>460</v>
      </c>
      <c r="EK188" t="s">
        <v>460</v>
      </c>
      <c r="EL188" t="s">
        <v>460</v>
      </c>
      <c r="EM188" t="s">
        <v>460</v>
      </c>
      <c r="EN188" t="s">
        <v>460</v>
      </c>
      <c r="EO188" t="s">
        <v>460</v>
      </c>
      <c r="EP188" t="s">
        <v>473</v>
      </c>
      <c r="EQ188" t="s">
        <v>460</v>
      </c>
      <c r="ER188" t="s">
        <v>460</v>
      </c>
      <c r="ES188" t="s">
        <v>460</v>
      </c>
      <c r="ET188" t="s">
        <v>460</v>
      </c>
      <c r="EU188" t="s">
        <v>460</v>
      </c>
      <c r="EV188" t="s">
        <v>460</v>
      </c>
      <c r="EW188" t="s">
        <v>460</v>
      </c>
      <c r="EX188" t="s">
        <v>460</v>
      </c>
      <c r="EY188" t="s">
        <v>460</v>
      </c>
      <c r="EZ188" t="s">
        <v>460</v>
      </c>
      <c r="FA188" t="s">
        <v>460</v>
      </c>
      <c r="FB188" t="s">
        <v>460</v>
      </c>
      <c r="FC188" t="s">
        <v>460</v>
      </c>
      <c r="FD188" t="s">
        <v>460</v>
      </c>
      <c r="FE188" t="s">
        <v>460</v>
      </c>
      <c r="FF188" t="s">
        <v>460</v>
      </c>
      <c r="FG188" t="s">
        <v>460</v>
      </c>
      <c r="FH188" t="s">
        <v>460</v>
      </c>
      <c r="FI188" t="s">
        <v>460</v>
      </c>
      <c r="FJ188" t="s">
        <v>460</v>
      </c>
      <c r="FK188" t="s">
        <v>460</v>
      </c>
      <c r="FL188" t="s">
        <v>460</v>
      </c>
      <c r="FM188" t="s">
        <v>460</v>
      </c>
      <c r="FN188" t="s">
        <v>460</v>
      </c>
      <c r="FO188" t="s">
        <v>460</v>
      </c>
      <c r="FP188" t="s">
        <v>460</v>
      </c>
      <c r="FQ188" t="s">
        <v>460</v>
      </c>
      <c r="FR188" t="s">
        <v>460</v>
      </c>
      <c r="FS188" t="s">
        <v>460</v>
      </c>
      <c r="FT188" t="s">
        <v>460</v>
      </c>
      <c r="FU188" t="s">
        <v>460</v>
      </c>
      <c r="FV188" t="s">
        <v>460</v>
      </c>
      <c r="FW188" t="s">
        <v>460</v>
      </c>
      <c r="FX188" t="s">
        <v>460</v>
      </c>
      <c r="FY188" t="s">
        <v>460</v>
      </c>
      <c r="FZ188" t="s">
        <v>460</v>
      </c>
      <c r="GA188" t="s">
        <v>460</v>
      </c>
      <c r="GB188" t="s">
        <v>460</v>
      </c>
      <c r="GC188" t="s">
        <v>460</v>
      </c>
      <c r="GD188" t="s">
        <v>460</v>
      </c>
      <c r="GE188" t="s">
        <v>460</v>
      </c>
      <c r="GF188" t="s">
        <v>460</v>
      </c>
      <c r="GG188" t="s">
        <v>460</v>
      </c>
      <c r="GH188" t="s">
        <v>460</v>
      </c>
      <c r="GI188" t="s">
        <v>460</v>
      </c>
      <c r="GJ188" t="s">
        <v>460</v>
      </c>
      <c r="GK188" t="s">
        <v>460</v>
      </c>
      <c r="GL188" t="s">
        <v>460</v>
      </c>
      <c r="GM188" t="s">
        <v>460</v>
      </c>
      <c r="GN188" t="s">
        <v>460</v>
      </c>
      <c r="GO188" t="s">
        <v>460</v>
      </c>
      <c r="GP188" t="s">
        <v>460</v>
      </c>
      <c r="GQ188" t="s">
        <v>460</v>
      </c>
      <c r="GR188" t="s">
        <v>460</v>
      </c>
      <c r="GS188" t="s">
        <v>460</v>
      </c>
      <c r="GT188" t="s">
        <v>460</v>
      </c>
      <c r="GU188" t="s">
        <v>460</v>
      </c>
      <c r="GV188" t="s">
        <v>460</v>
      </c>
      <c r="GW188" t="s">
        <v>460</v>
      </c>
      <c r="GX188" t="s">
        <v>460</v>
      </c>
      <c r="GY188" t="s">
        <v>460</v>
      </c>
      <c r="GZ188" t="s">
        <v>460</v>
      </c>
      <c r="HA188" t="s">
        <v>460</v>
      </c>
      <c r="HB188" t="s">
        <v>460</v>
      </c>
      <c r="HC188" t="s">
        <v>460</v>
      </c>
      <c r="HD188" t="s">
        <v>460</v>
      </c>
      <c r="HE188" t="s">
        <v>481</v>
      </c>
      <c r="HF188">
        <v>186</v>
      </c>
      <c r="HG188">
        <v>0</v>
      </c>
      <c r="HH188">
        <v>0</v>
      </c>
      <c r="HI188">
        <v>6</v>
      </c>
      <c r="HJ188">
        <v>7</v>
      </c>
      <c r="HK188" t="s">
        <v>476</v>
      </c>
      <c r="HM188" s="3">
        <f t="shared" si="108"/>
        <v>49</v>
      </c>
      <c r="HN188" s="3">
        <f t="shared" si="109"/>
        <v>0</v>
      </c>
      <c r="HO188" s="3">
        <f t="shared" si="125"/>
        <v>0</v>
      </c>
      <c r="HP188" s="3">
        <f t="shared" si="88"/>
        <v>49</v>
      </c>
      <c r="HQ188" s="7" t="str" cm="1">
        <f t="array" ref="HQ188">_xlfn.SWITCH(HP188,HM188,"Oui",HN188,"Non",HO188,"Abstention")</f>
        <v>Oui</v>
      </c>
      <c r="HR188" s="7" t="str" cm="1">
        <f t="array" ref="HR188">_xlfn.SWITCH(HQ188,"Oui","Non","Non","Oui","Abstention","Oui")</f>
        <v>Non</v>
      </c>
      <c r="HS188" s="7" t="str" cm="1">
        <f t="array" ref="HS188">_xlfn.SWITCH(HQ188,"Oui","Abstention","Non","Abstention","Abstention","Non")</f>
        <v>Abstention</v>
      </c>
      <c r="HT188" s="3">
        <f t="shared" si="89"/>
        <v>49</v>
      </c>
      <c r="HU188" s="3">
        <f t="shared" si="90"/>
        <v>1</v>
      </c>
      <c r="HV188" t="str">
        <f t="shared" si="91"/>
        <v>consigne</v>
      </c>
      <c r="HW188" s="3">
        <f t="shared" si="110"/>
        <v>36</v>
      </c>
      <c r="HX188" s="3">
        <f t="shared" si="111"/>
        <v>0</v>
      </c>
      <c r="HY188" s="3">
        <f t="shared" si="112"/>
        <v>0</v>
      </c>
      <c r="HZ188" s="3">
        <f t="shared" si="92"/>
        <v>36</v>
      </c>
      <c r="IA188" s="7" t="str" cm="1">
        <f t="array" ref="IA188">_xlfn.SWITCH(HZ188,HW188,"Oui",HX188,"Non",HY188,"Abstention")</f>
        <v>Oui</v>
      </c>
      <c r="IB188" s="7" t="str" cm="1">
        <f t="array" ref="IB188">_xlfn.SWITCH(IA188,"Oui","Non","Non","Oui","Abstention","Oui")</f>
        <v>Non</v>
      </c>
      <c r="IC188" s="7" t="str" cm="1">
        <f t="array" ref="IC188">_xlfn.SWITCH(IA188,"Oui","Abstention","Non","Abstention","Abstention","Non")</f>
        <v>Abstention</v>
      </c>
      <c r="ID188" s="3">
        <f t="shared" si="93"/>
        <v>36</v>
      </c>
      <c r="IE188" s="3">
        <f t="shared" si="94"/>
        <v>1</v>
      </c>
      <c r="IF188" t="str">
        <f t="shared" si="95"/>
        <v>consigne</v>
      </c>
      <c r="IG188">
        <f t="shared" si="113"/>
        <v>28</v>
      </c>
      <c r="IH188">
        <f t="shared" si="114"/>
        <v>0</v>
      </c>
      <c r="II188">
        <f t="shared" si="115"/>
        <v>0</v>
      </c>
      <c r="IJ188" s="3">
        <f t="shared" si="96"/>
        <v>28</v>
      </c>
      <c r="IK188" s="7" t="str" cm="1">
        <f t="array" ref="IK188">_xlfn.SWITCH(IJ188,IG188,"Oui",IH188,"Non",II188,"Abstention")</f>
        <v>Oui</v>
      </c>
      <c r="IL188" s="7" t="str" cm="1">
        <f t="array" ref="IL188">_xlfn.SWITCH(IK188,"Oui","Non","Non","Oui","Abstention","Oui")</f>
        <v>Non</v>
      </c>
      <c r="IM188" s="7" t="str" cm="1">
        <f t="array" ref="IM188">_xlfn.SWITCH(IK188,"Oui","Abstention","Non","Abstention","Abstention","Non")</f>
        <v>Abstention</v>
      </c>
      <c r="IN188" s="3">
        <f t="shared" si="97"/>
        <v>28</v>
      </c>
      <c r="IO188" s="3">
        <f t="shared" si="98"/>
        <v>1</v>
      </c>
      <c r="IP188" t="str">
        <f t="shared" si="126"/>
        <v>consigne</v>
      </c>
      <c r="IQ188">
        <f t="shared" si="116"/>
        <v>28</v>
      </c>
      <c r="IR188">
        <f t="shared" si="117"/>
        <v>0</v>
      </c>
      <c r="IS188">
        <f t="shared" si="118"/>
        <v>0</v>
      </c>
      <c r="IT188" s="3">
        <f t="shared" si="99"/>
        <v>28</v>
      </c>
      <c r="IU188" s="7" t="str" cm="1">
        <f t="array" ref="IU188">_xlfn.SWITCH(IT188,IQ188,"Oui",IR188,"Non",IS188,"Abstention")</f>
        <v>Oui</v>
      </c>
      <c r="IV188" s="7" t="str" cm="1">
        <f t="array" ref="IV188">_xlfn.SWITCH(IU188,"Oui","Non","Non","Oui","Abstention","Oui")</f>
        <v>Non</v>
      </c>
      <c r="IW188" s="7" t="str" cm="1">
        <f t="array" ref="IW188">_xlfn.SWITCH(IU188,"Oui","Abstention","Non","Abstention","Abstention","Non")</f>
        <v>Abstention</v>
      </c>
      <c r="IX188" s="3">
        <f t="shared" si="100"/>
        <v>28</v>
      </c>
      <c r="IY188" s="3">
        <f t="shared" si="101"/>
        <v>1</v>
      </c>
      <c r="IZ188" t="str">
        <f t="shared" si="127"/>
        <v>consigne</v>
      </c>
      <c r="JA188">
        <f t="shared" si="119"/>
        <v>29</v>
      </c>
      <c r="JB188">
        <f t="shared" si="120"/>
        <v>0</v>
      </c>
      <c r="JC188">
        <f t="shared" si="121"/>
        <v>0</v>
      </c>
      <c r="JD188" s="3">
        <f t="shared" si="102"/>
        <v>29</v>
      </c>
      <c r="JE188" s="7" t="str" cm="1">
        <f t="array" ref="JE188">_xlfn.SWITCH(JD188,JA188,"Oui",JB188,"Non",JC188,"Abstention")</f>
        <v>Oui</v>
      </c>
      <c r="JF188" s="7" t="str" cm="1">
        <f t="array" ref="JF188">_xlfn.SWITCH(JE188,"Oui","Non","Non","Oui","Abstention","Oui")</f>
        <v>Non</v>
      </c>
      <c r="JG188" s="7" t="str" cm="1">
        <f t="array" ref="JG188">_xlfn.SWITCH(JE188,"Oui","Abstention","Non","Abstention","Abstention","Non")</f>
        <v>Abstention</v>
      </c>
      <c r="JH188" s="3">
        <f t="shared" si="103"/>
        <v>29</v>
      </c>
      <c r="JI188" s="3">
        <f t="shared" si="104"/>
        <v>1</v>
      </c>
      <c r="JJ188" t="str">
        <f t="shared" si="128"/>
        <v>consigne</v>
      </c>
      <c r="JK188">
        <f t="shared" si="122"/>
        <v>16</v>
      </c>
      <c r="JL188">
        <f t="shared" si="123"/>
        <v>0</v>
      </c>
      <c r="JM188">
        <f t="shared" si="124"/>
        <v>0</v>
      </c>
      <c r="JN188" s="3">
        <f t="shared" si="105"/>
        <v>16</v>
      </c>
      <c r="JO188" s="7" t="str" cm="1">
        <f t="array" ref="JO188">_xlfn.SWITCH(JN188,JK188,"Oui",JL188,"Non",JM188,"Abstention")</f>
        <v>Oui</v>
      </c>
      <c r="JP188" s="7" t="str" cm="1">
        <f t="array" ref="JP188">_xlfn.SWITCH(JO188,"Oui","Non","Non","Oui","Abstention","Oui")</f>
        <v>Non</v>
      </c>
      <c r="JQ188" s="7" t="str" cm="1">
        <f t="array" ref="JQ188">_xlfn.SWITCH(JO188,"Oui","Abstention","Non","Abstention","Abstention","Non")</f>
        <v>Abstention</v>
      </c>
      <c r="JR188" s="3">
        <f t="shared" si="106"/>
        <v>16</v>
      </c>
      <c r="JS188" s="3">
        <f t="shared" si="107"/>
        <v>1</v>
      </c>
      <c r="JT188" t="str">
        <f t="shared" si="129"/>
        <v>consigne</v>
      </c>
      <c r="JU188" s="3"/>
      <c r="JV188" t="str" cm="1">
        <f t="array" ref="JV188">_xlfn._xlws.FILTER($M$3:$HD$3,((($M188:$HD188=$HR188)+($M188:$HD188=$HS188))*($M$5:$HD$5="V")*($HV188="consigne")),"")</f>
        <v/>
      </c>
      <c r="KP188" t="str" cm="1">
        <f t="array" ref="KP188">_xlfn._xlws.FILTER($M$3:$HD$3,((($M188:$HD188=$IB188)+($M188:$HD188=$IC188))*($M$5:$HD$5="S")*($IF188="consigne")),"")</f>
        <v/>
      </c>
      <c r="LD188" t="str" cm="1">
        <f t="array" ref="LD188">_xlfn._xlws.FILTER($M$3:$HD$3,((($M188:$HD188=$IV188)+($M188:$HD188=$IW188))*($M$5:$HD$5="RL")*($IZ188="consigne")),"")</f>
        <v/>
      </c>
      <c r="LP188" t="str" cm="1">
        <f t="array" ref="LP188">_xlfn._xlws.FILTER($M$3:$HD$3,((($M188:$HD188=$JF188)+($M188:$HD188=$JG188))*($M$5:$HD$5="G")*($JJ188="consigne")),"")</f>
        <v/>
      </c>
      <c r="MA188" t="str" cm="1">
        <f t="array" ref="MA188">_xlfn._xlws.FILTER($M$3:$HD$3,((($M188:$HD188=$JP188)+($M188:$HD188=$JQ188))*($M$5:$HD$5="GL")*($JT188="consigne")),"")</f>
        <v/>
      </c>
      <c r="MG188" t="str" cm="1">
        <f t="array" ref="MG188">_xlfn._xlws.FILTER($M$3:$HD$3,((($M188:$HD188=$IL188)+($M188:$HD188=$IM188))*($M$5:$HD$5="M-E")*($IP188="consigne")),"")</f>
        <v/>
      </c>
    </row>
    <row r="189" spans="1:353" ht="22.8" customHeight="1" x14ac:dyDescent="0.25">
      <c r="A189" s="1" t="s">
        <v>1083</v>
      </c>
      <c r="B189" t="s">
        <v>204</v>
      </c>
      <c r="C189" t="s">
        <v>684</v>
      </c>
      <c r="D189" t="s">
        <v>1045</v>
      </c>
      <c r="E189" s="1" t="s">
        <v>1046</v>
      </c>
      <c r="F189" t="s">
        <v>1047</v>
      </c>
      <c r="G189">
        <v>24669</v>
      </c>
      <c r="H189" t="s">
        <v>1084</v>
      </c>
      <c r="I189" t="s">
        <v>630</v>
      </c>
      <c r="J189" s="2" t="s">
        <v>1085</v>
      </c>
      <c r="K189" t="s">
        <v>1050</v>
      </c>
      <c r="M189" t="s">
        <v>461</v>
      </c>
      <c r="N189" t="s">
        <v>480</v>
      </c>
      <c r="O189" t="s">
        <v>460</v>
      </c>
      <c r="P189" t="s">
        <v>473</v>
      </c>
      <c r="Q189" t="s">
        <v>460</v>
      </c>
      <c r="R189" t="s">
        <v>460</v>
      </c>
      <c r="S189" t="s">
        <v>460</v>
      </c>
      <c r="T189" t="s">
        <v>460</v>
      </c>
      <c r="U189" t="s">
        <v>460</v>
      </c>
      <c r="V189" t="s">
        <v>460</v>
      </c>
      <c r="W189" t="s">
        <v>463</v>
      </c>
      <c r="X189" t="s">
        <v>460</v>
      </c>
      <c r="Y189" t="s">
        <v>460</v>
      </c>
      <c r="Z189" t="s">
        <v>460</v>
      </c>
      <c r="AA189" t="s">
        <v>460</v>
      </c>
      <c r="AB189" t="s">
        <v>460</v>
      </c>
      <c r="AC189" t="s">
        <v>460</v>
      </c>
      <c r="AD189" t="s">
        <v>461</v>
      </c>
      <c r="AE189" t="s">
        <v>461</v>
      </c>
      <c r="AF189" t="s">
        <v>473</v>
      </c>
      <c r="AG189" t="s">
        <v>460</v>
      </c>
      <c r="AH189" t="s">
        <v>460</v>
      </c>
      <c r="AI189" t="s">
        <v>461</v>
      </c>
      <c r="AJ189" t="s">
        <v>460</v>
      </c>
      <c r="AK189" t="s">
        <v>460</v>
      </c>
      <c r="AL189" t="s">
        <v>461</v>
      </c>
      <c r="AM189" t="s">
        <v>460</v>
      </c>
      <c r="AN189" t="s">
        <v>473</v>
      </c>
      <c r="AO189" t="s">
        <v>461</v>
      </c>
      <c r="AP189" t="s">
        <v>461</v>
      </c>
      <c r="AQ189" t="s">
        <v>460</v>
      </c>
      <c r="AR189" t="s">
        <v>460</v>
      </c>
      <c r="AS189" t="s">
        <v>460</v>
      </c>
      <c r="AT189" t="s">
        <v>460</v>
      </c>
      <c r="AU189" t="s">
        <v>460</v>
      </c>
      <c r="AV189" t="s">
        <v>460</v>
      </c>
      <c r="AW189" t="s">
        <v>461</v>
      </c>
      <c r="AX189" t="s">
        <v>460</v>
      </c>
      <c r="AY189" t="s">
        <v>460</v>
      </c>
      <c r="AZ189" t="s">
        <v>460</v>
      </c>
      <c r="BA189" t="s">
        <v>460</v>
      </c>
      <c r="BB189" t="s">
        <v>460</v>
      </c>
      <c r="BC189" t="s">
        <v>460</v>
      </c>
      <c r="BD189" t="s">
        <v>461</v>
      </c>
      <c r="BE189" t="s">
        <v>463</v>
      </c>
      <c r="BF189" t="s">
        <v>460</v>
      </c>
      <c r="BG189" t="s">
        <v>460</v>
      </c>
      <c r="BH189" t="s">
        <v>460</v>
      </c>
      <c r="BI189" t="s">
        <v>460</v>
      </c>
      <c r="BJ189" t="s">
        <v>473</v>
      </c>
      <c r="BK189" t="s">
        <v>461</v>
      </c>
      <c r="BL189" t="s">
        <v>460</v>
      </c>
      <c r="BM189" t="s">
        <v>460</v>
      </c>
      <c r="BN189" t="s">
        <v>460</v>
      </c>
      <c r="BO189" t="s">
        <v>460</v>
      </c>
      <c r="BP189" t="s">
        <v>463</v>
      </c>
      <c r="BQ189" t="s">
        <v>460</v>
      </c>
      <c r="BR189" t="s">
        <v>461</v>
      </c>
      <c r="BS189" t="s">
        <v>460</v>
      </c>
      <c r="BT189" t="s">
        <v>461</v>
      </c>
      <c r="BU189" t="s">
        <v>460</v>
      </c>
      <c r="BV189" t="s">
        <v>460</v>
      </c>
      <c r="BW189" t="s">
        <v>460</v>
      </c>
      <c r="BX189" t="s">
        <v>460</v>
      </c>
      <c r="BY189" t="s">
        <v>461</v>
      </c>
      <c r="BZ189" t="s">
        <v>461</v>
      </c>
      <c r="CA189" t="s">
        <v>460</v>
      </c>
      <c r="CB189" t="s">
        <v>461</v>
      </c>
      <c r="CC189" t="s">
        <v>460</v>
      </c>
      <c r="CD189" t="s">
        <v>460</v>
      </c>
      <c r="CE189" t="s">
        <v>460</v>
      </c>
      <c r="CF189" t="s">
        <v>460</v>
      </c>
      <c r="CG189" t="s">
        <v>463</v>
      </c>
      <c r="CH189" t="s">
        <v>460</v>
      </c>
      <c r="CI189" t="s">
        <v>460</v>
      </c>
      <c r="CJ189" t="s">
        <v>480</v>
      </c>
      <c r="CK189" t="s">
        <v>460</v>
      </c>
      <c r="CL189" t="s">
        <v>461</v>
      </c>
      <c r="CM189" t="s">
        <v>463</v>
      </c>
      <c r="CN189" t="s">
        <v>473</v>
      </c>
      <c r="CO189" t="s">
        <v>460</v>
      </c>
      <c r="CP189" t="s">
        <v>473</v>
      </c>
      <c r="CQ189" t="s">
        <v>461</v>
      </c>
      <c r="CR189" t="s">
        <v>461</v>
      </c>
      <c r="CS189" t="s">
        <v>480</v>
      </c>
      <c r="CT189" t="s">
        <v>461</v>
      </c>
      <c r="CU189" t="s">
        <v>473</v>
      </c>
      <c r="CV189" t="s">
        <v>461</v>
      </c>
      <c r="CW189" t="s">
        <v>461</v>
      </c>
      <c r="CX189" t="s">
        <v>460</v>
      </c>
      <c r="CY189" t="s">
        <v>461</v>
      </c>
      <c r="CZ189" t="s">
        <v>473</v>
      </c>
      <c r="DA189" t="s">
        <v>460</v>
      </c>
      <c r="DB189" t="s">
        <v>474</v>
      </c>
      <c r="DC189" t="s">
        <v>461</v>
      </c>
      <c r="DD189" t="s">
        <v>460</v>
      </c>
      <c r="DE189" t="s">
        <v>460</v>
      </c>
      <c r="DF189" t="s">
        <v>473</v>
      </c>
      <c r="DG189" t="s">
        <v>473</v>
      </c>
      <c r="DH189" t="s">
        <v>460</v>
      </c>
      <c r="DI189" t="s">
        <v>460</v>
      </c>
      <c r="DJ189" t="s">
        <v>460</v>
      </c>
      <c r="DK189" t="s">
        <v>460</v>
      </c>
      <c r="DL189" t="s">
        <v>460</v>
      </c>
      <c r="DM189" t="s">
        <v>460</v>
      </c>
      <c r="DN189" t="s">
        <v>460</v>
      </c>
      <c r="DO189" t="s">
        <v>460</v>
      </c>
      <c r="DP189" t="s">
        <v>461</v>
      </c>
      <c r="DQ189" t="s">
        <v>473</v>
      </c>
      <c r="DR189" t="s">
        <v>460</v>
      </c>
      <c r="DS189" t="s">
        <v>460</v>
      </c>
      <c r="DT189" t="s">
        <v>460</v>
      </c>
      <c r="DU189" t="s">
        <v>460</v>
      </c>
      <c r="DV189" t="s">
        <v>460</v>
      </c>
      <c r="DW189" t="s">
        <v>460</v>
      </c>
      <c r="DX189" t="s">
        <v>461</v>
      </c>
      <c r="DY189" t="s">
        <v>460</v>
      </c>
      <c r="DZ189" t="s">
        <v>460</v>
      </c>
      <c r="EA189" t="s">
        <v>460</v>
      </c>
      <c r="EB189" t="s">
        <v>463</v>
      </c>
      <c r="EC189" t="s">
        <v>460</v>
      </c>
      <c r="ED189" t="s">
        <v>460</v>
      </c>
      <c r="EE189" t="s">
        <v>460</v>
      </c>
      <c r="EF189" t="s">
        <v>460</v>
      </c>
      <c r="EG189" t="s">
        <v>460</v>
      </c>
      <c r="EH189" t="s">
        <v>460</v>
      </c>
      <c r="EI189" t="s">
        <v>473</v>
      </c>
      <c r="EJ189" t="s">
        <v>461</v>
      </c>
      <c r="EK189" t="s">
        <v>460</v>
      </c>
      <c r="EL189" t="s">
        <v>460</v>
      </c>
      <c r="EM189" t="s">
        <v>460</v>
      </c>
      <c r="EN189" t="s">
        <v>461</v>
      </c>
      <c r="EO189" t="s">
        <v>460</v>
      </c>
      <c r="EP189" t="s">
        <v>473</v>
      </c>
      <c r="EQ189" t="s">
        <v>460</v>
      </c>
      <c r="ER189" t="s">
        <v>460</v>
      </c>
      <c r="ES189" t="s">
        <v>460</v>
      </c>
      <c r="ET189" t="s">
        <v>460</v>
      </c>
      <c r="EU189" t="s">
        <v>460</v>
      </c>
      <c r="EV189" t="s">
        <v>460</v>
      </c>
      <c r="EW189" t="s">
        <v>460</v>
      </c>
      <c r="EX189" t="s">
        <v>460</v>
      </c>
      <c r="EY189" t="s">
        <v>461</v>
      </c>
      <c r="EZ189" t="s">
        <v>461</v>
      </c>
      <c r="FA189" t="s">
        <v>461</v>
      </c>
      <c r="FB189" t="s">
        <v>461</v>
      </c>
      <c r="FC189" t="s">
        <v>460</v>
      </c>
      <c r="FD189" t="s">
        <v>461</v>
      </c>
      <c r="FE189" t="s">
        <v>461</v>
      </c>
      <c r="FF189" t="s">
        <v>460</v>
      </c>
      <c r="FG189" t="s">
        <v>473</v>
      </c>
      <c r="FH189" t="s">
        <v>460</v>
      </c>
      <c r="FI189" t="s">
        <v>460</v>
      </c>
      <c r="FJ189" t="s">
        <v>460</v>
      </c>
      <c r="FK189" t="s">
        <v>461</v>
      </c>
      <c r="FL189" t="s">
        <v>460</v>
      </c>
      <c r="FM189" t="s">
        <v>460</v>
      </c>
      <c r="FN189" t="s">
        <v>460</v>
      </c>
      <c r="FO189" t="s">
        <v>460</v>
      </c>
      <c r="FP189" t="s">
        <v>460</v>
      </c>
      <c r="FQ189" t="s">
        <v>460</v>
      </c>
      <c r="FR189" t="s">
        <v>460</v>
      </c>
      <c r="FS189" t="s">
        <v>460</v>
      </c>
      <c r="FT189" t="s">
        <v>460</v>
      </c>
      <c r="FU189" t="s">
        <v>460</v>
      </c>
      <c r="FV189" t="s">
        <v>460</v>
      </c>
      <c r="FW189" t="s">
        <v>461</v>
      </c>
      <c r="FX189" t="s">
        <v>460</v>
      </c>
      <c r="FY189" t="s">
        <v>461</v>
      </c>
      <c r="FZ189" t="s">
        <v>460</v>
      </c>
      <c r="GA189" t="s">
        <v>461</v>
      </c>
      <c r="GB189" t="s">
        <v>480</v>
      </c>
      <c r="GC189" t="s">
        <v>460</v>
      </c>
      <c r="GD189" t="s">
        <v>460</v>
      </c>
      <c r="GE189" t="s">
        <v>460</v>
      </c>
      <c r="GF189" t="s">
        <v>473</v>
      </c>
      <c r="GG189" t="s">
        <v>460</v>
      </c>
      <c r="GH189" t="s">
        <v>460</v>
      </c>
      <c r="GI189" t="s">
        <v>460</v>
      </c>
      <c r="GJ189" t="s">
        <v>460</v>
      </c>
      <c r="GK189" t="s">
        <v>461</v>
      </c>
      <c r="GL189" t="s">
        <v>461</v>
      </c>
      <c r="GM189" t="s">
        <v>460</v>
      </c>
      <c r="GN189" t="s">
        <v>460</v>
      </c>
      <c r="GO189" t="s">
        <v>473</v>
      </c>
      <c r="GP189" t="s">
        <v>460</v>
      </c>
      <c r="GQ189" t="s">
        <v>461</v>
      </c>
      <c r="GR189" t="s">
        <v>460</v>
      </c>
      <c r="GS189" t="s">
        <v>460</v>
      </c>
      <c r="GT189" t="s">
        <v>460</v>
      </c>
      <c r="GU189" t="s">
        <v>460</v>
      </c>
      <c r="GV189" t="s">
        <v>473</v>
      </c>
      <c r="GW189" t="s">
        <v>460</v>
      </c>
      <c r="GX189" t="s">
        <v>460</v>
      </c>
      <c r="GY189" t="s">
        <v>460</v>
      </c>
      <c r="GZ189" t="s">
        <v>460</v>
      </c>
      <c r="HA189" t="s">
        <v>460</v>
      </c>
      <c r="HB189" t="s">
        <v>461</v>
      </c>
      <c r="HC189" t="s">
        <v>460</v>
      </c>
      <c r="HD189" t="s">
        <v>460</v>
      </c>
      <c r="HE189" t="s">
        <v>481</v>
      </c>
      <c r="HF189">
        <v>131</v>
      </c>
      <c r="HG189">
        <v>41</v>
      </c>
      <c r="HH189">
        <v>4</v>
      </c>
      <c r="HI189">
        <v>6</v>
      </c>
      <c r="HJ189">
        <v>17</v>
      </c>
      <c r="HK189" t="s">
        <v>476</v>
      </c>
      <c r="HM189" s="3">
        <f t="shared" si="108"/>
        <v>13</v>
      </c>
      <c r="HN189" s="3">
        <f t="shared" si="109"/>
        <v>29</v>
      </c>
      <c r="HO189" s="3">
        <f t="shared" si="125"/>
        <v>2</v>
      </c>
      <c r="HP189" s="3">
        <f t="shared" si="88"/>
        <v>29</v>
      </c>
      <c r="HQ189" s="7" t="str" cm="1">
        <f t="array" ref="HQ189">_xlfn.SWITCH(HP189,HM189,"Oui",HN189,"Non",HO189,"Abstention")</f>
        <v>Non</v>
      </c>
      <c r="HR189" s="7" t="str" cm="1">
        <f t="array" ref="HR189">_xlfn.SWITCH(HQ189,"Oui","Non","Non","Oui","Abstention","Oui")</f>
        <v>Oui</v>
      </c>
      <c r="HS189" s="7" t="str" cm="1">
        <f t="array" ref="HS189">_xlfn.SWITCH(HQ189,"Oui","Abstention","Non","Abstention","Abstention","Non")</f>
        <v>Abstention</v>
      </c>
      <c r="HT189" s="3">
        <f t="shared" si="89"/>
        <v>44</v>
      </c>
      <c r="HU189" s="3">
        <f t="shared" si="90"/>
        <v>0.65909090909090906</v>
      </c>
      <c r="HV189" t="str">
        <f t="shared" si="91"/>
        <v>pas de consigne</v>
      </c>
      <c r="HW189" s="3">
        <f t="shared" si="110"/>
        <v>34</v>
      </c>
      <c r="HX189" s="3">
        <f t="shared" si="111"/>
        <v>0</v>
      </c>
      <c r="HY189" s="3">
        <f t="shared" si="112"/>
        <v>0</v>
      </c>
      <c r="HZ189" s="3">
        <f t="shared" si="92"/>
        <v>34</v>
      </c>
      <c r="IA189" s="7" t="str" cm="1">
        <f t="array" ref="IA189">_xlfn.SWITCH(HZ189,HW189,"Oui",HX189,"Non",HY189,"Abstention")</f>
        <v>Oui</v>
      </c>
      <c r="IB189" s="7" t="str" cm="1">
        <f t="array" ref="IB189">_xlfn.SWITCH(IA189,"Oui","Non","Non","Oui","Abstention","Oui")</f>
        <v>Non</v>
      </c>
      <c r="IC189" s="7" t="str" cm="1">
        <f t="array" ref="IC189">_xlfn.SWITCH(IA189,"Oui","Abstention","Non","Abstention","Abstention","Non")</f>
        <v>Abstention</v>
      </c>
      <c r="ID189" s="3">
        <f t="shared" si="93"/>
        <v>34</v>
      </c>
      <c r="IE189" s="3">
        <f t="shared" si="94"/>
        <v>1</v>
      </c>
      <c r="IF189" t="str">
        <f t="shared" si="95"/>
        <v>consigne</v>
      </c>
      <c r="IG189">
        <f t="shared" si="113"/>
        <v>13</v>
      </c>
      <c r="IH189">
        <f t="shared" si="114"/>
        <v>12</v>
      </c>
      <c r="II189">
        <f t="shared" si="115"/>
        <v>2</v>
      </c>
      <c r="IJ189" s="3">
        <f t="shared" si="96"/>
        <v>13</v>
      </c>
      <c r="IK189" s="7" t="str" cm="1">
        <f t="array" ref="IK189">_xlfn.SWITCH(IJ189,IG189,"Oui",IH189,"Non",II189,"Abstention")</f>
        <v>Oui</v>
      </c>
      <c r="IL189" s="7" t="str" cm="1">
        <f t="array" ref="IL189">_xlfn.SWITCH(IK189,"Oui","Non","Non","Oui","Abstention","Oui")</f>
        <v>Non</v>
      </c>
      <c r="IM189" s="7" t="str" cm="1">
        <f t="array" ref="IM189">_xlfn.SWITCH(IK189,"Oui","Abstention","Non","Abstention","Abstention","Non")</f>
        <v>Abstention</v>
      </c>
      <c r="IN189" s="3">
        <f t="shared" si="97"/>
        <v>27</v>
      </c>
      <c r="IO189" s="3">
        <f t="shared" si="98"/>
        <v>0.48148148148148145</v>
      </c>
      <c r="IP189" t="str">
        <f t="shared" si="126"/>
        <v>pas de consigne</v>
      </c>
      <c r="IQ189">
        <f t="shared" si="116"/>
        <v>26</v>
      </c>
      <c r="IR189">
        <f t="shared" si="117"/>
        <v>0</v>
      </c>
      <c r="IS189">
        <f t="shared" si="118"/>
        <v>0</v>
      </c>
      <c r="IT189" s="3">
        <f t="shared" si="99"/>
        <v>26</v>
      </c>
      <c r="IU189" s="7" t="str" cm="1">
        <f t="array" ref="IU189">_xlfn.SWITCH(IT189,IQ189,"Oui",IR189,"Non",IS189,"Abstention")</f>
        <v>Oui</v>
      </c>
      <c r="IV189" s="7" t="str" cm="1">
        <f t="array" ref="IV189">_xlfn.SWITCH(IU189,"Oui","Non","Non","Oui","Abstention","Oui")</f>
        <v>Non</v>
      </c>
      <c r="IW189" s="7" t="str" cm="1">
        <f t="array" ref="IW189">_xlfn.SWITCH(IU189,"Oui","Abstention","Non","Abstention","Abstention","Non")</f>
        <v>Abstention</v>
      </c>
      <c r="IX189" s="3">
        <f t="shared" si="100"/>
        <v>26</v>
      </c>
      <c r="IY189" s="3">
        <f t="shared" si="101"/>
        <v>1</v>
      </c>
      <c r="IZ189" t="str">
        <f t="shared" si="127"/>
        <v>consigne</v>
      </c>
      <c r="JA189">
        <f t="shared" si="119"/>
        <v>29</v>
      </c>
      <c r="JB189">
        <f t="shared" si="120"/>
        <v>0</v>
      </c>
      <c r="JC189">
        <f t="shared" si="121"/>
        <v>0</v>
      </c>
      <c r="JD189" s="3">
        <f t="shared" si="102"/>
        <v>29</v>
      </c>
      <c r="JE189" s="7" t="str" cm="1">
        <f t="array" ref="JE189">_xlfn.SWITCH(JD189,JA189,"Oui",JB189,"Non",JC189,"Abstention")</f>
        <v>Oui</v>
      </c>
      <c r="JF189" s="7" t="str" cm="1">
        <f t="array" ref="JF189">_xlfn.SWITCH(JE189,"Oui","Non","Non","Oui","Abstention","Oui")</f>
        <v>Non</v>
      </c>
      <c r="JG189" s="7" t="str" cm="1">
        <f t="array" ref="JG189">_xlfn.SWITCH(JE189,"Oui","Abstention","Non","Abstention","Abstention","Non")</f>
        <v>Abstention</v>
      </c>
      <c r="JH189" s="3">
        <f t="shared" si="103"/>
        <v>29</v>
      </c>
      <c r="JI189" s="3">
        <f t="shared" si="104"/>
        <v>1</v>
      </c>
      <c r="JJ189" t="str">
        <f t="shared" si="128"/>
        <v>consigne</v>
      </c>
      <c r="JK189">
        <f t="shared" si="122"/>
        <v>16</v>
      </c>
      <c r="JL189">
        <f t="shared" si="123"/>
        <v>0</v>
      </c>
      <c r="JM189">
        <f t="shared" si="124"/>
        <v>0</v>
      </c>
      <c r="JN189" s="3">
        <f t="shared" si="105"/>
        <v>16</v>
      </c>
      <c r="JO189" s="7" t="str" cm="1">
        <f t="array" ref="JO189">_xlfn.SWITCH(JN189,JK189,"Oui",JL189,"Non",JM189,"Abstention")</f>
        <v>Oui</v>
      </c>
      <c r="JP189" s="7" t="str" cm="1">
        <f t="array" ref="JP189">_xlfn.SWITCH(JO189,"Oui","Non","Non","Oui","Abstention","Oui")</f>
        <v>Non</v>
      </c>
      <c r="JQ189" s="7" t="str" cm="1">
        <f t="array" ref="JQ189">_xlfn.SWITCH(JO189,"Oui","Abstention","Non","Abstention","Abstention","Non")</f>
        <v>Abstention</v>
      </c>
      <c r="JR189" s="3">
        <f t="shared" si="106"/>
        <v>16</v>
      </c>
      <c r="JS189" s="3">
        <f t="shared" si="107"/>
        <v>1</v>
      </c>
      <c r="JT189" t="str">
        <f t="shared" si="129"/>
        <v>consigne</v>
      </c>
      <c r="JU189" s="3"/>
      <c r="JV189" t="str" cm="1">
        <f t="array" ref="JV189">_xlfn._xlws.FILTER($M$3:$HD$3,((($M189:$HD189=$HR189)+($M189:$HD189=$HS189))*($M$5:$HD$5="V")*($HV189="consigne")),"")</f>
        <v/>
      </c>
      <c r="KP189" t="str" cm="1">
        <f t="array" ref="KP189">_xlfn._xlws.FILTER($M$3:$HD$3,((($M189:$HD189=$IB189)+($M189:$HD189=$IC189))*($M$5:$HD$5="S")*($IF189="consigne")),"")</f>
        <v/>
      </c>
      <c r="LD189" t="str" cm="1">
        <f t="array" ref="LD189">_xlfn._xlws.FILTER($M$3:$HD$3,((($M189:$HD189=$IV189)+($M189:$HD189=$IW189))*($M$5:$HD$5="RL")*($IZ189="consigne")),"")</f>
        <v/>
      </c>
      <c r="LP189" t="str" cm="1">
        <f t="array" ref="LP189">_xlfn._xlws.FILTER($M$3:$HD$3,((($M189:$HD189=$JF189)+($M189:$HD189=$JG189))*($M$5:$HD$5="G")*($JJ189="consigne")),"")</f>
        <v/>
      </c>
      <c r="MA189" t="str" cm="1">
        <f t="array" ref="MA189">_xlfn._xlws.FILTER($M$3:$HD$3,((($M189:$HD189=$JP189)+($M189:$HD189=$JQ189))*($M$5:$HD$5="GL")*($JT189="consigne")),"")</f>
        <v/>
      </c>
      <c r="MG189" t="str" cm="1">
        <f t="array" ref="MG189">_xlfn._xlws.FILTER($M$3:$HD$3,((($M189:$HD189=$IL189)+($M189:$HD189=$IM189))*($M$5:$HD$5="M-E")*($IP189="consigne")),"")</f>
        <v/>
      </c>
    </row>
    <row r="190" spans="1:353" ht="24" customHeight="1" x14ac:dyDescent="0.25">
      <c r="A190" s="1" t="s">
        <v>1086</v>
      </c>
      <c r="B190" t="s">
        <v>204</v>
      </c>
      <c r="C190" t="s">
        <v>684</v>
      </c>
      <c r="D190" t="s">
        <v>1045</v>
      </c>
      <c r="E190" s="1" t="s">
        <v>1046</v>
      </c>
      <c r="F190" t="s">
        <v>1047</v>
      </c>
      <c r="G190">
        <v>24670</v>
      </c>
      <c r="H190" t="s">
        <v>506</v>
      </c>
      <c r="I190" t="s">
        <v>1084</v>
      </c>
      <c r="J190" s="2" t="s">
        <v>1087</v>
      </c>
      <c r="K190" t="s">
        <v>1050</v>
      </c>
      <c r="M190" t="s">
        <v>480</v>
      </c>
      <c r="N190" t="s">
        <v>460</v>
      </c>
      <c r="O190" t="s">
        <v>460</v>
      </c>
      <c r="P190" t="s">
        <v>473</v>
      </c>
      <c r="Q190" t="s">
        <v>460</v>
      </c>
      <c r="R190" t="s">
        <v>460</v>
      </c>
      <c r="S190" t="s">
        <v>461</v>
      </c>
      <c r="T190" t="s">
        <v>461</v>
      </c>
      <c r="U190" t="s">
        <v>460</v>
      </c>
      <c r="V190" t="s">
        <v>461</v>
      </c>
      <c r="W190" t="s">
        <v>463</v>
      </c>
      <c r="X190" t="s">
        <v>460</v>
      </c>
      <c r="Y190" t="s">
        <v>461</v>
      </c>
      <c r="Z190" t="s">
        <v>473</v>
      </c>
      <c r="AA190" t="s">
        <v>461</v>
      </c>
      <c r="AB190" t="s">
        <v>460</v>
      </c>
      <c r="AC190" t="s">
        <v>461</v>
      </c>
      <c r="AD190" t="s">
        <v>460</v>
      </c>
      <c r="AE190" t="s">
        <v>460</v>
      </c>
      <c r="AF190" t="s">
        <v>460</v>
      </c>
      <c r="AG190" t="s">
        <v>460</v>
      </c>
      <c r="AH190" t="s">
        <v>460</v>
      </c>
      <c r="AI190" t="s">
        <v>460</v>
      </c>
      <c r="AJ190" t="s">
        <v>461</v>
      </c>
      <c r="AK190" t="s">
        <v>461</v>
      </c>
      <c r="AL190" t="s">
        <v>460</v>
      </c>
      <c r="AM190" t="s">
        <v>460</v>
      </c>
      <c r="AN190" t="s">
        <v>460</v>
      </c>
      <c r="AO190" t="s">
        <v>460</v>
      </c>
      <c r="AP190" t="s">
        <v>460</v>
      </c>
      <c r="AQ190" t="s">
        <v>460</v>
      </c>
      <c r="AR190" t="s">
        <v>461</v>
      </c>
      <c r="AS190" t="s">
        <v>461</v>
      </c>
      <c r="AT190" t="s">
        <v>460</v>
      </c>
      <c r="AU190" t="s">
        <v>460</v>
      </c>
      <c r="AV190" t="s">
        <v>460</v>
      </c>
      <c r="AW190" t="s">
        <v>460</v>
      </c>
      <c r="AX190" t="s">
        <v>461</v>
      </c>
      <c r="AY190" t="s">
        <v>460</v>
      </c>
      <c r="AZ190" t="s">
        <v>460</v>
      </c>
      <c r="BA190" t="s">
        <v>460</v>
      </c>
      <c r="BB190" t="s">
        <v>460</v>
      </c>
      <c r="BC190" t="s">
        <v>461</v>
      </c>
      <c r="BD190" t="s">
        <v>460</v>
      </c>
      <c r="BE190" t="s">
        <v>463</v>
      </c>
      <c r="BF190" t="s">
        <v>460</v>
      </c>
      <c r="BG190" t="s">
        <v>460</v>
      </c>
      <c r="BH190" t="s">
        <v>460</v>
      </c>
      <c r="BI190" t="s">
        <v>460</v>
      </c>
      <c r="BJ190" t="s">
        <v>460</v>
      </c>
      <c r="BK190" t="s">
        <v>460</v>
      </c>
      <c r="BL190" t="s">
        <v>461</v>
      </c>
      <c r="BM190" t="s">
        <v>461</v>
      </c>
      <c r="BN190" t="s">
        <v>461</v>
      </c>
      <c r="BO190" t="s">
        <v>460</v>
      </c>
      <c r="BP190" t="s">
        <v>463</v>
      </c>
      <c r="BQ190" t="s">
        <v>460</v>
      </c>
      <c r="BR190" t="s">
        <v>460</v>
      </c>
      <c r="BS190" t="s">
        <v>460</v>
      </c>
      <c r="BT190" t="s">
        <v>460</v>
      </c>
      <c r="BU190" t="s">
        <v>460</v>
      </c>
      <c r="BV190" t="s">
        <v>460</v>
      </c>
      <c r="BW190" t="s">
        <v>460</v>
      </c>
      <c r="BX190" t="s">
        <v>461</v>
      </c>
      <c r="BY190" t="s">
        <v>460</v>
      </c>
      <c r="BZ190" t="s">
        <v>460</v>
      </c>
      <c r="CA190" t="s">
        <v>461</v>
      </c>
      <c r="CB190" t="s">
        <v>460</v>
      </c>
      <c r="CC190" t="s">
        <v>460</v>
      </c>
      <c r="CD190" t="s">
        <v>460</v>
      </c>
      <c r="CE190" t="s">
        <v>460</v>
      </c>
      <c r="CF190" t="s">
        <v>461</v>
      </c>
      <c r="CG190" t="s">
        <v>463</v>
      </c>
      <c r="CH190" t="s">
        <v>461</v>
      </c>
      <c r="CI190" t="s">
        <v>460</v>
      </c>
      <c r="CJ190" t="s">
        <v>460</v>
      </c>
      <c r="CK190" t="s">
        <v>460</v>
      </c>
      <c r="CL190" t="s">
        <v>460</v>
      </c>
      <c r="CM190" t="s">
        <v>463</v>
      </c>
      <c r="CN190" t="s">
        <v>460</v>
      </c>
      <c r="CO190" t="s">
        <v>461</v>
      </c>
      <c r="CP190" t="s">
        <v>460</v>
      </c>
      <c r="CQ190" t="s">
        <v>460</v>
      </c>
      <c r="CR190" t="s">
        <v>460</v>
      </c>
      <c r="CS190" t="s">
        <v>460</v>
      </c>
      <c r="CT190" t="s">
        <v>460</v>
      </c>
      <c r="CU190" t="s">
        <v>473</v>
      </c>
      <c r="CV190" t="s">
        <v>460</v>
      </c>
      <c r="CW190" t="s">
        <v>460</v>
      </c>
      <c r="CX190" t="s">
        <v>460</v>
      </c>
      <c r="CY190" t="s">
        <v>460</v>
      </c>
      <c r="CZ190" t="s">
        <v>473</v>
      </c>
      <c r="DA190" t="s">
        <v>460</v>
      </c>
      <c r="DB190" t="s">
        <v>474</v>
      </c>
      <c r="DC190" t="s">
        <v>460</v>
      </c>
      <c r="DD190" t="s">
        <v>460</v>
      </c>
      <c r="DE190" t="s">
        <v>461</v>
      </c>
      <c r="DF190" t="s">
        <v>473</v>
      </c>
      <c r="DG190" t="s">
        <v>473</v>
      </c>
      <c r="DH190" t="s">
        <v>460</v>
      </c>
      <c r="DI190" t="s">
        <v>460</v>
      </c>
      <c r="DJ190" t="s">
        <v>460</v>
      </c>
      <c r="DK190" t="s">
        <v>460</v>
      </c>
      <c r="DL190" t="s">
        <v>461</v>
      </c>
      <c r="DM190" t="s">
        <v>461</v>
      </c>
      <c r="DN190" t="s">
        <v>460</v>
      </c>
      <c r="DO190" t="s">
        <v>460</v>
      </c>
      <c r="DP190" t="s">
        <v>460</v>
      </c>
      <c r="DQ190" t="s">
        <v>473</v>
      </c>
      <c r="DR190" t="s">
        <v>460</v>
      </c>
      <c r="DS190" t="s">
        <v>460</v>
      </c>
      <c r="DT190" t="s">
        <v>460</v>
      </c>
      <c r="DU190" t="s">
        <v>460</v>
      </c>
      <c r="DV190" t="s">
        <v>460</v>
      </c>
      <c r="DW190" t="s">
        <v>461</v>
      </c>
      <c r="DX190" t="s">
        <v>460</v>
      </c>
      <c r="DY190" t="s">
        <v>461</v>
      </c>
      <c r="DZ190" t="s">
        <v>460</v>
      </c>
      <c r="EA190" t="s">
        <v>461</v>
      </c>
      <c r="EB190" t="s">
        <v>463</v>
      </c>
      <c r="EC190" t="s">
        <v>460</v>
      </c>
      <c r="ED190" t="s">
        <v>461</v>
      </c>
      <c r="EE190" t="s">
        <v>460</v>
      </c>
      <c r="EF190" t="s">
        <v>460</v>
      </c>
      <c r="EG190" t="s">
        <v>460</v>
      </c>
      <c r="EH190" t="s">
        <v>460</v>
      </c>
      <c r="EI190" t="s">
        <v>460</v>
      </c>
      <c r="EJ190" t="s">
        <v>460</v>
      </c>
      <c r="EK190" t="s">
        <v>460</v>
      </c>
      <c r="EL190" t="s">
        <v>460</v>
      </c>
      <c r="EM190" t="s">
        <v>460</v>
      </c>
      <c r="EN190" t="s">
        <v>460</v>
      </c>
      <c r="EO190" t="s">
        <v>461</v>
      </c>
      <c r="EP190" t="s">
        <v>473</v>
      </c>
      <c r="EQ190" t="s">
        <v>460</v>
      </c>
      <c r="ER190" t="s">
        <v>461</v>
      </c>
      <c r="ES190" t="s">
        <v>461</v>
      </c>
      <c r="ET190" t="s">
        <v>460</v>
      </c>
      <c r="EU190" t="s">
        <v>461</v>
      </c>
      <c r="EV190" t="s">
        <v>461</v>
      </c>
      <c r="EW190" t="s">
        <v>460</v>
      </c>
      <c r="EX190" t="s">
        <v>461</v>
      </c>
      <c r="EY190" t="s">
        <v>460</v>
      </c>
      <c r="EZ190" t="s">
        <v>460</v>
      </c>
      <c r="FA190" t="s">
        <v>460</v>
      </c>
      <c r="FB190" t="s">
        <v>460</v>
      </c>
      <c r="FC190" t="s">
        <v>460</v>
      </c>
      <c r="FD190" t="s">
        <v>460</v>
      </c>
      <c r="FE190" t="s">
        <v>460</v>
      </c>
      <c r="FF190" t="s">
        <v>460</v>
      </c>
      <c r="FG190" t="s">
        <v>460</v>
      </c>
      <c r="FH190" t="s">
        <v>460</v>
      </c>
      <c r="FI190" t="s">
        <v>460</v>
      </c>
      <c r="FJ190" t="s">
        <v>460</v>
      </c>
      <c r="FK190" t="s">
        <v>460</v>
      </c>
      <c r="FL190" t="s">
        <v>461</v>
      </c>
      <c r="FM190" t="s">
        <v>461</v>
      </c>
      <c r="FN190" t="s">
        <v>460</v>
      </c>
      <c r="FO190" t="s">
        <v>461</v>
      </c>
      <c r="FP190" t="s">
        <v>460</v>
      </c>
      <c r="FQ190" t="s">
        <v>460</v>
      </c>
      <c r="FR190" t="s">
        <v>461</v>
      </c>
      <c r="FS190" t="s">
        <v>460</v>
      </c>
      <c r="FT190" t="s">
        <v>461</v>
      </c>
      <c r="FU190" t="s">
        <v>460</v>
      </c>
      <c r="FV190" t="s">
        <v>460</v>
      </c>
      <c r="FW190" t="s">
        <v>460</v>
      </c>
      <c r="FX190" t="s">
        <v>460</v>
      </c>
      <c r="FY190" t="s">
        <v>460</v>
      </c>
      <c r="FZ190" t="s">
        <v>460</v>
      </c>
      <c r="GA190" t="s">
        <v>460</v>
      </c>
      <c r="GB190" t="s">
        <v>460</v>
      </c>
      <c r="GC190" t="s">
        <v>460</v>
      </c>
      <c r="GD190" t="s">
        <v>460</v>
      </c>
      <c r="GE190" t="s">
        <v>460</v>
      </c>
      <c r="GF190" t="s">
        <v>460</v>
      </c>
      <c r="GG190" t="s">
        <v>460</v>
      </c>
      <c r="GH190" t="s">
        <v>460</v>
      </c>
      <c r="GI190" t="s">
        <v>461</v>
      </c>
      <c r="GJ190" t="s">
        <v>461</v>
      </c>
      <c r="GK190" t="s">
        <v>460</v>
      </c>
      <c r="GL190" t="s">
        <v>460</v>
      </c>
      <c r="GM190" t="s">
        <v>460</v>
      </c>
      <c r="GN190" t="s">
        <v>460</v>
      </c>
      <c r="GO190" t="s">
        <v>460</v>
      </c>
      <c r="GP190" t="s">
        <v>461</v>
      </c>
      <c r="GQ190" t="s">
        <v>460</v>
      </c>
      <c r="GR190" t="s">
        <v>460</v>
      </c>
      <c r="GS190" t="s">
        <v>460</v>
      </c>
      <c r="GT190" t="s">
        <v>460</v>
      </c>
      <c r="GU190" t="s">
        <v>461</v>
      </c>
      <c r="GV190" t="s">
        <v>460</v>
      </c>
      <c r="GW190" t="s">
        <v>461</v>
      </c>
      <c r="GX190" t="s">
        <v>460</v>
      </c>
      <c r="GY190" t="s">
        <v>461</v>
      </c>
      <c r="GZ190" t="s">
        <v>460</v>
      </c>
      <c r="HA190" t="s">
        <v>460</v>
      </c>
      <c r="HB190" t="s">
        <v>460</v>
      </c>
      <c r="HC190" t="s">
        <v>460</v>
      </c>
      <c r="HD190" t="s">
        <v>460</v>
      </c>
      <c r="HE190" t="s">
        <v>481</v>
      </c>
      <c r="HF190">
        <v>140</v>
      </c>
      <c r="HG190">
        <v>44</v>
      </c>
      <c r="HH190">
        <v>1</v>
      </c>
      <c r="HI190">
        <v>6</v>
      </c>
      <c r="HJ190">
        <v>8</v>
      </c>
      <c r="HK190" t="s">
        <v>476</v>
      </c>
      <c r="HM190" s="3">
        <f t="shared" si="108"/>
        <v>48</v>
      </c>
      <c r="HN190" s="3">
        <f t="shared" si="109"/>
        <v>0</v>
      </c>
      <c r="HO190" s="3">
        <f t="shared" si="125"/>
        <v>1</v>
      </c>
      <c r="HP190" s="3">
        <f t="shared" si="88"/>
        <v>48</v>
      </c>
      <c r="HQ190" s="7" t="str" cm="1">
        <f t="array" ref="HQ190">_xlfn.SWITCH(HP190,HM190,"Oui",HN190,"Non",HO190,"Abstention")</f>
        <v>Oui</v>
      </c>
      <c r="HR190" s="7" t="str" cm="1">
        <f t="array" ref="HR190">_xlfn.SWITCH(HQ190,"Oui","Non","Non","Oui","Abstention","Oui")</f>
        <v>Non</v>
      </c>
      <c r="HS190" s="7" t="str" cm="1">
        <f t="array" ref="HS190">_xlfn.SWITCH(HQ190,"Oui","Abstention","Non","Abstention","Abstention","Non")</f>
        <v>Abstention</v>
      </c>
      <c r="HT190" s="3">
        <f t="shared" si="89"/>
        <v>49</v>
      </c>
      <c r="HU190" s="3">
        <f t="shared" si="90"/>
        <v>0.97959183673469385</v>
      </c>
      <c r="HV190" t="str">
        <f t="shared" si="91"/>
        <v>consigne</v>
      </c>
      <c r="HW190" s="3">
        <f t="shared" si="110"/>
        <v>36</v>
      </c>
      <c r="HX190" s="3">
        <f t="shared" si="111"/>
        <v>0</v>
      </c>
      <c r="HY190" s="3">
        <f t="shared" si="112"/>
        <v>0</v>
      </c>
      <c r="HZ190" s="3">
        <f t="shared" si="92"/>
        <v>36</v>
      </c>
      <c r="IA190" s="7" t="str" cm="1">
        <f t="array" ref="IA190">_xlfn.SWITCH(HZ190,HW190,"Oui",HX190,"Non",HY190,"Abstention")</f>
        <v>Oui</v>
      </c>
      <c r="IB190" s="7" t="str" cm="1">
        <f t="array" ref="IB190">_xlfn.SWITCH(IA190,"Oui","Non","Non","Oui","Abstention","Oui")</f>
        <v>Non</v>
      </c>
      <c r="IC190" s="7" t="str" cm="1">
        <f t="array" ref="IC190">_xlfn.SWITCH(IA190,"Oui","Abstention","Non","Abstention","Abstention","Non")</f>
        <v>Abstention</v>
      </c>
      <c r="ID190" s="3">
        <f t="shared" si="93"/>
        <v>36</v>
      </c>
      <c r="IE190" s="3">
        <f t="shared" si="94"/>
        <v>1</v>
      </c>
      <c r="IF190" t="str">
        <f t="shared" si="95"/>
        <v>consigne</v>
      </c>
      <c r="IG190">
        <f t="shared" si="113"/>
        <v>28</v>
      </c>
      <c r="IH190">
        <f t="shared" si="114"/>
        <v>0</v>
      </c>
      <c r="II190">
        <f t="shared" si="115"/>
        <v>0</v>
      </c>
      <c r="IJ190" s="3">
        <f t="shared" si="96"/>
        <v>28</v>
      </c>
      <c r="IK190" s="7" t="str" cm="1">
        <f t="array" ref="IK190">_xlfn.SWITCH(IJ190,IG190,"Oui",IH190,"Non",II190,"Abstention")</f>
        <v>Oui</v>
      </c>
      <c r="IL190" s="7" t="str" cm="1">
        <f t="array" ref="IL190">_xlfn.SWITCH(IK190,"Oui","Non","Non","Oui","Abstention","Oui")</f>
        <v>Non</v>
      </c>
      <c r="IM190" s="7" t="str" cm="1">
        <f t="array" ref="IM190">_xlfn.SWITCH(IK190,"Oui","Abstention","Non","Abstention","Abstention","Non")</f>
        <v>Abstention</v>
      </c>
      <c r="IN190" s="3">
        <f t="shared" si="97"/>
        <v>28</v>
      </c>
      <c r="IO190" s="3">
        <f t="shared" si="98"/>
        <v>1</v>
      </c>
      <c r="IP190" t="str">
        <f t="shared" si="126"/>
        <v>consigne</v>
      </c>
      <c r="IQ190">
        <f t="shared" si="116"/>
        <v>28</v>
      </c>
      <c r="IR190">
        <f t="shared" si="117"/>
        <v>0</v>
      </c>
      <c r="IS190">
        <f t="shared" si="118"/>
        <v>0</v>
      </c>
      <c r="IT190" s="3">
        <f t="shared" si="99"/>
        <v>28</v>
      </c>
      <c r="IU190" s="7" t="str" cm="1">
        <f t="array" ref="IU190">_xlfn.SWITCH(IT190,IQ190,"Oui",IR190,"Non",IS190,"Abstention")</f>
        <v>Oui</v>
      </c>
      <c r="IV190" s="7" t="str" cm="1">
        <f t="array" ref="IV190">_xlfn.SWITCH(IU190,"Oui","Non","Non","Oui","Abstention","Oui")</f>
        <v>Non</v>
      </c>
      <c r="IW190" s="7" t="str" cm="1">
        <f t="array" ref="IW190">_xlfn.SWITCH(IU190,"Oui","Abstention","Non","Abstention","Abstention","Non")</f>
        <v>Abstention</v>
      </c>
      <c r="IX190" s="3">
        <f t="shared" si="100"/>
        <v>28</v>
      </c>
      <c r="IY190" s="3">
        <f t="shared" si="101"/>
        <v>1</v>
      </c>
      <c r="IZ190" t="str">
        <f t="shared" si="127"/>
        <v>consigne</v>
      </c>
      <c r="JA190">
        <f t="shared" si="119"/>
        <v>0</v>
      </c>
      <c r="JB190">
        <f t="shared" si="120"/>
        <v>29</v>
      </c>
      <c r="JC190">
        <f t="shared" si="121"/>
        <v>0</v>
      </c>
      <c r="JD190" s="3">
        <f t="shared" si="102"/>
        <v>29</v>
      </c>
      <c r="JE190" s="7" t="str" cm="1">
        <f t="array" ref="JE190">_xlfn.SWITCH(JD190,JA190,"Oui",JB190,"Non",JC190,"Abstention")</f>
        <v>Non</v>
      </c>
      <c r="JF190" s="7" t="str" cm="1">
        <f t="array" ref="JF190">_xlfn.SWITCH(JE190,"Oui","Non","Non","Oui","Abstention","Oui")</f>
        <v>Oui</v>
      </c>
      <c r="JG190" s="7" t="str" cm="1">
        <f t="array" ref="JG190">_xlfn.SWITCH(JE190,"Oui","Abstention","Non","Abstention","Abstention","Non")</f>
        <v>Abstention</v>
      </c>
      <c r="JH190" s="3">
        <f t="shared" si="103"/>
        <v>29</v>
      </c>
      <c r="JI190" s="3">
        <f t="shared" si="104"/>
        <v>1</v>
      </c>
      <c r="JJ190" t="str">
        <f t="shared" si="128"/>
        <v>consigne</v>
      </c>
      <c r="JK190">
        <f t="shared" si="122"/>
        <v>0</v>
      </c>
      <c r="JL190">
        <f t="shared" si="123"/>
        <v>15</v>
      </c>
      <c r="JM190">
        <f t="shared" si="124"/>
        <v>0</v>
      </c>
      <c r="JN190" s="3">
        <f t="shared" si="105"/>
        <v>15</v>
      </c>
      <c r="JO190" s="7" t="str" cm="1">
        <f t="array" ref="JO190">_xlfn.SWITCH(JN190,JK190,"Oui",JL190,"Non",JM190,"Abstention")</f>
        <v>Non</v>
      </c>
      <c r="JP190" s="7" t="str" cm="1">
        <f t="array" ref="JP190">_xlfn.SWITCH(JO190,"Oui","Non","Non","Oui","Abstention","Oui")</f>
        <v>Oui</v>
      </c>
      <c r="JQ190" s="7" t="str" cm="1">
        <f t="array" ref="JQ190">_xlfn.SWITCH(JO190,"Oui","Abstention","Non","Abstention","Abstention","Non")</f>
        <v>Abstention</v>
      </c>
      <c r="JR190" s="3">
        <f t="shared" si="106"/>
        <v>15</v>
      </c>
      <c r="JS190" s="3">
        <f t="shared" si="107"/>
        <v>1</v>
      </c>
      <c r="JT190" t="str">
        <f t="shared" si="129"/>
        <v>consigne</v>
      </c>
      <c r="JU190" s="3"/>
      <c r="JV190" t="str" cm="1">
        <f t="array" ref="JV190">_xlfn._xlws.FILTER($M$3:$HD$3,((($M190:$HD190=$HR190)+($M190:$HD190=$HS190))*($M$5:$HD$5="V")*($HV190="consigne")),"")</f>
        <v>Addor Jean-Luc</v>
      </c>
      <c r="KP190" t="str" cm="1">
        <f t="array" ref="KP190">_xlfn._xlws.FILTER($M$3:$HD$3,((($M190:$HD190=$IB190)+($M190:$HD190=$IC190))*($M$5:$HD$5="S")*($IF190="consigne")),"")</f>
        <v/>
      </c>
      <c r="LD190" t="str" cm="1">
        <f t="array" ref="LD190">_xlfn._xlws.FILTER($M$3:$HD$3,((($M190:$HD190=$IV190)+($M190:$HD190=$IW190))*($M$5:$HD$5="RL")*($IZ190="consigne")),"")</f>
        <v/>
      </c>
      <c r="LP190" t="str" cm="1">
        <f t="array" ref="LP190">_xlfn._xlws.FILTER($M$3:$HD$3,((($M190:$HD190=$JF190)+($M190:$HD190=$JG190))*($M$5:$HD$5="G")*($JJ190="consigne")),"")</f>
        <v/>
      </c>
      <c r="MA190" t="str" cm="1">
        <f t="array" ref="MA190">_xlfn._xlws.FILTER($M$3:$HD$3,((($M190:$HD190=$JP190)+($M190:$HD190=$JQ190))*($M$5:$HD$5="GL")*($JT190="consigne")),"")</f>
        <v/>
      </c>
      <c r="MG190" t="str" cm="1">
        <f t="array" ref="MG190">_xlfn._xlws.FILTER($M$3:$HD$3,((($M190:$HD190=$IL190)+($M190:$HD190=$IM190))*($M$5:$HD$5="M-E")*($IP190="consigne")),"")</f>
        <v/>
      </c>
    </row>
    <row r="191" spans="1:353" x14ac:dyDescent="0.25">
      <c r="A191" s="1" t="s">
        <v>1088</v>
      </c>
      <c r="B191" t="s">
        <v>204</v>
      </c>
      <c r="C191" t="s">
        <v>684</v>
      </c>
      <c r="D191" t="s">
        <v>1045</v>
      </c>
      <c r="E191" s="1" t="s">
        <v>1046</v>
      </c>
      <c r="F191" t="s">
        <v>1047</v>
      </c>
      <c r="G191">
        <v>24671</v>
      </c>
      <c r="H191" t="s">
        <v>521</v>
      </c>
      <c r="I191" t="s">
        <v>522</v>
      </c>
      <c r="J191" t="s">
        <v>523</v>
      </c>
      <c r="K191" t="s">
        <v>1050</v>
      </c>
      <c r="M191" t="s">
        <v>460</v>
      </c>
      <c r="N191" t="s">
        <v>460</v>
      </c>
      <c r="O191" t="s">
        <v>460</v>
      </c>
      <c r="P191" t="s">
        <v>473</v>
      </c>
      <c r="Q191" t="s">
        <v>460</v>
      </c>
      <c r="R191" t="s">
        <v>460</v>
      </c>
      <c r="S191" t="s">
        <v>460</v>
      </c>
      <c r="T191" t="s">
        <v>460</v>
      </c>
      <c r="U191" t="s">
        <v>460</v>
      </c>
      <c r="V191" t="s">
        <v>460</v>
      </c>
      <c r="W191" t="s">
        <v>463</v>
      </c>
      <c r="X191" t="s">
        <v>460</v>
      </c>
      <c r="Y191" t="s">
        <v>460</v>
      </c>
      <c r="Z191" t="s">
        <v>460</v>
      </c>
      <c r="AA191" t="s">
        <v>460</v>
      </c>
      <c r="AB191" t="s">
        <v>460</v>
      </c>
      <c r="AC191" t="s">
        <v>460</v>
      </c>
      <c r="AD191" t="s">
        <v>460</v>
      </c>
      <c r="AE191" t="s">
        <v>460</v>
      </c>
      <c r="AF191" t="s">
        <v>460</v>
      </c>
      <c r="AG191" t="s">
        <v>460</v>
      </c>
      <c r="AH191" t="s">
        <v>460</v>
      </c>
      <c r="AI191" t="s">
        <v>460</v>
      </c>
      <c r="AJ191" t="s">
        <v>460</v>
      </c>
      <c r="AK191" t="s">
        <v>460</v>
      </c>
      <c r="AL191" t="s">
        <v>473</v>
      </c>
      <c r="AM191" t="s">
        <v>460</v>
      </c>
      <c r="AN191" t="s">
        <v>460</v>
      </c>
      <c r="AO191" t="s">
        <v>460</v>
      </c>
      <c r="AP191" t="s">
        <v>460</v>
      </c>
      <c r="AQ191" t="s">
        <v>460</v>
      </c>
      <c r="AR191" t="s">
        <v>460</v>
      </c>
      <c r="AS191" t="s">
        <v>460</v>
      </c>
      <c r="AT191" t="s">
        <v>460</v>
      </c>
      <c r="AU191" t="s">
        <v>460</v>
      </c>
      <c r="AV191" t="s">
        <v>460</v>
      </c>
      <c r="AW191" t="s">
        <v>460</v>
      </c>
      <c r="AX191" t="s">
        <v>460</v>
      </c>
      <c r="AY191" t="s">
        <v>460</v>
      </c>
      <c r="AZ191" t="s">
        <v>460</v>
      </c>
      <c r="BA191" t="s">
        <v>460</v>
      </c>
      <c r="BB191" t="s">
        <v>460</v>
      </c>
      <c r="BC191" t="s">
        <v>460</v>
      </c>
      <c r="BD191" t="s">
        <v>460</v>
      </c>
      <c r="BE191" t="s">
        <v>463</v>
      </c>
      <c r="BF191" t="s">
        <v>460</v>
      </c>
      <c r="BG191" t="s">
        <v>460</v>
      </c>
      <c r="BH191" t="s">
        <v>460</v>
      </c>
      <c r="BI191" t="s">
        <v>460</v>
      </c>
      <c r="BJ191" t="s">
        <v>460</v>
      </c>
      <c r="BK191" t="s">
        <v>460</v>
      </c>
      <c r="BL191" t="s">
        <v>460</v>
      </c>
      <c r="BM191" t="s">
        <v>460</v>
      </c>
      <c r="BN191" t="s">
        <v>460</v>
      </c>
      <c r="BO191" t="s">
        <v>460</v>
      </c>
      <c r="BP191" t="s">
        <v>463</v>
      </c>
      <c r="BQ191" t="s">
        <v>460</v>
      </c>
      <c r="BR191" t="s">
        <v>460</v>
      </c>
      <c r="BS191" t="s">
        <v>460</v>
      </c>
      <c r="BT191" t="s">
        <v>460</v>
      </c>
      <c r="BU191" t="s">
        <v>460</v>
      </c>
      <c r="BV191" t="s">
        <v>460</v>
      </c>
      <c r="BW191" t="s">
        <v>460</v>
      </c>
      <c r="BX191" t="s">
        <v>460</v>
      </c>
      <c r="BY191" t="s">
        <v>460</v>
      </c>
      <c r="BZ191" t="s">
        <v>460</v>
      </c>
      <c r="CA191" t="s">
        <v>460</v>
      </c>
      <c r="CB191" t="s">
        <v>460</v>
      </c>
      <c r="CC191" t="s">
        <v>460</v>
      </c>
      <c r="CD191" t="s">
        <v>460</v>
      </c>
      <c r="CE191" t="s">
        <v>460</v>
      </c>
      <c r="CF191" t="s">
        <v>460</v>
      </c>
      <c r="CG191" t="s">
        <v>463</v>
      </c>
      <c r="CH191" t="s">
        <v>460</v>
      </c>
      <c r="CI191" t="s">
        <v>460</v>
      </c>
      <c r="CJ191" t="s">
        <v>460</v>
      </c>
      <c r="CK191" t="s">
        <v>460</v>
      </c>
      <c r="CL191" t="s">
        <v>460</v>
      </c>
      <c r="CM191" t="s">
        <v>463</v>
      </c>
      <c r="CN191" t="s">
        <v>460</v>
      </c>
      <c r="CO191" t="s">
        <v>460</v>
      </c>
      <c r="CP191" t="s">
        <v>460</v>
      </c>
      <c r="CQ191" t="s">
        <v>460</v>
      </c>
      <c r="CR191" t="s">
        <v>460</v>
      </c>
      <c r="CS191" t="s">
        <v>460</v>
      </c>
      <c r="CT191" t="s">
        <v>461</v>
      </c>
      <c r="CU191" t="s">
        <v>473</v>
      </c>
      <c r="CV191" t="s">
        <v>460</v>
      </c>
      <c r="CW191" t="s">
        <v>460</v>
      </c>
      <c r="CX191" t="s">
        <v>460</v>
      </c>
      <c r="CY191" t="s">
        <v>460</v>
      </c>
      <c r="CZ191" t="s">
        <v>473</v>
      </c>
      <c r="DA191" t="s">
        <v>460</v>
      </c>
      <c r="DB191" t="s">
        <v>474</v>
      </c>
      <c r="DC191" t="s">
        <v>460</v>
      </c>
      <c r="DD191" t="s">
        <v>460</v>
      </c>
      <c r="DE191" t="s">
        <v>460</v>
      </c>
      <c r="DF191" t="s">
        <v>473</v>
      </c>
      <c r="DG191" t="s">
        <v>473</v>
      </c>
      <c r="DH191" t="s">
        <v>460</v>
      </c>
      <c r="DI191" t="s">
        <v>460</v>
      </c>
      <c r="DJ191" t="s">
        <v>460</v>
      </c>
      <c r="DK191" t="s">
        <v>460</v>
      </c>
      <c r="DL191" t="s">
        <v>460</v>
      </c>
      <c r="DM191" t="s">
        <v>460</v>
      </c>
      <c r="DN191" t="s">
        <v>460</v>
      </c>
      <c r="DO191" t="s">
        <v>460</v>
      </c>
      <c r="DP191" t="s">
        <v>460</v>
      </c>
      <c r="DQ191" t="s">
        <v>473</v>
      </c>
      <c r="DR191" t="s">
        <v>460</v>
      </c>
      <c r="DS191" t="s">
        <v>460</v>
      </c>
      <c r="DT191" t="s">
        <v>460</v>
      </c>
      <c r="DU191" t="s">
        <v>460</v>
      </c>
      <c r="DV191" t="s">
        <v>460</v>
      </c>
      <c r="DW191" t="s">
        <v>460</v>
      </c>
      <c r="DX191" t="s">
        <v>460</v>
      </c>
      <c r="DY191" t="s">
        <v>460</v>
      </c>
      <c r="DZ191" t="s">
        <v>460</v>
      </c>
      <c r="EA191" t="s">
        <v>460</v>
      </c>
      <c r="EB191" t="s">
        <v>463</v>
      </c>
      <c r="EC191" t="s">
        <v>460</v>
      </c>
      <c r="ED191" t="s">
        <v>460</v>
      </c>
      <c r="EE191" t="s">
        <v>460</v>
      </c>
      <c r="EF191" t="s">
        <v>460</v>
      </c>
      <c r="EG191" t="s">
        <v>460</v>
      </c>
      <c r="EH191" t="s">
        <v>460</v>
      </c>
      <c r="EI191" t="s">
        <v>460</v>
      </c>
      <c r="EJ191" t="s">
        <v>460</v>
      </c>
      <c r="EK191" t="s">
        <v>460</v>
      </c>
      <c r="EL191" t="s">
        <v>460</v>
      </c>
      <c r="EM191" t="s">
        <v>460</v>
      </c>
      <c r="EN191" t="s">
        <v>460</v>
      </c>
      <c r="EO191" t="s">
        <v>460</v>
      </c>
      <c r="EP191" t="s">
        <v>473</v>
      </c>
      <c r="EQ191" t="s">
        <v>460</v>
      </c>
      <c r="ER191" t="s">
        <v>460</v>
      </c>
      <c r="ES191" t="s">
        <v>460</v>
      </c>
      <c r="ET191" t="s">
        <v>460</v>
      </c>
      <c r="EU191" t="s">
        <v>460</v>
      </c>
      <c r="EV191" t="s">
        <v>460</v>
      </c>
      <c r="EW191" t="s">
        <v>460</v>
      </c>
      <c r="EX191" t="s">
        <v>460</v>
      </c>
      <c r="EY191" t="s">
        <v>460</v>
      </c>
      <c r="EZ191" t="s">
        <v>460</v>
      </c>
      <c r="FA191" t="s">
        <v>460</v>
      </c>
      <c r="FB191" t="s">
        <v>460</v>
      </c>
      <c r="FC191" t="s">
        <v>460</v>
      </c>
      <c r="FD191" t="s">
        <v>460</v>
      </c>
      <c r="FE191" t="s">
        <v>460</v>
      </c>
      <c r="FF191" t="s">
        <v>460</v>
      </c>
      <c r="FG191" t="s">
        <v>473</v>
      </c>
      <c r="FH191" t="s">
        <v>460</v>
      </c>
      <c r="FI191" t="s">
        <v>460</v>
      </c>
      <c r="FJ191" t="s">
        <v>460</v>
      </c>
      <c r="FK191" t="s">
        <v>460</v>
      </c>
      <c r="FL191" t="s">
        <v>460</v>
      </c>
      <c r="FM191" t="s">
        <v>460</v>
      </c>
      <c r="FN191" t="s">
        <v>460</v>
      </c>
      <c r="FO191" t="s">
        <v>460</v>
      </c>
      <c r="FP191" t="s">
        <v>460</v>
      </c>
      <c r="FQ191" t="s">
        <v>460</v>
      </c>
      <c r="FR191" t="s">
        <v>460</v>
      </c>
      <c r="FS191" t="s">
        <v>460</v>
      </c>
      <c r="FT191" t="s">
        <v>460</v>
      </c>
      <c r="FU191" t="s">
        <v>460</v>
      </c>
      <c r="FV191" t="s">
        <v>460</v>
      </c>
      <c r="FW191" t="s">
        <v>460</v>
      </c>
      <c r="FX191" t="s">
        <v>460</v>
      </c>
      <c r="FY191" t="s">
        <v>460</v>
      </c>
      <c r="FZ191" t="s">
        <v>460</v>
      </c>
      <c r="GA191" t="s">
        <v>460</v>
      </c>
      <c r="GB191" t="s">
        <v>460</v>
      </c>
      <c r="GC191" t="s">
        <v>460</v>
      </c>
      <c r="GD191" t="s">
        <v>460</v>
      </c>
      <c r="GE191" t="s">
        <v>460</v>
      </c>
      <c r="GF191" t="s">
        <v>460</v>
      </c>
      <c r="GG191" t="s">
        <v>460</v>
      </c>
      <c r="GH191" t="s">
        <v>460</v>
      </c>
      <c r="GI191" t="s">
        <v>460</v>
      </c>
      <c r="GJ191" t="s">
        <v>460</v>
      </c>
      <c r="GK191" t="s">
        <v>460</v>
      </c>
      <c r="GL191" t="s">
        <v>460</v>
      </c>
      <c r="GM191" t="s">
        <v>460</v>
      </c>
      <c r="GN191" t="s">
        <v>460</v>
      </c>
      <c r="GO191" t="s">
        <v>460</v>
      </c>
      <c r="GP191" t="s">
        <v>460</v>
      </c>
      <c r="GQ191" t="s">
        <v>460</v>
      </c>
      <c r="GR191" t="s">
        <v>460</v>
      </c>
      <c r="GS191" t="s">
        <v>460</v>
      </c>
      <c r="GT191" t="s">
        <v>460</v>
      </c>
      <c r="GU191" t="s">
        <v>460</v>
      </c>
      <c r="GV191" t="s">
        <v>460</v>
      </c>
      <c r="GW191" t="s">
        <v>460</v>
      </c>
      <c r="GX191" t="s">
        <v>460</v>
      </c>
      <c r="GY191" t="s">
        <v>460</v>
      </c>
      <c r="GZ191" t="s">
        <v>460</v>
      </c>
      <c r="HA191" t="s">
        <v>460</v>
      </c>
      <c r="HB191" t="s">
        <v>460</v>
      </c>
      <c r="HC191" t="s">
        <v>460</v>
      </c>
      <c r="HD191" t="s">
        <v>460</v>
      </c>
      <c r="HE191" t="s">
        <v>481</v>
      </c>
      <c r="HF191">
        <v>183</v>
      </c>
      <c r="HG191">
        <v>1</v>
      </c>
      <c r="HH191">
        <v>0</v>
      </c>
      <c r="HI191">
        <v>6</v>
      </c>
      <c r="HJ191">
        <v>9</v>
      </c>
      <c r="HK191" t="s">
        <v>476</v>
      </c>
      <c r="HM191" s="3">
        <f t="shared" si="108"/>
        <v>46</v>
      </c>
      <c r="HN191" s="3">
        <f t="shared" si="109"/>
        <v>1</v>
      </c>
      <c r="HO191" s="3">
        <f t="shared" si="125"/>
        <v>0</v>
      </c>
      <c r="HP191" s="3">
        <f t="shared" si="88"/>
        <v>46</v>
      </c>
      <c r="HQ191" s="7" t="str" cm="1">
        <f t="array" ref="HQ191">_xlfn.SWITCH(HP191,HM191,"Oui",HN191,"Non",HO191,"Abstention")</f>
        <v>Oui</v>
      </c>
      <c r="HR191" s="7" t="str" cm="1">
        <f t="array" ref="HR191">_xlfn.SWITCH(HQ191,"Oui","Non","Non","Oui","Abstention","Oui")</f>
        <v>Non</v>
      </c>
      <c r="HS191" s="7" t="str" cm="1">
        <f t="array" ref="HS191">_xlfn.SWITCH(HQ191,"Oui","Abstention","Non","Abstention","Abstention","Non")</f>
        <v>Abstention</v>
      </c>
      <c r="HT191" s="3">
        <f t="shared" si="89"/>
        <v>47</v>
      </c>
      <c r="HU191" s="3">
        <f t="shared" si="90"/>
        <v>0.97872340425531912</v>
      </c>
      <c r="HV191" t="str">
        <f t="shared" si="91"/>
        <v>consigne</v>
      </c>
      <c r="HW191" s="3">
        <f t="shared" si="110"/>
        <v>36</v>
      </c>
      <c r="HX191" s="3">
        <f t="shared" si="111"/>
        <v>0</v>
      </c>
      <c r="HY191" s="3">
        <f t="shared" si="112"/>
        <v>0</v>
      </c>
      <c r="HZ191" s="3">
        <f t="shared" si="92"/>
        <v>36</v>
      </c>
      <c r="IA191" s="7" t="str" cm="1">
        <f t="array" ref="IA191">_xlfn.SWITCH(HZ191,HW191,"Oui",HX191,"Non",HY191,"Abstention")</f>
        <v>Oui</v>
      </c>
      <c r="IB191" s="7" t="str" cm="1">
        <f t="array" ref="IB191">_xlfn.SWITCH(IA191,"Oui","Non","Non","Oui","Abstention","Oui")</f>
        <v>Non</v>
      </c>
      <c r="IC191" s="7" t="str" cm="1">
        <f t="array" ref="IC191">_xlfn.SWITCH(IA191,"Oui","Abstention","Non","Abstention","Abstention","Non")</f>
        <v>Abstention</v>
      </c>
      <c r="ID191" s="3">
        <f t="shared" si="93"/>
        <v>36</v>
      </c>
      <c r="IE191" s="3">
        <f t="shared" si="94"/>
        <v>1</v>
      </c>
      <c r="IF191" t="str">
        <f t="shared" si="95"/>
        <v>consigne</v>
      </c>
      <c r="IG191">
        <f t="shared" si="113"/>
        <v>28</v>
      </c>
      <c r="IH191">
        <f t="shared" si="114"/>
        <v>0</v>
      </c>
      <c r="II191">
        <f t="shared" si="115"/>
        <v>0</v>
      </c>
      <c r="IJ191" s="3">
        <f t="shared" si="96"/>
        <v>28</v>
      </c>
      <c r="IK191" s="7" t="str" cm="1">
        <f t="array" ref="IK191">_xlfn.SWITCH(IJ191,IG191,"Oui",IH191,"Non",II191,"Abstention")</f>
        <v>Oui</v>
      </c>
      <c r="IL191" s="7" t="str" cm="1">
        <f t="array" ref="IL191">_xlfn.SWITCH(IK191,"Oui","Non","Non","Oui","Abstention","Oui")</f>
        <v>Non</v>
      </c>
      <c r="IM191" s="7" t="str" cm="1">
        <f t="array" ref="IM191">_xlfn.SWITCH(IK191,"Oui","Abstention","Non","Abstention","Abstention","Non")</f>
        <v>Abstention</v>
      </c>
      <c r="IN191" s="3">
        <f t="shared" si="97"/>
        <v>28</v>
      </c>
      <c r="IO191" s="3">
        <f t="shared" si="98"/>
        <v>1</v>
      </c>
      <c r="IP191" t="str">
        <f t="shared" si="126"/>
        <v>consigne</v>
      </c>
      <c r="IQ191">
        <f t="shared" si="116"/>
        <v>28</v>
      </c>
      <c r="IR191">
        <f t="shared" si="117"/>
        <v>0</v>
      </c>
      <c r="IS191">
        <f t="shared" si="118"/>
        <v>0</v>
      </c>
      <c r="IT191" s="3">
        <f t="shared" si="99"/>
        <v>28</v>
      </c>
      <c r="IU191" s="7" t="str" cm="1">
        <f t="array" ref="IU191">_xlfn.SWITCH(IT191,IQ191,"Oui",IR191,"Non",IS191,"Abstention")</f>
        <v>Oui</v>
      </c>
      <c r="IV191" s="7" t="str" cm="1">
        <f t="array" ref="IV191">_xlfn.SWITCH(IU191,"Oui","Non","Non","Oui","Abstention","Oui")</f>
        <v>Non</v>
      </c>
      <c r="IW191" s="7" t="str" cm="1">
        <f t="array" ref="IW191">_xlfn.SWITCH(IU191,"Oui","Abstention","Non","Abstention","Abstention","Non")</f>
        <v>Abstention</v>
      </c>
      <c r="IX191" s="3">
        <f t="shared" si="100"/>
        <v>28</v>
      </c>
      <c r="IY191" s="3">
        <f t="shared" si="101"/>
        <v>1</v>
      </c>
      <c r="IZ191" t="str">
        <f t="shared" si="127"/>
        <v>consigne</v>
      </c>
      <c r="JA191">
        <f t="shared" si="119"/>
        <v>29</v>
      </c>
      <c r="JB191">
        <f t="shared" si="120"/>
        <v>0</v>
      </c>
      <c r="JC191">
        <f t="shared" si="121"/>
        <v>0</v>
      </c>
      <c r="JD191" s="3">
        <f t="shared" si="102"/>
        <v>29</v>
      </c>
      <c r="JE191" s="7" t="str" cm="1">
        <f t="array" ref="JE191">_xlfn.SWITCH(JD191,JA191,"Oui",JB191,"Non",JC191,"Abstention")</f>
        <v>Oui</v>
      </c>
      <c r="JF191" s="7" t="str" cm="1">
        <f t="array" ref="JF191">_xlfn.SWITCH(JE191,"Oui","Non","Non","Oui","Abstention","Oui")</f>
        <v>Non</v>
      </c>
      <c r="JG191" s="7" t="str" cm="1">
        <f t="array" ref="JG191">_xlfn.SWITCH(JE191,"Oui","Abstention","Non","Abstention","Abstention","Non")</f>
        <v>Abstention</v>
      </c>
      <c r="JH191" s="3">
        <f t="shared" si="103"/>
        <v>29</v>
      </c>
      <c r="JI191" s="3">
        <f t="shared" si="104"/>
        <v>1</v>
      </c>
      <c r="JJ191" t="str">
        <f t="shared" si="128"/>
        <v>consigne</v>
      </c>
      <c r="JK191">
        <f t="shared" si="122"/>
        <v>16</v>
      </c>
      <c r="JL191">
        <f t="shared" si="123"/>
        <v>0</v>
      </c>
      <c r="JM191">
        <f t="shared" si="124"/>
        <v>0</v>
      </c>
      <c r="JN191" s="3">
        <f t="shared" si="105"/>
        <v>16</v>
      </c>
      <c r="JO191" s="7" t="str" cm="1">
        <f t="array" ref="JO191">_xlfn.SWITCH(JN191,JK191,"Oui",JL191,"Non",JM191,"Abstention")</f>
        <v>Oui</v>
      </c>
      <c r="JP191" s="7" t="str" cm="1">
        <f t="array" ref="JP191">_xlfn.SWITCH(JO191,"Oui","Non","Non","Oui","Abstention","Oui")</f>
        <v>Non</v>
      </c>
      <c r="JQ191" s="7" t="str" cm="1">
        <f t="array" ref="JQ191">_xlfn.SWITCH(JO191,"Oui","Abstention","Non","Abstention","Abstention","Non")</f>
        <v>Abstention</v>
      </c>
      <c r="JR191" s="3">
        <f t="shared" si="106"/>
        <v>16</v>
      </c>
      <c r="JS191" s="3">
        <f t="shared" si="107"/>
        <v>1</v>
      </c>
      <c r="JT191" t="str">
        <f t="shared" si="129"/>
        <v>consigne</v>
      </c>
      <c r="JU191" s="3"/>
      <c r="JV191" t="str" cm="1">
        <f t="array" ref="JV191">_xlfn._xlws.FILTER($M$3:$HD$3,((($M191:$HD191=$HR191)+($M191:$HD191=$HS191))*($M$5:$HD$5="V")*($HV191="consigne")),"")</f>
        <v>Hess Erich</v>
      </c>
      <c r="KP191" t="str" cm="1">
        <f t="array" ref="KP191">_xlfn._xlws.FILTER($M$3:$HD$3,((($M191:$HD191=$IB191)+($M191:$HD191=$IC191))*($M$5:$HD$5="S")*($IF191="consigne")),"")</f>
        <v/>
      </c>
      <c r="LD191" t="str" cm="1">
        <f t="array" ref="LD191">_xlfn._xlws.FILTER($M$3:$HD$3,((($M191:$HD191=$IV191)+($M191:$HD191=$IW191))*($M$5:$HD$5="RL")*($IZ191="consigne")),"")</f>
        <v/>
      </c>
      <c r="LP191" t="str" cm="1">
        <f t="array" ref="LP191">_xlfn._xlws.FILTER($M$3:$HD$3,((($M191:$HD191=$JF191)+($M191:$HD191=$JG191))*($M$5:$HD$5="G")*($JJ191="consigne")),"")</f>
        <v/>
      </c>
      <c r="MA191" t="str" cm="1">
        <f t="array" ref="MA191">_xlfn._xlws.FILTER($M$3:$HD$3,((($M191:$HD191=$JP191)+($M191:$HD191=$JQ191))*($M$5:$HD$5="GL")*($JT191="consigne")),"")</f>
        <v/>
      </c>
      <c r="MG191" t="str" cm="1">
        <f t="array" ref="MG191">_xlfn._xlws.FILTER($M$3:$HD$3,((($M191:$HD191=$IL191)+($M191:$HD191=$IM191))*($M$5:$HD$5="M-E")*($IP191="consigne")),"")</f>
        <v/>
      </c>
    </row>
    <row r="192" spans="1:353" x14ac:dyDescent="0.25">
      <c r="A192" s="1" t="s">
        <v>1089</v>
      </c>
      <c r="B192" t="s">
        <v>204</v>
      </c>
      <c r="C192" t="s">
        <v>684</v>
      </c>
      <c r="D192" t="s">
        <v>1045</v>
      </c>
      <c r="E192" s="1" t="s">
        <v>1046</v>
      </c>
      <c r="F192" t="s">
        <v>1047</v>
      </c>
      <c r="G192">
        <v>24672</v>
      </c>
      <c r="H192" t="s">
        <v>521</v>
      </c>
      <c r="I192" t="s">
        <v>522</v>
      </c>
      <c r="J192" t="s">
        <v>523</v>
      </c>
      <c r="K192" t="s">
        <v>1090</v>
      </c>
      <c r="M192" t="s">
        <v>480</v>
      </c>
      <c r="N192" t="s">
        <v>460</v>
      </c>
      <c r="O192" t="s">
        <v>460</v>
      </c>
      <c r="P192" t="s">
        <v>473</v>
      </c>
      <c r="Q192" t="s">
        <v>460</v>
      </c>
      <c r="R192" t="s">
        <v>460</v>
      </c>
      <c r="S192" t="s">
        <v>460</v>
      </c>
      <c r="T192" t="s">
        <v>460</v>
      </c>
      <c r="U192" t="s">
        <v>460</v>
      </c>
      <c r="V192" t="s">
        <v>460</v>
      </c>
      <c r="W192" t="s">
        <v>463</v>
      </c>
      <c r="X192" t="s">
        <v>460</v>
      </c>
      <c r="Y192" t="s">
        <v>460</v>
      </c>
      <c r="Z192" t="s">
        <v>473</v>
      </c>
      <c r="AA192" t="s">
        <v>460</v>
      </c>
      <c r="AB192" t="s">
        <v>460</v>
      </c>
      <c r="AC192" t="s">
        <v>460</v>
      </c>
      <c r="AD192" t="s">
        <v>460</v>
      </c>
      <c r="AE192" t="s">
        <v>460</v>
      </c>
      <c r="AF192" t="s">
        <v>460</v>
      </c>
      <c r="AG192" t="s">
        <v>460</v>
      </c>
      <c r="AH192" t="s">
        <v>460</v>
      </c>
      <c r="AI192" t="s">
        <v>460</v>
      </c>
      <c r="AJ192" t="s">
        <v>473</v>
      </c>
      <c r="AK192" t="s">
        <v>460</v>
      </c>
      <c r="AL192" t="s">
        <v>460</v>
      </c>
      <c r="AM192" t="s">
        <v>460</v>
      </c>
      <c r="AN192" t="s">
        <v>460</v>
      </c>
      <c r="AO192" t="s">
        <v>460</v>
      </c>
      <c r="AP192" t="s">
        <v>460</v>
      </c>
      <c r="AQ192" t="s">
        <v>460</v>
      </c>
      <c r="AR192" t="s">
        <v>460</v>
      </c>
      <c r="AS192" t="s">
        <v>460</v>
      </c>
      <c r="AT192" t="s">
        <v>460</v>
      </c>
      <c r="AU192" t="s">
        <v>460</v>
      </c>
      <c r="AV192" t="s">
        <v>460</v>
      </c>
      <c r="AW192" t="s">
        <v>460</v>
      </c>
      <c r="AX192" t="s">
        <v>460</v>
      </c>
      <c r="AY192" t="s">
        <v>460</v>
      </c>
      <c r="AZ192" t="s">
        <v>460</v>
      </c>
      <c r="BA192" t="s">
        <v>460</v>
      </c>
      <c r="BB192" t="s">
        <v>460</v>
      </c>
      <c r="BC192" t="s">
        <v>460</v>
      </c>
      <c r="BD192" t="s">
        <v>460</v>
      </c>
      <c r="BE192" t="s">
        <v>463</v>
      </c>
      <c r="BF192" t="s">
        <v>460</v>
      </c>
      <c r="BG192" t="s">
        <v>460</v>
      </c>
      <c r="BH192" t="s">
        <v>460</v>
      </c>
      <c r="BI192" t="s">
        <v>460</v>
      </c>
      <c r="BJ192" t="s">
        <v>473</v>
      </c>
      <c r="BK192" t="s">
        <v>460</v>
      </c>
      <c r="BL192" t="s">
        <v>460</v>
      </c>
      <c r="BM192" t="s">
        <v>460</v>
      </c>
      <c r="BN192" t="s">
        <v>460</v>
      </c>
      <c r="BO192" t="s">
        <v>460</v>
      </c>
      <c r="BP192" t="s">
        <v>463</v>
      </c>
      <c r="BQ192" t="s">
        <v>460</v>
      </c>
      <c r="BR192" t="s">
        <v>460</v>
      </c>
      <c r="BS192" t="s">
        <v>460</v>
      </c>
      <c r="BT192" t="s">
        <v>460</v>
      </c>
      <c r="BU192" t="s">
        <v>460</v>
      </c>
      <c r="BV192" t="s">
        <v>460</v>
      </c>
      <c r="BW192" t="s">
        <v>460</v>
      </c>
      <c r="BX192" t="s">
        <v>460</v>
      </c>
      <c r="BY192" t="s">
        <v>460</v>
      </c>
      <c r="BZ192" t="s">
        <v>460</v>
      </c>
      <c r="CA192" t="s">
        <v>460</v>
      </c>
      <c r="CB192" t="s">
        <v>460</v>
      </c>
      <c r="CC192" t="s">
        <v>460</v>
      </c>
      <c r="CD192" t="s">
        <v>460</v>
      </c>
      <c r="CE192" t="s">
        <v>460</v>
      </c>
      <c r="CF192" t="s">
        <v>460</v>
      </c>
      <c r="CG192" t="s">
        <v>463</v>
      </c>
      <c r="CH192" t="s">
        <v>460</v>
      </c>
      <c r="CI192" t="s">
        <v>460</v>
      </c>
      <c r="CJ192" t="s">
        <v>460</v>
      </c>
      <c r="CK192" t="s">
        <v>460</v>
      </c>
      <c r="CL192" t="s">
        <v>460</v>
      </c>
      <c r="CM192" t="s">
        <v>463</v>
      </c>
      <c r="CN192" t="s">
        <v>460</v>
      </c>
      <c r="CO192" t="s">
        <v>460</v>
      </c>
      <c r="CP192" t="s">
        <v>460</v>
      </c>
      <c r="CQ192" t="s">
        <v>460</v>
      </c>
      <c r="CR192" t="s">
        <v>460</v>
      </c>
      <c r="CS192" t="s">
        <v>460</v>
      </c>
      <c r="CT192" t="s">
        <v>461</v>
      </c>
      <c r="CU192" t="s">
        <v>473</v>
      </c>
      <c r="CV192" t="s">
        <v>460</v>
      </c>
      <c r="CW192" t="s">
        <v>460</v>
      </c>
      <c r="CX192" t="s">
        <v>460</v>
      </c>
      <c r="CY192" t="s">
        <v>460</v>
      </c>
      <c r="CZ192" t="s">
        <v>473</v>
      </c>
      <c r="DA192" t="s">
        <v>460</v>
      </c>
      <c r="DB192" t="s">
        <v>474</v>
      </c>
      <c r="DC192" t="s">
        <v>460</v>
      </c>
      <c r="DD192" t="s">
        <v>460</v>
      </c>
      <c r="DE192" t="s">
        <v>460</v>
      </c>
      <c r="DF192" t="s">
        <v>473</v>
      </c>
      <c r="DG192" t="s">
        <v>473</v>
      </c>
      <c r="DH192" t="s">
        <v>460</v>
      </c>
      <c r="DI192" t="s">
        <v>460</v>
      </c>
      <c r="DJ192" t="s">
        <v>460</v>
      </c>
      <c r="DK192" t="s">
        <v>473</v>
      </c>
      <c r="DL192" t="s">
        <v>473</v>
      </c>
      <c r="DM192" t="s">
        <v>460</v>
      </c>
      <c r="DN192" t="s">
        <v>473</v>
      </c>
      <c r="DO192" t="s">
        <v>460</v>
      </c>
      <c r="DP192" t="s">
        <v>460</v>
      </c>
      <c r="DQ192" t="s">
        <v>473</v>
      </c>
      <c r="DR192" t="s">
        <v>460</v>
      </c>
      <c r="DS192" t="s">
        <v>460</v>
      </c>
      <c r="DT192" t="s">
        <v>460</v>
      </c>
      <c r="DU192" t="s">
        <v>460</v>
      </c>
      <c r="DV192" t="s">
        <v>460</v>
      </c>
      <c r="DW192" t="s">
        <v>460</v>
      </c>
      <c r="DX192" t="s">
        <v>460</v>
      </c>
      <c r="DY192" t="s">
        <v>460</v>
      </c>
      <c r="DZ192" t="s">
        <v>460</v>
      </c>
      <c r="EA192" t="s">
        <v>460</v>
      </c>
      <c r="EB192" t="s">
        <v>463</v>
      </c>
      <c r="EC192" t="s">
        <v>460</v>
      </c>
      <c r="ED192" t="s">
        <v>460</v>
      </c>
      <c r="EE192" t="s">
        <v>473</v>
      </c>
      <c r="EF192" t="s">
        <v>460</v>
      </c>
      <c r="EG192" t="s">
        <v>473</v>
      </c>
      <c r="EH192" t="s">
        <v>460</v>
      </c>
      <c r="EI192" t="s">
        <v>460</v>
      </c>
      <c r="EJ192" t="s">
        <v>460</v>
      </c>
      <c r="EK192" t="s">
        <v>460</v>
      </c>
      <c r="EL192" t="s">
        <v>460</v>
      </c>
      <c r="EM192" t="s">
        <v>460</v>
      </c>
      <c r="EN192" t="s">
        <v>460</v>
      </c>
      <c r="EO192" t="s">
        <v>460</v>
      </c>
      <c r="EP192" t="s">
        <v>473</v>
      </c>
      <c r="EQ192" t="s">
        <v>460</v>
      </c>
      <c r="ER192" t="s">
        <v>460</v>
      </c>
      <c r="ES192" t="s">
        <v>460</v>
      </c>
      <c r="ET192" t="s">
        <v>460</v>
      </c>
      <c r="EU192" t="s">
        <v>460</v>
      </c>
      <c r="EV192" t="s">
        <v>460</v>
      </c>
      <c r="EW192" t="s">
        <v>460</v>
      </c>
      <c r="EX192" t="s">
        <v>460</v>
      </c>
      <c r="EY192" t="s">
        <v>460</v>
      </c>
      <c r="EZ192" t="s">
        <v>460</v>
      </c>
      <c r="FA192" t="s">
        <v>460</v>
      </c>
      <c r="FB192" t="s">
        <v>460</v>
      </c>
      <c r="FC192" t="s">
        <v>460</v>
      </c>
      <c r="FD192" t="s">
        <v>460</v>
      </c>
      <c r="FE192" t="s">
        <v>460</v>
      </c>
      <c r="FF192" t="s">
        <v>460</v>
      </c>
      <c r="FG192" t="s">
        <v>473</v>
      </c>
      <c r="FH192" t="s">
        <v>460</v>
      </c>
      <c r="FI192" t="s">
        <v>460</v>
      </c>
      <c r="FJ192" t="s">
        <v>460</v>
      </c>
      <c r="FK192" t="s">
        <v>460</v>
      </c>
      <c r="FL192" t="s">
        <v>460</v>
      </c>
      <c r="FM192" t="s">
        <v>460</v>
      </c>
      <c r="FN192" t="s">
        <v>460</v>
      </c>
      <c r="FO192" t="s">
        <v>460</v>
      </c>
      <c r="FP192" t="s">
        <v>460</v>
      </c>
      <c r="FQ192" t="s">
        <v>460</v>
      </c>
      <c r="FR192" t="s">
        <v>460</v>
      </c>
      <c r="FS192" t="s">
        <v>460</v>
      </c>
      <c r="FT192" t="s">
        <v>460</v>
      </c>
      <c r="FU192" t="s">
        <v>460</v>
      </c>
      <c r="FV192" t="s">
        <v>460</v>
      </c>
      <c r="FW192" t="s">
        <v>460</v>
      </c>
      <c r="FX192" t="s">
        <v>460</v>
      </c>
      <c r="FY192" t="s">
        <v>460</v>
      </c>
      <c r="FZ192" t="s">
        <v>460</v>
      </c>
      <c r="GA192" t="s">
        <v>460</v>
      </c>
      <c r="GB192" t="s">
        <v>460</v>
      </c>
      <c r="GC192" t="s">
        <v>460</v>
      </c>
      <c r="GD192" t="s">
        <v>473</v>
      </c>
      <c r="GE192" t="s">
        <v>460</v>
      </c>
      <c r="GF192" t="s">
        <v>460</v>
      </c>
      <c r="GG192" t="s">
        <v>460</v>
      </c>
      <c r="GH192" t="s">
        <v>473</v>
      </c>
      <c r="GI192" t="s">
        <v>460</v>
      </c>
      <c r="GJ192" t="s">
        <v>473</v>
      </c>
      <c r="GK192" t="s">
        <v>460</v>
      </c>
      <c r="GL192" t="s">
        <v>460</v>
      </c>
      <c r="GM192" t="s">
        <v>460</v>
      </c>
      <c r="GN192" t="s">
        <v>460</v>
      </c>
      <c r="GO192" t="s">
        <v>473</v>
      </c>
      <c r="GP192" t="s">
        <v>460</v>
      </c>
      <c r="GQ192" t="s">
        <v>460</v>
      </c>
      <c r="GR192" t="s">
        <v>460</v>
      </c>
      <c r="GS192" t="s">
        <v>460</v>
      </c>
      <c r="GT192" t="s">
        <v>460</v>
      </c>
      <c r="GU192" t="s">
        <v>460</v>
      </c>
      <c r="GV192" t="s">
        <v>460</v>
      </c>
      <c r="GW192" t="s">
        <v>460</v>
      </c>
      <c r="GX192" t="s">
        <v>460</v>
      </c>
      <c r="GY192" t="s">
        <v>460</v>
      </c>
      <c r="GZ192" t="s">
        <v>460</v>
      </c>
      <c r="HA192" t="s">
        <v>460</v>
      </c>
      <c r="HB192" t="s">
        <v>460</v>
      </c>
      <c r="HC192" t="s">
        <v>473</v>
      </c>
      <c r="HD192" t="s">
        <v>460</v>
      </c>
      <c r="HE192" t="s">
        <v>481</v>
      </c>
      <c r="HF192">
        <v>170</v>
      </c>
      <c r="HG192">
        <v>1</v>
      </c>
      <c r="HH192">
        <v>1</v>
      </c>
      <c r="HI192">
        <v>6</v>
      </c>
      <c r="HJ192">
        <v>21</v>
      </c>
      <c r="HK192" t="s">
        <v>476</v>
      </c>
      <c r="HM192" s="3">
        <f t="shared" si="108"/>
        <v>45</v>
      </c>
      <c r="HN192" s="3">
        <f t="shared" si="109"/>
        <v>1</v>
      </c>
      <c r="HO192" s="3">
        <f t="shared" si="125"/>
        <v>1</v>
      </c>
      <c r="HP192" s="3">
        <f t="shared" si="88"/>
        <v>45</v>
      </c>
      <c r="HQ192" s="7" t="str" cm="1">
        <f t="array" ref="HQ192">_xlfn.SWITCH(HP192,HM192,"Oui",HN192,"Non",HO192,"Abstention")</f>
        <v>Oui</v>
      </c>
      <c r="HR192" s="7" t="str" cm="1">
        <f t="array" ref="HR192">_xlfn.SWITCH(HQ192,"Oui","Non","Non","Oui","Abstention","Oui")</f>
        <v>Non</v>
      </c>
      <c r="HS192" s="7" t="str" cm="1">
        <f t="array" ref="HS192">_xlfn.SWITCH(HQ192,"Oui","Abstention","Non","Abstention","Abstention","Non")</f>
        <v>Abstention</v>
      </c>
      <c r="HT192" s="3">
        <f t="shared" si="89"/>
        <v>47</v>
      </c>
      <c r="HU192" s="3">
        <f t="shared" si="90"/>
        <v>0.95744680851063835</v>
      </c>
      <c r="HV192" t="str">
        <f t="shared" si="91"/>
        <v>consigne</v>
      </c>
      <c r="HW192" s="3">
        <f t="shared" si="110"/>
        <v>31</v>
      </c>
      <c r="HX192" s="3">
        <f t="shared" si="111"/>
        <v>0</v>
      </c>
      <c r="HY192" s="3">
        <f t="shared" si="112"/>
        <v>0</v>
      </c>
      <c r="HZ192" s="3">
        <f t="shared" si="92"/>
        <v>31</v>
      </c>
      <c r="IA192" s="7" t="str" cm="1">
        <f t="array" ref="IA192">_xlfn.SWITCH(HZ192,HW192,"Oui",HX192,"Non",HY192,"Abstention")</f>
        <v>Oui</v>
      </c>
      <c r="IB192" s="7" t="str" cm="1">
        <f t="array" ref="IB192">_xlfn.SWITCH(IA192,"Oui","Non","Non","Oui","Abstention","Oui")</f>
        <v>Non</v>
      </c>
      <c r="IC192" s="7" t="str" cm="1">
        <f t="array" ref="IC192">_xlfn.SWITCH(IA192,"Oui","Abstention","Non","Abstention","Abstention","Non")</f>
        <v>Abstention</v>
      </c>
      <c r="ID192" s="3">
        <f t="shared" si="93"/>
        <v>31</v>
      </c>
      <c r="IE192" s="3">
        <f t="shared" si="94"/>
        <v>1</v>
      </c>
      <c r="IF192" t="str">
        <f t="shared" si="95"/>
        <v>consigne</v>
      </c>
      <c r="IG192">
        <f t="shared" si="113"/>
        <v>27</v>
      </c>
      <c r="IH192">
        <f t="shared" si="114"/>
        <v>0</v>
      </c>
      <c r="II192">
        <f t="shared" si="115"/>
        <v>0</v>
      </c>
      <c r="IJ192" s="3">
        <f t="shared" si="96"/>
        <v>27</v>
      </c>
      <c r="IK192" s="7" t="str" cm="1">
        <f t="array" ref="IK192">_xlfn.SWITCH(IJ192,IG192,"Oui",IH192,"Non",II192,"Abstention")</f>
        <v>Oui</v>
      </c>
      <c r="IL192" s="7" t="str" cm="1">
        <f t="array" ref="IL192">_xlfn.SWITCH(IK192,"Oui","Non","Non","Oui","Abstention","Oui")</f>
        <v>Non</v>
      </c>
      <c r="IM192" s="7" t="str" cm="1">
        <f t="array" ref="IM192">_xlfn.SWITCH(IK192,"Oui","Abstention","Non","Abstention","Abstention","Non")</f>
        <v>Abstention</v>
      </c>
      <c r="IN192" s="3">
        <f t="shared" si="97"/>
        <v>27</v>
      </c>
      <c r="IO192" s="3">
        <f t="shared" si="98"/>
        <v>1</v>
      </c>
      <c r="IP192" t="str">
        <f t="shared" si="126"/>
        <v>consigne</v>
      </c>
      <c r="IQ192">
        <f t="shared" si="116"/>
        <v>26</v>
      </c>
      <c r="IR192">
        <f t="shared" si="117"/>
        <v>0</v>
      </c>
      <c r="IS192">
        <f t="shared" si="118"/>
        <v>0</v>
      </c>
      <c r="IT192" s="3">
        <f t="shared" si="99"/>
        <v>26</v>
      </c>
      <c r="IU192" s="7" t="str" cm="1">
        <f t="array" ref="IU192">_xlfn.SWITCH(IT192,IQ192,"Oui",IR192,"Non",IS192,"Abstention")</f>
        <v>Oui</v>
      </c>
      <c r="IV192" s="7" t="str" cm="1">
        <f t="array" ref="IV192">_xlfn.SWITCH(IU192,"Oui","Non","Non","Oui","Abstention","Oui")</f>
        <v>Non</v>
      </c>
      <c r="IW192" s="7" t="str" cm="1">
        <f t="array" ref="IW192">_xlfn.SWITCH(IU192,"Oui","Abstention","Non","Abstention","Abstention","Non")</f>
        <v>Abstention</v>
      </c>
      <c r="IX192" s="3">
        <f t="shared" si="100"/>
        <v>26</v>
      </c>
      <c r="IY192" s="3">
        <f t="shared" si="101"/>
        <v>1</v>
      </c>
      <c r="IZ192" t="str">
        <f t="shared" si="127"/>
        <v>consigne</v>
      </c>
      <c r="JA192">
        <f t="shared" si="119"/>
        <v>27</v>
      </c>
      <c r="JB192">
        <f t="shared" si="120"/>
        <v>0</v>
      </c>
      <c r="JC192">
        <f t="shared" si="121"/>
        <v>0</v>
      </c>
      <c r="JD192" s="3">
        <f t="shared" si="102"/>
        <v>27</v>
      </c>
      <c r="JE192" s="7" t="str" cm="1">
        <f t="array" ref="JE192">_xlfn.SWITCH(JD192,JA192,"Oui",JB192,"Non",JC192,"Abstention")</f>
        <v>Oui</v>
      </c>
      <c r="JF192" s="7" t="str" cm="1">
        <f t="array" ref="JF192">_xlfn.SWITCH(JE192,"Oui","Non","Non","Oui","Abstention","Oui")</f>
        <v>Non</v>
      </c>
      <c r="JG192" s="7" t="str" cm="1">
        <f t="array" ref="JG192">_xlfn.SWITCH(JE192,"Oui","Abstention","Non","Abstention","Abstention","Non")</f>
        <v>Abstention</v>
      </c>
      <c r="JH192" s="3">
        <f t="shared" si="103"/>
        <v>27</v>
      </c>
      <c r="JI192" s="3">
        <f t="shared" si="104"/>
        <v>1</v>
      </c>
      <c r="JJ192" t="str">
        <f t="shared" si="128"/>
        <v>consigne</v>
      </c>
      <c r="JK192">
        <f t="shared" si="122"/>
        <v>14</v>
      </c>
      <c r="JL192">
        <f t="shared" si="123"/>
        <v>0</v>
      </c>
      <c r="JM192">
        <f t="shared" si="124"/>
        <v>0</v>
      </c>
      <c r="JN192" s="3">
        <f t="shared" si="105"/>
        <v>14</v>
      </c>
      <c r="JO192" s="7" t="str" cm="1">
        <f t="array" ref="JO192">_xlfn.SWITCH(JN192,JK192,"Oui",JL192,"Non",JM192,"Abstention")</f>
        <v>Oui</v>
      </c>
      <c r="JP192" s="7" t="str" cm="1">
        <f t="array" ref="JP192">_xlfn.SWITCH(JO192,"Oui","Non","Non","Oui","Abstention","Oui")</f>
        <v>Non</v>
      </c>
      <c r="JQ192" s="7" t="str" cm="1">
        <f t="array" ref="JQ192">_xlfn.SWITCH(JO192,"Oui","Abstention","Non","Abstention","Abstention","Non")</f>
        <v>Abstention</v>
      </c>
      <c r="JR192" s="3">
        <f t="shared" si="106"/>
        <v>14</v>
      </c>
      <c r="JS192" s="3">
        <f t="shared" si="107"/>
        <v>1</v>
      </c>
      <c r="JT192" t="str">
        <f t="shared" si="129"/>
        <v>consigne</v>
      </c>
      <c r="JU192" s="3"/>
      <c r="JV192" t="str" cm="1">
        <f t="array" ref="JV192:JW192">_xlfn._xlws.FILTER($M$3:$HD$3,((($M192:$HD192=$HR192)+($M192:$HD192=$HS192))*($M$5:$HD$5="V")*($HV192="consigne")),"")</f>
        <v>Addor Jean-Luc</v>
      </c>
      <c r="JW192" t="str">
        <v>Hess Erich</v>
      </c>
      <c r="KP192" t="str" cm="1">
        <f t="array" ref="KP192">_xlfn._xlws.FILTER($M$3:$HD$3,((($M192:$HD192=$IB192)+($M192:$HD192=$IC192))*($M$5:$HD$5="S")*($IF192="consigne")),"")</f>
        <v/>
      </c>
      <c r="LD192" t="str" cm="1">
        <f t="array" ref="LD192">_xlfn._xlws.FILTER($M$3:$HD$3,((($M192:$HD192=$IV192)+($M192:$HD192=$IW192))*($M$5:$HD$5="RL")*($IZ192="consigne")),"")</f>
        <v/>
      </c>
      <c r="LP192" t="str" cm="1">
        <f t="array" ref="LP192">_xlfn._xlws.FILTER($M$3:$HD$3,((($M192:$HD192=$JF192)+($M192:$HD192=$JG192))*($M$5:$HD$5="G")*($JJ192="consigne")),"")</f>
        <v/>
      </c>
      <c r="MA192" t="str" cm="1">
        <f t="array" ref="MA192">_xlfn._xlws.FILTER($M$3:$HD$3,((($M192:$HD192=$JP192)+($M192:$HD192=$JQ192))*($M$5:$HD$5="GL")*($JT192="consigne")),"")</f>
        <v/>
      </c>
      <c r="MG192" t="str" cm="1">
        <f t="array" ref="MG192">_xlfn._xlws.FILTER($M$3:$HD$3,((($M192:$HD192=$IL192)+($M192:$HD192=$IM192))*($M$5:$HD$5="M-E")*($IP192="consigne")),"")</f>
        <v/>
      </c>
    </row>
    <row r="193" spans="1:350" x14ac:dyDescent="0.25">
      <c r="A193" s="1" t="s">
        <v>1091</v>
      </c>
      <c r="B193" t="s">
        <v>204</v>
      </c>
      <c r="C193" t="s">
        <v>684</v>
      </c>
      <c r="D193" t="s">
        <v>1045</v>
      </c>
      <c r="E193" s="1" t="s">
        <v>1046</v>
      </c>
      <c r="F193" t="s">
        <v>1047</v>
      </c>
      <c r="G193">
        <v>24673</v>
      </c>
      <c r="H193" t="s">
        <v>521</v>
      </c>
      <c r="I193" t="s">
        <v>522</v>
      </c>
      <c r="J193" t="s">
        <v>523</v>
      </c>
      <c r="K193" t="s">
        <v>1064</v>
      </c>
      <c r="M193" t="s">
        <v>460</v>
      </c>
      <c r="N193" t="s">
        <v>460</v>
      </c>
      <c r="O193" t="s">
        <v>460</v>
      </c>
      <c r="P193" t="s">
        <v>473</v>
      </c>
      <c r="Q193" t="s">
        <v>460</v>
      </c>
      <c r="R193" t="s">
        <v>460</v>
      </c>
      <c r="S193" t="s">
        <v>460</v>
      </c>
      <c r="T193" t="s">
        <v>460</v>
      </c>
      <c r="U193" t="s">
        <v>460</v>
      </c>
      <c r="V193" t="s">
        <v>460</v>
      </c>
      <c r="W193" t="s">
        <v>463</v>
      </c>
      <c r="X193" t="s">
        <v>460</v>
      </c>
      <c r="Y193" t="s">
        <v>460</v>
      </c>
      <c r="Z193" t="s">
        <v>460</v>
      </c>
      <c r="AA193" t="s">
        <v>460</v>
      </c>
      <c r="AB193" t="s">
        <v>473</v>
      </c>
      <c r="AC193" t="s">
        <v>460</v>
      </c>
      <c r="AD193" t="s">
        <v>473</v>
      </c>
      <c r="AE193" t="s">
        <v>460</v>
      </c>
      <c r="AF193" t="s">
        <v>460</v>
      </c>
      <c r="AG193" t="s">
        <v>460</v>
      </c>
      <c r="AH193" t="s">
        <v>460</v>
      </c>
      <c r="AI193" t="s">
        <v>460</v>
      </c>
      <c r="AJ193" t="s">
        <v>460</v>
      </c>
      <c r="AK193" t="s">
        <v>460</v>
      </c>
      <c r="AL193" t="s">
        <v>460</v>
      </c>
      <c r="AM193" t="s">
        <v>473</v>
      </c>
      <c r="AN193" t="s">
        <v>460</v>
      </c>
      <c r="AO193" t="s">
        <v>460</v>
      </c>
      <c r="AP193" t="s">
        <v>460</v>
      </c>
      <c r="AQ193" t="s">
        <v>460</v>
      </c>
      <c r="AR193" t="s">
        <v>460</v>
      </c>
      <c r="AS193" t="s">
        <v>460</v>
      </c>
      <c r="AT193" t="s">
        <v>460</v>
      </c>
      <c r="AU193" t="s">
        <v>460</v>
      </c>
      <c r="AV193" t="s">
        <v>460</v>
      </c>
      <c r="AW193" t="s">
        <v>460</v>
      </c>
      <c r="AX193" t="s">
        <v>460</v>
      </c>
      <c r="AY193" t="s">
        <v>460</v>
      </c>
      <c r="AZ193" t="s">
        <v>460</v>
      </c>
      <c r="BA193" t="s">
        <v>460</v>
      </c>
      <c r="BB193" t="s">
        <v>460</v>
      </c>
      <c r="BC193" t="s">
        <v>460</v>
      </c>
      <c r="BD193" t="s">
        <v>460</v>
      </c>
      <c r="BE193" t="s">
        <v>463</v>
      </c>
      <c r="BF193" t="s">
        <v>460</v>
      </c>
      <c r="BG193" t="s">
        <v>460</v>
      </c>
      <c r="BH193" t="s">
        <v>460</v>
      </c>
      <c r="BI193" t="s">
        <v>460</v>
      </c>
      <c r="BJ193" t="s">
        <v>460</v>
      </c>
      <c r="BK193" t="s">
        <v>460</v>
      </c>
      <c r="BL193" t="s">
        <v>460</v>
      </c>
      <c r="BM193" t="s">
        <v>460</v>
      </c>
      <c r="BN193" t="s">
        <v>460</v>
      </c>
      <c r="BO193" t="s">
        <v>460</v>
      </c>
      <c r="BP193" t="s">
        <v>463</v>
      </c>
      <c r="BQ193" t="s">
        <v>460</v>
      </c>
      <c r="BR193" t="s">
        <v>460</v>
      </c>
      <c r="BS193" t="s">
        <v>460</v>
      </c>
      <c r="BT193" t="s">
        <v>460</v>
      </c>
      <c r="BU193" t="s">
        <v>460</v>
      </c>
      <c r="BV193" t="s">
        <v>460</v>
      </c>
      <c r="BW193" t="s">
        <v>460</v>
      </c>
      <c r="BX193" t="s">
        <v>460</v>
      </c>
      <c r="BY193" t="s">
        <v>473</v>
      </c>
      <c r="BZ193" t="s">
        <v>460</v>
      </c>
      <c r="CA193" t="s">
        <v>460</v>
      </c>
      <c r="CB193" t="s">
        <v>460</v>
      </c>
      <c r="CC193" t="s">
        <v>460</v>
      </c>
      <c r="CD193" t="s">
        <v>460</v>
      </c>
      <c r="CE193" t="s">
        <v>460</v>
      </c>
      <c r="CF193" t="s">
        <v>460</v>
      </c>
      <c r="CG193" t="s">
        <v>463</v>
      </c>
      <c r="CH193" t="s">
        <v>460</v>
      </c>
      <c r="CI193" t="s">
        <v>460</v>
      </c>
      <c r="CJ193" t="s">
        <v>460</v>
      </c>
      <c r="CK193" t="s">
        <v>460</v>
      </c>
      <c r="CL193" t="s">
        <v>460</v>
      </c>
      <c r="CM193" t="s">
        <v>463</v>
      </c>
      <c r="CN193" t="s">
        <v>460</v>
      </c>
      <c r="CO193" t="s">
        <v>460</v>
      </c>
      <c r="CP193" t="s">
        <v>460</v>
      </c>
      <c r="CQ193" t="s">
        <v>473</v>
      </c>
      <c r="CR193" t="s">
        <v>473</v>
      </c>
      <c r="CS193" t="s">
        <v>460</v>
      </c>
      <c r="CT193" t="s">
        <v>461</v>
      </c>
      <c r="CU193" t="s">
        <v>473</v>
      </c>
      <c r="CV193" t="s">
        <v>460</v>
      </c>
      <c r="CW193" t="s">
        <v>460</v>
      </c>
      <c r="CX193" t="s">
        <v>460</v>
      </c>
      <c r="CY193" t="s">
        <v>460</v>
      </c>
      <c r="CZ193" t="s">
        <v>473</v>
      </c>
      <c r="DA193" t="s">
        <v>460</v>
      </c>
      <c r="DB193" t="s">
        <v>474</v>
      </c>
      <c r="DC193" t="s">
        <v>460</v>
      </c>
      <c r="DD193" t="s">
        <v>460</v>
      </c>
      <c r="DE193" t="s">
        <v>460</v>
      </c>
      <c r="DF193" t="s">
        <v>473</v>
      </c>
      <c r="DG193" t="s">
        <v>473</v>
      </c>
      <c r="DH193" t="s">
        <v>460</v>
      </c>
      <c r="DI193" t="s">
        <v>460</v>
      </c>
      <c r="DJ193" t="s">
        <v>460</v>
      </c>
      <c r="DK193" t="s">
        <v>473</v>
      </c>
      <c r="DL193" t="s">
        <v>460</v>
      </c>
      <c r="DM193" t="s">
        <v>460</v>
      </c>
      <c r="DN193" t="s">
        <v>473</v>
      </c>
      <c r="DO193" t="s">
        <v>460</v>
      </c>
      <c r="DP193" t="s">
        <v>460</v>
      </c>
      <c r="DQ193" t="s">
        <v>473</v>
      </c>
      <c r="DR193" t="s">
        <v>460</v>
      </c>
      <c r="DS193" t="s">
        <v>473</v>
      </c>
      <c r="DT193" t="s">
        <v>460</v>
      </c>
      <c r="DU193" t="s">
        <v>460</v>
      </c>
      <c r="DV193" t="s">
        <v>460</v>
      </c>
      <c r="DW193" t="s">
        <v>460</v>
      </c>
      <c r="DX193" t="s">
        <v>460</v>
      </c>
      <c r="DY193" t="s">
        <v>460</v>
      </c>
      <c r="DZ193" t="s">
        <v>460</v>
      </c>
      <c r="EA193" t="s">
        <v>460</v>
      </c>
      <c r="EB193" t="s">
        <v>463</v>
      </c>
      <c r="EC193" t="s">
        <v>460</v>
      </c>
      <c r="ED193" t="s">
        <v>460</v>
      </c>
      <c r="EE193" t="s">
        <v>460</v>
      </c>
      <c r="EF193" t="s">
        <v>460</v>
      </c>
      <c r="EG193" t="s">
        <v>460</v>
      </c>
      <c r="EH193" t="s">
        <v>460</v>
      </c>
      <c r="EI193" t="s">
        <v>460</v>
      </c>
      <c r="EJ193" t="s">
        <v>460</v>
      </c>
      <c r="EK193" t="s">
        <v>473</v>
      </c>
      <c r="EL193" t="s">
        <v>460</v>
      </c>
      <c r="EM193" t="s">
        <v>460</v>
      </c>
      <c r="EN193" t="s">
        <v>460</v>
      </c>
      <c r="EO193" t="s">
        <v>460</v>
      </c>
      <c r="EP193" t="s">
        <v>473</v>
      </c>
      <c r="EQ193" t="s">
        <v>460</v>
      </c>
      <c r="ER193" t="s">
        <v>473</v>
      </c>
      <c r="ES193" t="s">
        <v>460</v>
      </c>
      <c r="ET193" t="s">
        <v>460</v>
      </c>
      <c r="EU193" t="s">
        <v>460</v>
      </c>
      <c r="EV193" t="s">
        <v>460</v>
      </c>
      <c r="EW193" t="s">
        <v>460</v>
      </c>
      <c r="EX193" t="s">
        <v>460</v>
      </c>
      <c r="EY193" t="s">
        <v>460</v>
      </c>
      <c r="EZ193" t="s">
        <v>460</v>
      </c>
      <c r="FA193" t="s">
        <v>460</v>
      </c>
      <c r="FB193" t="s">
        <v>460</v>
      </c>
      <c r="FC193" t="s">
        <v>460</v>
      </c>
      <c r="FD193" t="s">
        <v>460</v>
      </c>
      <c r="FE193" t="s">
        <v>460</v>
      </c>
      <c r="FF193" t="s">
        <v>460</v>
      </c>
      <c r="FG193" t="s">
        <v>473</v>
      </c>
      <c r="FH193" t="s">
        <v>460</v>
      </c>
      <c r="FI193" t="s">
        <v>460</v>
      </c>
      <c r="FJ193" t="s">
        <v>460</v>
      </c>
      <c r="FK193" t="s">
        <v>460</v>
      </c>
      <c r="FL193" t="s">
        <v>460</v>
      </c>
      <c r="FM193" t="s">
        <v>460</v>
      </c>
      <c r="FN193" t="s">
        <v>460</v>
      </c>
      <c r="FO193" t="s">
        <v>460</v>
      </c>
      <c r="FP193" t="s">
        <v>460</v>
      </c>
      <c r="FQ193" t="s">
        <v>460</v>
      </c>
      <c r="FR193" t="s">
        <v>460</v>
      </c>
      <c r="FS193" t="s">
        <v>460</v>
      </c>
      <c r="FT193" t="s">
        <v>460</v>
      </c>
      <c r="FU193" t="s">
        <v>460</v>
      </c>
      <c r="FV193" t="s">
        <v>460</v>
      </c>
      <c r="FW193" t="s">
        <v>460</v>
      </c>
      <c r="FX193" t="s">
        <v>460</v>
      </c>
      <c r="FY193" t="s">
        <v>460</v>
      </c>
      <c r="FZ193" t="s">
        <v>460</v>
      </c>
      <c r="GA193" t="s">
        <v>460</v>
      </c>
      <c r="GB193" t="s">
        <v>460</v>
      </c>
      <c r="GC193" t="s">
        <v>460</v>
      </c>
      <c r="GD193" t="s">
        <v>460</v>
      </c>
      <c r="GE193" t="s">
        <v>460</v>
      </c>
      <c r="GF193" t="s">
        <v>460</v>
      </c>
      <c r="GG193" t="s">
        <v>460</v>
      </c>
      <c r="GH193" t="s">
        <v>460</v>
      </c>
      <c r="GI193" t="s">
        <v>460</v>
      </c>
      <c r="GJ193" t="s">
        <v>460</v>
      </c>
      <c r="GK193" t="s">
        <v>460</v>
      </c>
      <c r="GL193" t="s">
        <v>460</v>
      </c>
      <c r="GM193" t="s">
        <v>460</v>
      </c>
      <c r="GN193" t="s">
        <v>460</v>
      </c>
      <c r="GO193" t="s">
        <v>460</v>
      </c>
      <c r="GP193" t="s">
        <v>460</v>
      </c>
      <c r="GQ193" t="s">
        <v>460</v>
      </c>
      <c r="GR193" t="s">
        <v>460</v>
      </c>
      <c r="GS193" t="s">
        <v>460</v>
      </c>
      <c r="GT193" t="s">
        <v>460</v>
      </c>
      <c r="GU193" t="s">
        <v>460</v>
      </c>
      <c r="GV193" t="s">
        <v>460</v>
      </c>
      <c r="GW193" t="s">
        <v>460</v>
      </c>
      <c r="GX193" t="s">
        <v>460</v>
      </c>
      <c r="GY193" t="s">
        <v>460</v>
      </c>
      <c r="GZ193" t="s">
        <v>460</v>
      </c>
      <c r="HA193" t="s">
        <v>460</v>
      </c>
      <c r="HB193" t="s">
        <v>473</v>
      </c>
      <c r="HC193" t="s">
        <v>473</v>
      </c>
      <c r="HD193" t="s">
        <v>460</v>
      </c>
      <c r="HE193" t="s">
        <v>481</v>
      </c>
      <c r="HF193">
        <v>171</v>
      </c>
      <c r="HG193">
        <v>1</v>
      </c>
      <c r="HH193">
        <v>0</v>
      </c>
      <c r="HI193">
        <v>6</v>
      </c>
      <c r="HJ193">
        <v>21</v>
      </c>
      <c r="HK193" t="s">
        <v>476</v>
      </c>
      <c r="HM193" s="3">
        <f t="shared" si="108"/>
        <v>43</v>
      </c>
      <c r="HN193" s="3">
        <f t="shared" si="109"/>
        <v>1</v>
      </c>
      <c r="HO193" s="3">
        <f t="shared" si="125"/>
        <v>0</v>
      </c>
      <c r="HP193" s="3">
        <f t="shared" si="88"/>
        <v>43</v>
      </c>
      <c r="HQ193" s="7" t="str" cm="1">
        <f t="array" ref="HQ193">_xlfn.SWITCH(HP193,HM193,"Oui",HN193,"Non",HO193,"Abstention")</f>
        <v>Oui</v>
      </c>
      <c r="HR193" s="7" t="str" cm="1">
        <f t="array" ref="HR193">_xlfn.SWITCH(HQ193,"Oui","Non","Non","Oui","Abstention","Oui")</f>
        <v>Non</v>
      </c>
      <c r="HS193" s="7" t="str" cm="1">
        <f t="array" ref="HS193">_xlfn.SWITCH(HQ193,"Oui","Abstention","Non","Abstention","Abstention","Non")</f>
        <v>Abstention</v>
      </c>
      <c r="HT193" s="3">
        <f t="shared" si="89"/>
        <v>44</v>
      </c>
      <c r="HU193" s="3">
        <f t="shared" si="90"/>
        <v>0.97727272727272729</v>
      </c>
      <c r="HV193" t="str">
        <f t="shared" si="91"/>
        <v>consigne</v>
      </c>
      <c r="HW193" s="3">
        <f t="shared" si="110"/>
        <v>31</v>
      </c>
      <c r="HX193" s="3">
        <f t="shared" si="111"/>
        <v>0</v>
      </c>
      <c r="HY193" s="3">
        <f t="shared" si="112"/>
        <v>0</v>
      </c>
      <c r="HZ193" s="3">
        <f t="shared" si="92"/>
        <v>31</v>
      </c>
      <c r="IA193" s="7" t="str" cm="1">
        <f t="array" ref="IA193">_xlfn.SWITCH(HZ193,HW193,"Oui",HX193,"Non",HY193,"Abstention")</f>
        <v>Oui</v>
      </c>
      <c r="IB193" s="7" t="str" cm="1">
        <f t="array" ref="IB193">_xlfn.SWITCH(IA193,"Oui","Non","Non","Oui","Abstention","Oui")</f>
        <v>Non</v>
      </c>
      <c r="IC193" s="7" t="str" cm="1">
        <f t="array" ref="IC193">_xlfn.SWITCH(IA193,"Oui","Abstention","Non","Abstention","Abstention","Non")</f>
        <v>Abstention</v>
      </c>
      <c r="ID193" s="3">
        <f t="shared" si="93"/>
        <v>31</v>
      </c>
      <c r="IE193" s="3">
        <f t="shared" si="94"/>
        <v>1</v>
      </c>
      <c r="IF193" t="str">
        <f t="shared" si="95"/>
        <v>consigne</v>
      </c>
      <c r="IG193">
        <f t="shared" si="113"/>
        <v>26</v>
      </c>
      <c r="IH193">
        <f t="shared" si="114"/>
        <v>0</v>
      </c>
      <c r="II193">
        <f t="shared" si="115"/>
        <v>0</v>
      </c>
      <c r="IJ193" s="3">
        <f t="shared" si="96"/>
        <v>26</v>
      </c>
      <c r="IK193" s="7" t="str" cm="1">
        <f t="array" ref="IK193">_xlfn.SWITCH(IJ193,IG193,"Oui",IH193,"Non",II193,"Abstention")</f>
        <v>Oui</v>
      </c>
      <c r="IL193" s="7" t="str" cm="1">
        <f t="array" ref="IL193">_xlfn.SWITCH(IK193,"Oui","Non","Non","Oui","Abstention","Oui")</f>
        <v>Non</v>
      </c>
      <c r="IM193" s="7" t="str" cm="1">
        <f t="array" ref="IM193">_xlfn.SWITCH(IK193,"Oui","Abstention","Non","Abstention","Abstention","Non")</f>
        <v>Abstention</v>
      </c>
      <c r="IN193" s="3">
        <f t="shared" si="97"/>
        <v>26</v>
      </c>
      <c r="IO193" s="3">
        <f t="shared" si="98"/>
        <v>1</v>
      </c>
      <c r="IP193" t="str">
        <f t="shared" si="126"/>
        <v>consigne</v>
      </c>
      <c r="IQ193">
        <f t="shared" si="116"/>
        <v>27</v>
      </c>
      <c r="IR193">
        <f t="shared" si="117"/>
        <v>0</v>
      </c>
      <c r="IS193">
        <f t="shared" si="118"/>
        <v>0</v>
      </c>
      <c r="IT193" s="3">
        <f t="shared" si="99"/>
        <v>27</v>
      </c>
      <c r="IU193" s="7" t="str" cm="1">
        <f t="array" ref="IU193">_xlfn.SWITCH(IT193,IQ193,"Oui",IR193,"Non",IS193,"Abstention")</f>
        <v>Oui</v>
      </c>
      <c r="IV193" s="7" t="str" cm="1">
        <f t="array" ref="IV193">_xlfn.SWITCH(IU193,"Oui","Non","Non","Oui","Abstention","Oui")</f>
        <v>Non</v>
      </c>
      <c r="IW193" s="7" t="str" cm="1">
        <f t="array" ref="IW193">_xlfn.SWITCH(IU193,"Oui","Abstention","Non","Abstention","Abstention","Non")</f>
        <v>Abstention</v>
      </c>
      <c r="IX193" s="3">
        <f t="shared" si="100"/>
        <v>27</v>
      </c>
      <c r="IY193" s="3">
        <f t="shared" si="101"/>
        <v>1</v>
      </c>
      <c r="IZ193" t="str">
        <f t="shared" si="127"/>
        <v>consigne</v>
      </c>
      <c r="JA193">
        <f t="shared" si="119"/>
        <v>29</v>
      </c>
      <c r="JB193">
        <f t="shared" si="120"/>
        <v>0</v>
      </c>
      <c r="JC193">
        <f t="shared" si="121"/>
        <v>0</v>
      </c>
      <c r="JD193" s="3">
        <f t="shared" si="102"/>
        <v>29</v>
      </c>
      <c r="JE193" s="7" t="str" cm="1">
        <f t="array" ref="JE193">_xlfn.SWITCH(JD193,JA193,"Oui",JB193,"Non",JC193,"Abstention")</f>
        <v>Oui</v>
      </c>
      <c r="JF193" s="7" t="str" cm="1">
        <f t="array" ref="JF193">_xlfn.SWITCH(JE193,"Oui","Non","Non","Oui","Abstention","Oui")</f>
        <v>Non</v>
      </c>
      <c r="JG193" s="7" t="str" cm="1">
        <f t="array" ref="JG193">_xlfn.SWITCH(JE193,"Oui","Abstention","Non","Abstention","Abstention","Non")</f>
        <v>Abstention</v>
      </c>
      <c r="JH193" s="3">
        <f t="shared" si="103"/>
        <v>29</v>
      </c>
      <c r="JI193" s="3">
        <f t="shared" si="104"/>
        <v>1</v>
      </c>
      <c r="JJ193" t="str">
        <f t="shared" si="128"/>
        <v>consigne</v>
      </c>
      <c r="JK193">
        <f t="shared" si="122"/>
        <v>15</v>
      </c>
      <c r="JL193">
        <f t="shared" si="123"/>
        <v>0</v>
      </c>
      <c r="JM193">
        <f t="shared" si="124"/>
        <v>0</v>
      </c>
      <c r="JN193" s="3">
        <f t="shared" si="105"/>
        <v>15</v>
      </c>
      <c r="JO193" s="7" t="str" cm="1">
        <f t="array" ref="JO193">_xlfn.SWITCH(JN193,JK193,"Oui",JL193,"Non",JM193,"Abstention")</f>
        <v>Oui</v>
      </c>
      <c r="JP193" s="7" t="str" cm="1">
        <f t="array" ref="JP193">_xlfn.SWITCH(JO193,"Oui","Non","Non","Oui","Abstention","Oui")</f>
        <v>Non</v>
      </c>
      <c r="JQ193" s="7" t="str" cm="1">
        <f t="array" ref="JQ193">_xlfn.SWITCH(JO193,"Oui","Abstention","Non","Abstention","Abstention","Non")</f>
        <v>Abstention</v>
      </c>
      <c r="JR193" s="3">
        <f t="shared" si="106"/>
        <v>15</v>
      </c>
      <c r="JS193" s="3">
        <f t="shared" si="107"/>
        <v>1</v>
      </c>
      <c r="JT193" t="str">
        <f t="shared" si="129"/>
        <v>consigne</v>
      </c>
      <c r="JU193" s="3"/>
      <c r="JV193" t="str" cm="1">
        <f t="array" ref="JV193">_xlfn._xlws.FILTER($M$3:$HD$3,((($M193:$HD193=$HR193)+($M193:$HD193=$HS193))*($M$5:$HD$5="V")*($HV193="consigne")),"")</f>
        <v>Hess Erich</v>
      </c>
      <c r="KP193" t="str" cm="1">
        <f t="array" ref="KP193">_xlfn._xlws.FILTER($M$3:$HD$3,((($M193:$HD193=$IB193)+($M193:$HD193=$IC193))*($M$5:$HD$5="S")*($IF193="consigne")),"")</f>
        <v/>
      </c>
      <c r="LD193" t="str" cm="1">
        <f t="array" ref="LD193">_xlfn._xlws.FILTER($M$3:$HD$3,((($M193:$HD193=$IV193)+($M193:$HD193=$IW193))*($M$5:$HD$5="RL")*($IZ193="consigne")),"")</f>
        <v/>
      </c>
      <c r="LP193" t="str" cm="1">
        <f t="array" ref="LP193">_xlfn._xlws.FILTER($M$3:$HD$3,((($M193:$HD193=$JF193)+($M193:$HD193=$JG193))*($M$5:$HD$5="G")*($JJ193="consigne")),"")</f>
        <v/>
      </c>
      <c r="MA193" t="str" cm="1">
        <f t="array" ref="MA193">_xlfn._xlws.FILTER($M$3:$HD$3,((($M193:$HD193=$JP193)+($M193:$HD193=$JQ193))*($M$5:$HD$5="GL")*($JT193="consigne")),"")</f>
        <v/>
      </c>
      <c r="MG193" t="str" cm="1">
        <f t="array" ref="MG193">_xlfn._xlws.FILTER($M$3:$HD$3,((($M193:$HD193=$IL193)+($M193:$HD193=$IM193))*($M$5:$HD$5="M-E")*($IP193="consigne")),"")</f>
        <v/>
      </c>
    </row>
    <row r="194" spans="1:350" x14ac:dyDescent="0.25">
      <c r="A194" s="1" t="s">
        <v>1092</v>
      </c>
      <c r="B194" t="s">
        <v>204</v>
      </c>
      <c r="C194" t="s">
        <v>483</v>
      </c>
      <c r="D194" t="s">
        <v>540</v>
      </c>
      <c r="E194" s="1" t="s">
        <v>1093</v>
      </c>
      <c r="F194" t="s">
        <v>1094</v>
      </c>
      <c r="G194">
        <v>24675</v>
      </c>
      <c r="H194" t="s">
        <v>835</v>
      </c>
      <c r="I194" t="s">
        <v>1095</v>
      </c>
      <c r="M194" t="s">
        <v>460</v>
      </c>
      <c r="N194" t="s">
        <v>473</v>
      </c>
      <c r="O194" t="s">
        <v>473</v>
      </c>
      <c r="P194" t="s">
        <v>460</v>
      </c>
      <c r="Q194" t="s">
        <v>460</v>
      </c>
      <c r="R194" t="s">
        <v>461</v>
      </c>
      <c r="S194" t="s">
        <v>461</v>
      </c>
      <c r="T194" t="s">
        <v>461</v>
      </c>
      <c r="U194" t="s">
        <v>461</v>
      </c>
      <c r="V194" t="s">
        <v>473</v>
      </c>
      <c r="W194" t="s">
        <v>463</v>
      </c>
      <c r="X194" t="s">
        <v>461</v>
      </c>
      <c r="Y194" t="s">
        <v>461</v>
      </c>
      <c r="Z194" t="s">
        <v>473</v>
      </c>
      <c r="AA194" t="s">
        <v>473</v>
      </c>
      <c r="AB194" t="s">
        <v>461</v>
      </c>
      <c r="AC194" t="s">
        <v>473</v>
      </c>
      <c r="AD194" t="s">
        <v>461</v>
      </c>
      <c r="AE194" t="s">
        <v>460</v>
      </c>
      <c r="AF194" t="s">
        <v>461</v>
      </c>
      <c r="AG194" t="s">
        <v>473</v>
      </c>
      <c r="AH194" t="s">
        <v>460</v>
      </c>
      <c r="AI194" t="s">
        <v>461</v>
      </c>
      <c r="AJ194" t="s">
        <v>461</v>
      </c>
      <c r="AK194" t="s">
        <v>460</v>
      </c>
      <c r="AL194" t="s">
        <v>460</v>
      </c>
      <c r="AM194" t="s">
        <v>460</v>
      </c>
      <c r="AN194" t="s">
        <v>461</v>
      </c>
      <c r="AO194" t="s">
        <v>473</v>
      </c>
      <c r="AP194" t="s">
        <v>461</v>
      </c>
      <c r="AQ194" t="s">
        <v>473</v>
      </c>
      <c r="AR194" t="s">
        <v>460</v>
      </c>
      <c r="AS194" t="s">
        <v>461</v>
      </c>
      <c r="AT194" t="s">
        <v>460</v>
      </c>
      <c r="AU194" t="s">
        <v>473</v>
      </c>
      <c r="AV194" t="s">
        <v>461</v>
      </c>
      <c r="AW194" t="s">
        <v>473</v>
      </c>
      <c r="AX194" t="s">
        <v>461</v>
      </c>
      <c r="AY194" t="s">
        <v>460</v>
      </c>
      <c r="AZ194" t="s">
        <v>460</v>
      </c>
      <c r="BA194" t="s">
        <v>460</v>
      </c>
      <c r="BB194" t="s">
        <v>460</v>
      </c>
      <c r="BC194" t="s">
        <v>461</v>
      </c>
      <c r="BD194" t="s">
        <v>460</v>
      </c>
      <c r="BE194" t="s">
        <v>463</v>
      </c>
      <c r="BF194" t="s">
        <v>460</v>
      </c>
      <c r="BG194" t="s">
        <v>461</v>
      </c>
      <c r="BH194" t="s">
        <v>460</v>
      </c>
      <c r="BI194" t="s">
        <v>461</v>
      </c>
      <c r="BJ194" t="s">
        <v>473</v>
      </c>
      <c r="BK194" t="s">
        <v>460</v>
      </c>
      <c r="BL194" t="s">
        <v>480</v>
      </c>
      <c r="BM194" t="s">
        <v>461</v>
      </c>
      <c r="BN194" t="s">
        <v>473</v>
      </c>
      <c r="BO194" t="s">
        <v>460</v>
      </c>
      <c r="BP194" t="s">
        <v>463</v>
      </c>
      <c r="BQ194" t="s">
        <v>461</v>
      </c>
      <c r="BR194" t="s">
        <v>460</v>
      </c>
      <c r="BS194" t="s">
        <v>460</v>
      </c>
      <c r="BT194" t="s">
        <v>460</v>
      </c>
      <c r="BU194" t="s">
        <v>473</v>
      </c>
      <c r="BV194" t="s">
        <v>460</v>
      </c>
      <c r="BW194" t="s">
        <v>473</v>
      </c>
      <c r="BX194" t="s">
        <v>461</v>
      </c>
      <c r="BY194" t="s">
        <v>461</v>
      </c>
      <c r="BZ194" t="s">
        <v>460</v>
      </c>
      <c r="CA194" t="s">
        <v>461</v>
      </c>
      <c r="CB194" t="s">
        <v>461</v>
      </c>
      <c r="CC194" t="s">
        <v>460</v>
      </c>
      <c r="CD194" t="s">
        <v>473</v>
      </c>
      <c r="CE194" t="s">
        <v>461</v>
      </c>
      <c r="CF194" t="s">
        <v>460</v>
      </c>
      <c r="CG194" t="s">
        <v>460</v>
      </c>
      <c r="CH194" t="s">
        <v>473</v>
      </c>
      <c r="CI194" t="s">
        <v>460</v>
      </c>
      <c r="CJ194" t="s">
        <v>461</v>
      </c>
      <c r="CK194" t="s">
        <v>461</v>
      </c>
      <c r="CL194" t="s">
        <v>460</v>
      </c>
      <c r="CM194" t="s">
        <v>463</v>
      </c>
      <c r="CN194" t="s">
        <v>461</v>
      </c>
      <c r="CO194" t="s">
        <v>461</v>
      </c>
      <c r="CP194" t="s">
        <v>460</v>
      </c>
      <c r="CQ194" t="s">
        <v>460</v>
      </c>
      <c r="CR194" t="s">
        <v>460</v>
      </c>
      <c r="CS194" t="s">
        <v>460</v>
      </c>
      <c r="CT194" t="s">
        <v>460</v>
      </c>
      <c r="CU194" t="s">
        <v>473</v>
      </c>
      <c r="CV194" t="s">
        <v>460</v>
      </c>
      <c r="CW194" t="s">
        <v>461</v>
      </c>
      <c r="CX194" t="s">
        <v>460</v>
      </c>
      <c r="CY194" t="s">
        <v>473</v>
      </c>
      <c r="CZ194" t="s">
        <v>460</v>
      </c>
      <c r="DA194" t="s">
        <v>460</v>
      </c>
      <c r="DB194" t="s">
        <v>474</v>
      </c>
      <c r="DC194" t="s">
        <v>461</v>
      </c>
      <c r="DD194" t="s">
        <v>460</v>
      </c>
      <c r="DE194" t="s">
        <v>473</v>
      </c>
      <c r="DF194" t="s">
        <v>473</v>
      </c>
      <c r="DG194" t="s">
        <v>473</v>
      </c>
      <c r="DH194" t="s">
        <v>461</v>
      </c>
      <c r="DI194" t="s">
        <v>461</v>
      </c>
      <c r="DJ194" t="s">
        <v>461</v>
      </c>
      <c r="DK194" t="s">
        <v>460</v>
      </c>
      <c r="DL194" t="s">
        <v>460</v>
      </c>
      <c r="DM194" t="s">
        <v>461</v>
      </c>
      <c r="DN194" t="s">
        <v>460</v>
      </c>
      <c r="DO194" t="s">
        <v>461</v>
      </c>
      <c r="DP194" t="s">
        <v>460</v>
      </c>
      <c r="DQ194" t="s">
        <v>473</v>
      </c>
      <c r="DR194" t="s">
        <v>461</v>
      </c>
      <c r="DS194" t="s">
        <v>473</v>
      </c>
      <c r="DT194" t="s">
        <v>461</v>
      </c>
      <c r="DU194" t="s">
        <v>473</v>
      </c>
      <c r="DV194" t="s">
        <v>461</v>
      </c>
      <c r="DW194" t="s">
        <v>460</v>
      </c>
      <c r="DX194" t="s">
        <v>460</v>
      </c>
      <c r="DY194" t="s">
        <v>460</v>
      </c>
      <c r="DZ194" t="s">
        <v>473</v>
      </c>
      <c r="EA194" t="s">
        <v>461</v>
      </c>
      <c r="EB194" t="s">
        <v>473</v>
      </c>
      <c r="EC194" t="s">
        <v>473</v>
      </c>
      <c r="ED194" t="s">
        <v>460</v>
      </c>
      <c r="EE194" t="s">
        <v>461</v>
      </c>
      <c r="EF194" t="s">
        <v>473</v>
      </c>
      <c r="EG194" t="s">
        <v>461</v>
      </c>
      <c r="EH194" t="s">
        <v>460</v>
      </c>
      <c r="EI194" t="s">
        <v>460</v>
      </c>
      <c r="EJ194" t="s">
        <v>460</v>
      </c>
      <c r="EK194" t="s">
        <v>473</v>
      </c>
      <c r="EL194" t="s">
        <v>461</v>
      </c>
      <c r="EM194" t="s">
        <v>461</v>
      </c>
      <c r="EN194" t="s">
        <v>460</v>
      </c>
      <c r="EO194" t="s">
        <v>461</v>
      </c>
      <c r="EP194" t="s">
        <v>473</v>
      </c>
      <c r="EQ194" t="s">
        <v>460</v>
      </c>
      <c r="ER194" t="s">
        <v>460</v>
      </c>
      <c r="ES194" t="s">
        <v>461</v>
      </c>
      <c r="ET194" t="s">
        <v>460</v>
      </c>
      <c r="EU194" t="s">
        <v>461</v>
      </c>
      <c r="EV194" t="s">
        <v>473</v>
      </c>
      <c r="EW194" t="s">
        <v>461</v>
      </c>
      <c r="EX194" t="s">
        <v>461</v>
      </c>
      <c r="EY194" t="s">
        <v>473</v>
      </c>
      <c r="EZ194" t="s">
        <v>460</v>
      </c>
      <c r="FA194" t="s">
        <v>461</v>
      </c>
      <c r="FB194" t="s">
        <v>473</v>
      </c>
      <c r="FC194" t="s">
        <v>461</v>
      </c>
      <c r="FD194" t="s">
        <v>461</v>
      </c>
      <c r="FE194" t="s">
        <v>460</v>
      </c>
      <c r="FF194" t="s">
        <v>461</v>
      </c>
      <c r="FG194" t="s">
        <v>473</v>
      </c>
      <c r="FH194" t="s">
        <v>461</v>
      </c>
      <c r="FI194" t="s">
        <v>461</v>
      </c>
      <c r="FJ194" t="s">
        <v>473</v>
      </c>
      <c r="FK194" t="s">
        <v>460</v>
      </c>
      <c r="FL194" t="s">
        <v>461</v>
      </c>
      <c r="FM194" t="s">
        <v>473</v>
      </c>
      <c r="FN194" t="s">
        <v>460</v>
      </c>
      <c r="FO194" t="s">
        <v>460</v>
      </c>
      <c r="FP194" t="s">
        <v>460</v>
      </c>
      <c r="FQ194" t="s">
        <v>460</v>
      </c>
      <c r="FR194" t="s">
        <v>461</v>
      </c>
      <c r="FS194" t="s">
        <v>460</v>
      </c>
      <c r="FT194" t="s">
        <v>461</v>
      </c>
      <c r="FU194" t="s">
        <v>461</v>
      </c>
      <c r="FV194" t="s">
        <v>460</v>
      </c>
      <c r="FW194" t="s">
        <v>473</v>
      </c>
      <c r="FX194" t="s">
        <v>461</v>
      </c>
      <c r="FY194" t="s">
        <v>461</v>
      </c>
      <c r="FZ194" t="s">
        <v>460</v>
      </c>
      <c r="GA194" t="s">
        <v>460</v>
      </c>
      <c r="GB194" t="s">
        <v>461</v>
      </c>
      <c r="GC194" t="s">
        <v>460</v>
      </c>
      <c r="GD194" t="s">
        <v>460</v>
      </c>
      <c r="GE194" t="s">
        <v>461</v>
      </c>
      <c r="GF194" t="s">
        <v>460</v>
      </c>
      <c r="GG194" t="s">
        <v>463</v>
      </c>
      <c r="GH194" t="s">
        <v>460</v>
      </c>
      <c r="GI194" t="s">
        <v>461</v>
      </c>
      <c r="GJ194" t="s">
        <v>473</v>
      </c>
      <c r="GK194" t="s">
        <v>460</v>
      </c>
      <c r="GL194" t="s">
        <v>460</v>
      </c>
      <c r="GM194" t="s">
        <v>460</v>
      </c>
      <c r="GN194" t="s">
        <v>460</v>
      </c>
      <c r="GO194" t="s">
        <v>460</v>
      </c>
      <c r="GP194" t="s">
        <v>461</v>
      </c>
      <c r="GQ194" t="s">
        <v>460</v>
      </c>
      <c r="GR194" t="s">
        <v>460</v>
      </c>
      <c r="GS194" t="s">
        <v>460</v>
      </c>
      <c r="GT194" t="s">
        <v>473</v>
      </c>
      <c r="GU194" t="s">
        <v>460</v>
      </c>
      <c r="GV194" t="s">
        <v>460</v>
      </c>
      <c r="GW194" t="s">
        <v>461</v>
      </c>
      <c r="GX194" t="s">
        <v>473</v>
      </c>
      <c r="GY194" t="s">
        <v>461</v>
      </c>
      <c r="GZ194" t="s">
        <v>461</v>
      </c>
      <c r="HA194" t="s">
        <v>461</v>
      </c>
      <c r="HB194" t="s">
        <v>460</v>
      </c>
      <c r="HC194" t="s">
        <v>461</v>
      </c>
      <c r="HD194" t="s">
        <v>460</v>
      </c>
      <c r="HE194" t="s">
        <v>481</v>
      </c>
      <c r="HF194">
        <v>81</v>
      </c>
      <c r="HG194">
        <v>71</v>
      </c>
      <c r="HH194">
        <v>1</v>
      </c>
      <c r="HI194">
        <v>5</v>
      </c>
      <c r="HJ194">
        <v>41</v>
      </c>
      <c r="HK194" t="s">
        <v>476</v>
      </c>
      <c r="HM194" s="3">
        <f t="shared" si="108"/>
        <v>39</v>
      </c>
      <c r="HN194" s="3">
        <f t="shared" si="109"/>
        <v>0</v>
      </c>
      <c r="HO194" s="3">
        <f t="shared" si="125"/>
        <v>0</v>
      </c>
      <c r="HP194" s="3">
        <f t="shared" si="88"/>
        <v>39</v>
      </c>
      <c r="HQ194" s="7" t="str" cm="1">
        <f t="array" ref="HQ194">_xlfn.SWITCH(HP194,HM194,"Oui",HN194,"Non",HO194,"Abstention")</f>
        <v>Oui</v>
      </c>
      <c r="HR194" s="7" t="str" cm="1">
        <f t="array" ref="HR194">_xlfn.SWITCH(HQ194,"Oui","Non","Non","Oui","Abstention","Oui")</f>
        <v>Non</v>
      </c>
      <c r="HS194" s="7" t="str" cm="1">
        <f t="array" ref="HS194">_xlfn.SWITCH(HQ194,"Oui","Abstention","Non","Abstention","Abstention","Non")</f>
        <v>Abstention</v>
      </c>
      <c r="HT194" s="3">
        <f t="shared" si="89"/>
        <v>39</v>
      </c>
      <c r="HU194" s="3">
        <f t="shared" si="90"/>
        <v>1</v>
      </c>
      <c r="HV194" t="str">
        <f t="shared" si="91"/>
        <v>consigne</v>
      </c>
      <c r="HW194" s="3">
        <f t="shared" si="110"/>
        <v>6</v>
      </c>
      <c r="HX194" s="3">
        <f t="shared" si="111"/>
        <v>23</v>
      </c>
      <c r="HY194" s="3">
        <f t="shared" si="112"/>
        <v>0</v>
      </c>
      <c r="HZ194" s="3">
        <f t="shared" si="92"/>
        <v>23</v>
      </c>
      <c r="IA194" s="7" t="str" cm="1">
        <f t="array" ref="IA194">_xlfn.SWITCH(HZ194,HW194,"Oui",HX194,"Non",HY194,"Abstention")</f>
        <v>Non</v>
      </c>
      <c r="IB194" s="7" t="str" cm="1">
        <f t="array" ref="IB194">_xlfn.SWITCH(IA194,"Oui","Non","Non","Oui","Abstention","Oui")</f>
        <v>Oui</v>
      </c>
      <c r="IC194" s="7" t="str" cm="1">
        <f t="array" ref="IC194">_xlfn.SWITCH(IA194,"Oui","Abstention","Non","Abstention","Abstention","Non")</f>
        <v>Abstention</v>
      </c>
      <c r="ID194" s="3">
        <f t="shared" si="93"/>
        <v>29</v>
      </c>
      <c r="IE194" s="3">
        <f t="shared" si="94"/>
        <v>0.7931034482758621</v>
      </c>
      <c r="IF194" t="str">
        <f t="shared" si="95"/>
        <v>consigne</v>
      </c>
      <c r="IG194">
        <f t="shared" si="113"/>
        <v>3</v>
      </c>
      <c r="IH194">
        <f t="shared" si="114"/>
        <v>23</v>
      </c>
      <c r="II194">
        <f t="shared" si="115"/>
        <v>0</v>
      </c>
      <c r="IJ194" s="3">
        <f t="shared" si="96"/>
        <v>23</v>
      </c>
      <c r="IK194" s="7" t="str" cm="1">
        <f t="array" ref="IK194">_xlfn.SWITCH(IJ194,IG194,"Oui",IH194,"Non",II194,"Abstention")</f>
        <v>Non</v>
      </c>
      <c r="IL194" s="7" t="str" cm="1">
        <f t="array" ref="IL194">_xlfn.SWITCH(IK194,"Oui","Non","Non","Oui","Abstention","Oui")</f>
        <v>Oui</v>
      </c>
      <c r="IM194" s="7" t="str" cm="1">
        <f t="array" ref="IM194">_xlfn.SWITCH(IK194,"Oui","Abstention","Non","Abstention","Abstention","Non")</f>
        <v>Abstention</v>
      </c>
      <c r="IN194" s="3">
        <f t="shared" si="97"/>
        <v>26</v>
      </c>
      <c r="IO194" s="3">
        <f t="shared" si="98"/>
        <v>0.88461538461538458</v>
      </c>
      <c r="IP194" t="str">
        <f t="shared" si="126"/>
        <v>consigne</v>
      </c>
      <c r="IQ194">
        <f t="shared" si="116"/>
        <v>23</v>
      </c>
      <c r="IR194">
        <f t="shared" si="117"/>
        <v>1</v>
      </c>
      <c r="IS194">
        <f t="shared" si="118"/>
        <v>0</v>
      </c>
      <c r="IT194" s="3">
        <f t="shared" si="99"/>
        <v>23</v>
      </c>
      <c r="IU194" s="7" t="str" cm="1">
        <f t="array" ref="IU194">_xlfn.SWITCH(IT194,IQ194,"Oui",IR194,"Non",IS194,"Abstention")</f>
        <v>Oui</v>
      </c>
      <c r="IV194" s="7" t="str" cm="1">
        <f t="array" ref="IV194">_xlfn.SWITCH(IU194,"Oui","Non","Non","Oui","Abstention","Oui")</f>
        <v>Non</v>
      </c>
      <c r="IW194" s="7" t="str" cm="1">
        <f t="array" ref="IW194">_xlfn.SWITCH(IU194,"Oui","Abstention","Non","Abstention","Abstention","Non")</f>
        <v>Abstention</v>
      </c>
      <c r="IX194" s="3">
        <f t="shared" si="100"/>
        <v>24</v>
      </c>
      <c r="IY194" s="3">
        <f t="shared" si="101"/>
        <v>0.95833333333333337</v>
      </c>
      <c r="IZ194" t="str">
        <f t="shared" si="127"/>
        <v>consigne</v>
      </c>
      <c r="JA194">
        <f t="shared" si="119"/>
        <v>0</v>
      </c>
      <c r="JB194">
        <f t="shared" si="120"/>
        <v>24</v>
      </c>
      <c r="JC194">
        <f t="shared" si="121"/>
        <v>0</v>
      </c>
      <c r="JD194" s="3">
        <f t="shared" si="102"/>
        <v>24</v>
      </c>
      <c r="JE194" s="7" t="str" cm="1">
        <f t="array" ref="JE194">_xlfn.SWITCH(JD194,JA194,"Oui",JB194,"Non",JC194,"Abstention")</f>
        <v>Non</v>
      </c>
      <c r="JF194" s="7" t="str" cm="1">
        <f t="array" ref="JF194">_xlfn.SWITCH(JE194,"Oui","Non","Non","Oui","Abstention","Oui")</f>
        <v>Oui</v>
      </c>
      <c r="JG194" s="7" t="str" cm="1">
        <f t="array" ref="JG194">_xlfn.SWITCH(JE194,"Oui","Abstention","Non","Abstention","Abstention","Non")</f>
        <v>Abstention</v>
      </c>
      <c r="JH194" s="3">
        <f t="shared" si="103"/>
        <v>24</v>
      </c>
      <c r="JI194" s="3">
        <f t="shared" si="104"/>
        <v>1</v>
      </c>
      <c r="JJ194" t="str">
        <f t="shared" si="128"/>
        <v>consigne</v>
      </c>
      <c r="JK194">
        <f t="shared" si="122"/>
        <v>10</v>
      </c>
      <c r="JL194">
        <f t="shared" si="123"/>
        <v>0</v>
      </c>
      <c r="JM194">
        <f t="shared" si="124"/>
        <v>1</v>
      </c>
      <c r="JN194" s="3">
        <f t="shared" si="105"/>
        <v>10</v>
      </c>
      <c r="JO194" s="7" t="str" cm="1">
        <f t="array" ref="JO194">_xlfn.SWITCH(JN194,JK194,"Oui",JL194,"Non",JM194,"Abstention")</f>
        <v>Oui</v>
      </c>
      <c r="JP194" s="7" t="str" cm="1">
        <f t="array" ref="JP194">_xlfn.SWITCH(JO194,"Oui","Non","Non","Oui","Abstention","Oui")</f>
        <v>Non</v>
      </c>
      <c r="JQ194" s="7" t="str" cm="1">
        <f t="array" ref="JQ194">_xlfn.SWITCH(JO194,"Oui","Abstention","Non","Abstention","Abstention","Non")</f>
        <v>Abstention</v>
      </c>
      <c r="JR194" s="3">
        <f t="shared" si="106"/>
        <v>11</v>
      </c>
      <c r="JS194" s="3">
        <f t="shared" si="107"/>
        <v>0.90909090909090906</v>
      </c>
      <c r="JT194" t="str">
        <f t="shared" si="129"/>
        <v>consigne</v>
      </c>
      <c r="JU194" s="3"/>
      <c r="JV194" t="str" cm="1">
        <f t="array" ref="JV194">_xlfn._xlws.FILTER($M$3:$HD$3,((($M194:$HD194=$HR194)+($M194:$HD194=$HS194))*($M$5:$HD$5="V")*($HV194="consigne")),"")</f>
        <v/>
      </c>
      <c r="KP194" t="str" cm="1">
        <f t="array" ref="KP194:KU194">_xlfn._xlws.FILTER($M$3:$HD$3,((($M194:$HD194=$IB194)+($M194:$HD194=$IC194))*($M$5:$HD$5="S")*($IF194="consigne")),"")</f>
        <v>Funiciello Tamara</v>
      </c>
      <c r="KQ194" t="str">
        <v>Hurni Baptiste</v>
      </c>
      <c r="KR194" t="str">
        <v>Maillard Pierre-Yves</v>
      </c>
      <c r="KS194" t="str">
        <v>Piller Carrard Valérie</v>
      </c>
      <c r="KT194" t="str">
        <v>Storni Bruno</v>
      </c>
      <c r="KU194" t="str">
        <v>Suter Gabriela</v>
      </c>
      <c r="LD194" t="str" cm="1">
        <f t="array" ref="LD194">_xlfn._xlws.FILTER($M$3:$HD$3,((($M194:$HD194=$IV194)+($M194:$HD194=$IW194))*($M$5:$HD$5="RL")*($IZ194="consigne")),"")</f>
        <v>Riniker Maja</v>
      </c>
      <c r="LP194" t="str" cm="1">
        <f t="array" ref="LP194">_xlfn._xlws.FILTER($M$3:$HD$3,((($M194:$HD194=$JF194)+($M194:$HD194=$JG194))*($M$5:$HD$5="G")*($JJ194="consigne")),"")</f>
        <v/>
      </c>
      <c r="MA194" t="str" cm="1">
        <f t="array" ref="MA194">_xlfn._xlws.FILTER($M$3:$HD$3,((($M194:$HD194=$JP194)+($M194:$HD194=$JQ194))*($M$5:$HD$5="GL")*($JT194="consigne")),"")</f>
        <v>Fischer Roland</v>
      </c>
      <c r="MG194" t="str" cm="1">
        <f t="array" ref="MG194:MI194">_xlfn._xlws.FILTER($M$3:$HD$3,((($M194:$HD194=$IL194)+($M194:$HD194=$IM194))*($M$5:$HD$5="M-E")*($IP194="consigne")),"")</f>
        <v>Rechsteiner Thomas</v>
      </c>
      <c r="MH194" t="str">
        <v>Roduit Benjamin</v>
      </c>
      <c r="MI194" t="str">
        <v>Schneider-Schneiter Elisabeth</v>
      </c>
    </row>
    <row r="195" spans="1:350" ht="22.2" customHeight="1" x14ac:dyDescent="0.25">
      <c r="A195" s="1" t="s">
        <v>1096</v>
      </c>
      <c r="B195" t="s">
        <v>204</v>
      </c>
      <c r="C195" t="s">
        <v>560</v>
      </c>
      <c r="D195" t="s">
        <v>540</v>
      </c>
      <c r="E195" s="1" t="s">
        <v>561</v>
      </c>
      <c r="F195" t="s">
        <v>562</v>
      </c>
      <c r="G195">
        <v>24676</v>
      </c>
      <c r="H195" t="s">
        <v>1097</v>
      </c>
      <c r="I195" t="s">
        <v>1098</v>
      </c>
      <c r="J195" s="2" t="s">
        <v>1099</v>
      </c>
      <c r="K195" t="s">
        <v>980</v>
      </c>
      <c r="M195" t="s">
        <v>461</v>
      </c>
      <c r="N195" t="s">
        <v>461</v>
      </c>
      <c r="O195" t="s">
        <v>460</v>
      </c>
      <c r="P195" t="s">
        <v>461</v>
      </c>
      <c r="Q195" t="s">
        <v>461</v>
      </c>
      <c r="R195" t="s">
        <v>460</v>
      </c>
      <c r="S195" t="s">
        <v>461</v>
      </c>
      <c r="T195" t="s">
        <v>460</v>
      </c>
      <c r="U195" t="s">
        <v>460</v>
      </c>
      <c r="V195" t="s">
        <v>473</v>
      </c>
      <c r="W195" t="s">
        <v>463</v>
      </c>
      <c r="X195" t="s">
        <v>460</v>
      </c>
      <c r="Y195" t="s">
        <v>460</v>
      </c>
      <c r="Z195" t="s">
        <v>473</v>
      </c>
      <c r="AA195" t="s">
        <v>460</v>
      </c>
      <c r="AB195" t="s">
        <v>460</v>
      </c>
      <c r="AC195" t="s">
        <v>473</v>
      </c>
      <c r="AD195" t="s">
        <v>460</v>
      </c>
      <c r="AE195" t="s">
        <v>461</v>
      </c>
      <c r="AF195" t="s">
        <v>460</v>
      </c>
      <c r="AG195" t="s">
        <v>473</v>
      </c>
      <c r="AH195" t="s">
        <v>460</v>
      </c>
      <c r="AI195" t="s">
        <v>460</v>
      </c>
      <c r="AJ195" t="s">
        <v>460</v>
      </c>
      <c r="AK195" t="s">
        <v>460</v>
      </c>
      <c r="AL195" t="s">
        <v>461</v>
      </c>
      <c r="AM195" t="s">
        <v>461</v>
      </c>
      <c r="AN195" t="s">
        <v>480</v>
      </c>
      <c r="AO195" t="s">
        <v>461</v>
      </c>
      <c r="AP195" t="s">
        <v>461</v>
      </c>
      <c r="AQ195" t="s">
        <v>460</v>
      </c>
      <c r="AR195" t="s">
        <v>460</v>
      </c>
      <c r="AS195" t="s">
        <v>461</v>
      </c>
      <c r="AT195" t="s">
        <v>460</v>
      </c>
      <c r="AU195" t="s">
        <v>460</v>
      </c>
      <c r="AV195" t="s">
        <v>460</v>
      </c>
      <c r="AW195" t="s">
        <v>473</v>
      </c>
      <c r="AX195" t="s">
        <v>460</v>
      </c>
      <c r="AY195" t="s">
        <v>460</v>
      </c>
      <c r="AZ195" t="s">
        <v>460</v>
      </c>
      <c r="BA195" t="s">
        <v>461</v>
      </c>
      <c r="BB195" t="s">
        <v>460</v>
      </c>
      <c r="BC195" t="s">
        <v>461</v>
      </c>
      <c r="BD195" t="s">
        <v>461</v>
      </c>
      <c r="BE195" t="s">
        <v>463</v>
      </c>
      <c r="BF195" t="s">
        <v>460</v>
      </c>
      <c r="BG195" t="s">
        <v>460</v>
      </c>
      <c r="BH195" t="s">
        <v>460</v>
      </c>
      <c r="BI195" t="s">
        <v>460</v>
      </c>
      <c r="BJ195" t="s">
        <v>460</v>
      </c>
      <c r="BK195" t="s">
        <v>461</v>
      </c>
      <c r="BL195" t="s">
        <v>460</v>
      </c>
      <c r="BM195" t="s">
        <v>460</v>
      </c>
      <c r="BN195" t="s">
        <v>460</v>
      </c>
      <c r="BO195" t="s">
        <v>461</v>
      </c>
      <c r="BP195" t="s">
        <v>463</v>
      </c>
      <c r="BQ195" t="s">
        <v>460</v>
      </c>
      <c r="BR195" t="s">
        <v>461</v>
      </c>
      <c r="BS195" t="s">
        <v>460</v>
      </c>
      <c r="BT195" t="s">
        <v>461</v>
      </c>
      <c r="BU195" t="s">
        <v>461</v>
      </c>
      <c r="BV195" t="s">
        <v>460</v>
      </c>
      <c r="BW195" t="s">
        <v>461</v>
      </c>
      <c r="BX195" t="s">
        <v>480</v>
      </c>
      <c r="BY195" t="s">
        <v>480</v>
      </c>
      <c r="BZ195" t="s">
        <v>461</v>
      </c>
      <c r="CA195" t="s">
        <v>480</v>
      </c>
      <c r="CB195" t="s">
        <v>480</v>
      </c>
      <c r="CC195" t="s">
        <v>460</v>
      </c>
      <c r="CD195" t="s">
        <v>461</v>
      </c>
      <c r="CE195" t="s">
        <v>460</v>
      </c>
      <c r="CF195" t="s">
        <v>460</v>
      </c>
      <c r="CG195" t="s">
        <v>461</v>
      </c>
      <c r="CH195" t="s">
        <v>460</v>
      </c>
      <c r="CI195" t="s">
        <v>461</v>
      </c>
      <c r="CJ195" t="s">
        <v>480</v>
      </c>
      <c r="CK195" t="s">
        <v>460</v>
      </c>
      <c r="CL195" t="s">
        <v>461</v>
      </c>
      <c r="CM195" t="s">
        <v>463</v>
      </c>
      <c r="CN195" t="s">
        <v>460</v>
      </c>
      <c r="CO195" t="s">
        <v>461</v>
      </c>
      <c r="CP195" t="s">
        <v>461</v>
      </c>
      <c r="CQ195" t="s">
        <v>461</v>
      </c>
      <c r="CR195" t="s">
        <v>461</v>
      </c>
      <c r="CS195" t="s">
        <v>460</v>
      </c>
      <c r="CT195" t="s">
        <v>461</v>
      </c>
      <c r="CU195" t="s">
        <v>460</v>
      </c>
      <c r="CV195" t="s">
        <v>461</v>
      </c>
      <c r="CW195" t="s">
        <v>460</v>
      </c>
      <c r="CX195" t="s">
        <v>460</v>
      </c>
      <c r="CY195" t="s">
        <v>461</v>
      </c>
      <c r="CZ195" t="s">
        <v>461</v>
      </c>
      <c r="DA195" t="s">
        <v>460</v>
      </c>
      <c r="DB195" t="s">
        <v>474</v>
      </c>
      <c r="DC195" t="s">
        <v>460</v>
      </c>
      <c r="DD195" t="s">
        <v>461</v>
      </c>
      <c r="DE195" t="s">
        <v>480</v>
      </c>
      <c r="DF195" t="s">
        <v>461</v>
      </c>
      <c r="DG195" t="s">
        <v>473</v>
      </c>
      <c r="DH195" t="s">
        <v>460</v>
      </c>
      <c r="DI195" t="s">
        <v>460</v>
      </c>
      <c r="DJ195" t="s">
        <v>460</v>
      </c>
      <c r="DK195" t="s">
        <v>460</v>
      </c>
      <c r="DL195" t="s">
        <v>460</v>
      </c>
      <c r="DM195" t="s">
        <v>480</v>
      </c>
      <c r="DN195" t="s">
        <v>460</v>
      </c>
      <c r="DO195" t="s">
        <v>460</v>
      </c>
      <c r="DP195" t="s">
        <v>461</v>
      </c>
      <c r="DQ195" t="s">
        <v>473</v>
      </c>
      <c r="DR195" t="s">
        <v>460</v>
      </c>
      <c r="DS195" t="s">
        <v>473</v>
      </c>
      <c r="DT195" t="s">
        <v>460</v>
      </c>
      <c r="DU195" t="s">
        <v>461</v>
      </c>
      <c r="DV195" t="s">
        <v>460</v>
      </c>
      <c r="DW195" t="s">
        <v>460</v>
      </c>
      <c r="DX195" t="s">
        <v>461</v>
      </c>
      <c r="DY195" t="s">
        <v>460</v>
      </c>
      <c r="DZ195" t="s">
        <v>460</v>
      </c>
      <c r="EA195" t="s">
        <v>460</v>
      </c>
      <c r="EB195" t="s">
        <v>473</v>
      </c>
      <c r="EC195" t="s">
        <v>473</v>
      </c>
      <c r="ED195" t="s">
        <v>460</v>
      </c>
      <c r="EE195" t="s">
        <v>480</v>
      </c>
      <c r="EF195" t="s">
        <v>473</v>
      </c>
      <c r="EG195" t="s">
        <v>460</v>
      </c>
      <c r="EH195" t="s">
        <v>460</v>
      </c>
      <c r="EI195" t="s">
        <v>461</v>
      </c>
      <c r="EJ195" t="s">
        <v>461</v>
      </c>
      <c r="EK195" t="s">
        <v>460</v>
      </c>
      <c r="EL195" t="s">
        <v>460</v>
      </c>
      <c r="EM195" t="s">
        <v>461</v>
      </c>
      <c r="EN195" t="s">
        <v>461</v>
      </c>
      <c r="EO195" t="s">
        <v>480</v>
      </c>
      <c r="EP195" t="s">
        <v>473</v>
      </c>
      <c r="EQ195" t="s">
        <v>460</v>
      </c>
      <c r="ER195" t="s">
        <v>460</v>
      </c>
      <c r="ES195" t="s">
        <v>460</v>
      </c>
      <c r="ET195" t="s">
        <v>473</v>
      </c>
      <c r="EU195" t="s">
        <v>460</v>
      </c>
      <c r="EV195" t="s">
        <v>460</v>
      </c>
      <c r="EW195" t="s">
        <v>460</v>
      </c>
      <c r="EX195" t="s">
        <v>473</v>
      </c>
      <c r="EY195" t="s">
        <v>480</v>
      </c>
      <c r="EZ195" t="s">
        <v>461</v>
      </c>
      <c r="FA195" t="s">
        <v>480</v>
      </c>
      <c r="FB195" t="s">
        <v>473</v>
      </c>
      <c r="FC195" t="s">
        <v>460</v>
      </c>
      <c r="FD195" t="s">
        <v>461</v>
      </c>
      <c r="FE195" t="s">
        <v>460</v>
      </c>
      <c r="FF195" t="s">
        <v>480</v>
      </c>
      <c r="FG195" t="s">
        <v>461</v>
      </c>
      <c r="FH195" t="s">
        <v>460</v>
      </c>
      <c r="FI195" t="s">
        <v>460</v>
      </c>
      <c r="FJ195" t="s">
        <v>461</v>
      </c>
      <c r="FK195" t="s">
        <v>461</v>
      </c>
      <c r="FL195" t="s">
        <v>460</v>
      </c>
      <c r="FM195" t="s">
        <v>460</v>
      </c>
      <c r="FN195" t="s">
        <v>460</v>
      </c>
      <c r="FO195" t="s">
        <v>460</v>
      </c>
      <c r="FP195" t="s">
        <v>460</v>
      </c>
      <c r="FQ195" t="s">
        <v>461</v>
      </c>
      <c r="FR195" t="s">
        <v>461</v>
      </c>
      <c r="FS195" t="s">
        <v>460</v>
      </c>
      <c r="FT195" t="s">
        <v>461</v>
      </c>
      <c r="FU195" t="s">
        <v>460</v>
      </c>
      <c r="FV195" t="s">
        <v>480</v>
      </c>
      <c r="FW195" t="s">
        <v>461</v>
      </c>
      <c r="FX195" t="s">
        <v>460</v>
      </c>
      <c r="FY195" t="s">
        <v>460</v>
      </c>
      <c r="FZ195" t="s">
        <v>460</v>
      </c>
      <c r="GA195" t="s">
        <v>461</v>
      </c>
      <c r="GB195" t="s">
        <v>460</v>
      </c>
      <c r="GC195" t="s">
        <v>461</v>
      </c>
      <c r="GD195" t="s">
        <v>460</v>
      </c>
      <c r="GE195" t="s">
        <v>460</v>
      </c>
      <c r="GF195" t="s">
        <v>461</v>
      </c>
      <c r="GG195" t="s">
        <v>463</v>
      </c>
      <c r="GH195" t="s">
        <v>460</v>
      </c>
      <c r="GI195" t="s">
        <v>480</v>
      </c>
      <c r="GJ195" t="s">
        <v>461</v>
      </c>
      <c r="GK195" t="s">
        <v>461</v>
      </c>
      <c r="GL195" t="s">
        <v>461</v>
      </c>
      <c r="GM195" t="s">
        <v>460</v>
      </c>
      <c r="GN195" t="s">
        <v>460</v>
      </c>
      <c r="GO195" t="s">
        <v>461</v>
      </c>
      <c r="GP195" t="s">
        <v>460</v>
      </c>
      <c r="GQ195" t="s">
        <v>461</v>
      </c>
      <c r="GR195" t="s">
        <v>460</v>
      </c>
      <c r="GS195" t="s">
        <v>480</v>
      </c>
      <c r="GT195" t="s">
        <v>460</v>
      </c>
      <c r="GU195" t="s">
        <v>460</v>
      </c>
      <c r="GV195" t="s">
        <v>460</v>
      </c>
      <c r="GW195" t="s">
        <v>461</v>
      </c>
      <c r="GX195" t="s">
        <v>473</v>
      </c>
      <c r="GY195" t="s">
        <v>460</v>
      </c>
      <c r="GZ195" t="s">
        <v>460</v>
      </c>
      <c r="HA195" t="s">
        <v>460</v>
      </c>
      <c r="HB195" t="s">
        <v>461</v>
      </c>
      <c r="HC195" t="s">
        <v>460</v>
      </c>
      <c r="HD195" t="s">
        <v>461</v>
      </c>
      <c r="HE195" t="s">
        <v>481</v>
      </c>
      <c r="HF195">
        <v>100</v>
      </c>
      <c r="HG195">
        <v>62</v>
      </c>
      <c r="HH195">
        <v>16</v>
      </c>
      <c r="HI195">
        <v>5</v>
      </c>
      <c r="HJ195">
        <v>16</v>
      </c>
      <c r="HK195" t="s">
        <v>476</v>
      </c>
      <c r="HM195" s="3">
        <f t="shared" si="108"/>
        <v>1</v>
      </c>
      <c r="HN195" s="3">
        <f t="shared" si="109"/>
        <v>49</v>
      </c>
      <c r="HO195" s="3">
        <f t="shared" si="125"/>
        <v>1</v>
      </c>
      <c r="HP195" s="3">
        <f t="shared" si="88"/>
        <v>49</v>
      </c>
      <c r="HQ195" s="7" t="str" cm="1">
        <f t="array" ref="HQ195">_xlfn.SWITCH(HP195,HM195,"Oui",HN195,"Non",HO195,"Abstention")</f>
        <v>Non</v>
      </c>
      <c r="HR195" s="7" t="str" cm="1">
        <f t="array" ref="HR195">_xlfn.SWITCH(HQ195,"Oui","Non","Non","Oui","Abstention","Oui")</f>
        <v>Oui</v>
      </c>
      <c r="HS195" s="7" t="str" cm="1">
        <f t="array" ref="HS195">_xlfn.SWITCH(HQ195,"Oui","Abstention","Non","Abstention","Abstention","Non")</f>
        <v>Abstention</v>
      </c>
      <c r="HT195" s="3">
        <f t="shared" si="89"/>
        <v>51</v>
      </c>
      <c r="HU195" s="3">
        <f t="shared" si="90"/>
        <v>0.96078431372549022</v>
      </c>
      <c r="HV195" t="str">
        <f t="shared" si="91"/>
        <v>consigne</v>
      </c>
      <c r="HW195" s="3">
        <f t="shared" si="110"/>
        <v>34</v>
      </c>
      <c r="HX195" s="3">
        <f t="shared" si="111"/>
        <v>0</v>
      </c>
      <c r="HY195" s="3">
        <f t="shared" si="112"/>
        <v>0</v>
      </c>
      <c r="HZ195" s="3">
        <f t="shared" si="92"/>
        <v>34</v>
      </c>
      <c r="IA195" s="7" t="str" cm="1">
        <f t="array" ref="IA195">_xlfn.SWITCH(HZ195,HW195,"Oui",HX195,"Non",HY195,"Abstention")</f>
        <v>Oui</v>
      </c>
      <c r="IB195" s="7" t="str" cm="1">
        <f t="array" ref="IB195">_xlfn.SWITCH(IA195,"Oui","Non","Non","Oui","Abstention","Oui")</f>
        <v>Non</v>
      </c>
      <c r="IC195" s="7" t="str" cm="1">
        <f t="array" ref="IC195">_xlfn.SWITCH(IA195,"Oui","Abstention","Non","Abstention","Abstention","Non")</f>
        <v>Abstention</v>
      </c>
      <c r="ID195" s="3">
        <f t="shared" si="93"/>
        <v>34</v>
      </c>
      <c r="IE195" s="3">
        <f t="shared" si="94"/>
        <v>1</v>
      </c>
      <c r="IF195" t="str">
        <f t="shared" si="95"/>
        <v>consigne</v>
      </c>
      <c r="IG195">
        <f t="shared" si="113"/>
        <v>15</v>
      </c>
      <c r="IH195">
        <f t="shared" si="114"/>
        <v>4</v>
      </c>
      <c r="II195">
        <f t="shared" si="115"/>
        <v>8</v>
      </c>
      <c r="IJ195" s="3">
        <f t="shared" si="96"/>
        <v>15</v>
      </c>
      <c r="IK195" s="7" t="str" cm="1">
        <f t="array" ref="IK195">_xlfn.SWITCH(IJ195,IG195,"Oui",IH195,"Non",II195,"Abstention")</f>
        <v>Oui</v>
      </c>
      <c r="IL195" s="7" t="str" cm="1">
        <f t="array" ref="IL195">_xlfn.SWITCH(IK195,"Oui","Non","Non","Oui","Abstention","Oui")</f>
        <v>Non</v>
      </c>
      <c r="IM195" s="7" t="str" cm="1">
        <f t="array" ref="IM195">_xlfn.SWITCH(IK195,"Oui","Abstention","Non","Abstention","Abstention","Non")</f>
        <v>Abstention</v>
      </c>
      <c r="IN195" s="3">
        <f t="shared" si="97"/>
        <v>27</v>
      </c>
      <c r="IO195" s="3">
        <f t="shared" si="98"/>
        <v>0.55555555555555558</v>
      </c>
      <c r="IP195" t="str">
        <f t="shared" si="126"/>
        <v>pas de consigne</v>
      </c>
      <c r="IQ195">
        <f t="shared" si="116"/>
        <v>23</v>
      </c>
      <c r="IR195">
        <f t="shared" si="117"/>
        <v>1</v>
      </c>
      <c r="IS195">
        <f t="shared" si="118"/>
        <v>1</v>
      </c>
      <c r="IT195" s="3">
        <f t="shared" si="99"/>
        <v>23</v>
      </c>
      <c r="IU195" s="7" t="str" cm="1">
        <f t="array" ref="IU195">_xlfn.SWITCH(IT195,IQ195,"Oui",IR195,"Non",IS195,"Abstention")</f>
        <v>Oui</v>
      </c>
      <c r="IV195" s="7" t="str" cm="1">
        <f t="array" ref="IV195">_xlfn.SWITCH(IU195,"Oui","Non","Non","Oui","Abstention","Oui")</f>
        <v>Non</v>
      </c>
      <c r="IW195" s="7" t="str" cm="1">
        <f t="array" ref="IW195">_xlfn.SWITCH(IU195,"Oui","Abstention","Non","Abstention","Abstention","Non")</f>
        <v>Abstention</v>
      </c>
      <c r="IX195" s="3">
        <f t="shared" si="100"/>
        <v>25</v>
      </c>
      <c r="IY195" s="3">
        <f t="shared" si="101"/>
        <v>0.92</v>
      </c>
      <c r="IZ195" t="str">
        <f t="shared" si="127"/>
        <v>consigne</v>
      </c>
      <c r="JA195">
        <f t="shared" si="119"/>
        <v>13</v>
      </c>
      <c r="JB195">
        <f t="shared" si="120"/>
        <v>8</v>
      </c>
      <c r="JC195">
        <f t="shared" si="121"/>
        <v>6</v>
      </c>
      <c r="JD195" s="3">
        <f t="shared" si="102"/>
        <v>13</v>
      </c>
      <c r="JE195" s="7" t="str" cm="1">
        <f t="array" ref="JE195">_xlfn.SWITCH(JD195,JA195,"Oui",JB195,"Non",JC195,"Abstention")</f>
        <v>Oui</v>
      </c>
      <c r="JF195" s="7" t="str" cm="1">
        <f t="array" ref="JF195">_xlfn.SWITCH(JE195,"Oui","Non","Non","Oui","Abstention","Oui")</f>
        <v>Non</v>
      </c>
      <c r="JG195" s="7" t="str" cm="1">
        <f t="array" ref="JG195">_xlfn.SWITCH(JE195,"Oui","Abstention","Non","Abstention","Abstention","Non")</f>
        <v>Abstention</v>
      </c>
      <c r="JH195" s="3">
        <f t="shared" si="103"/>
        <v>27</v>
      </c>
      <c r="JI195" s="3">
        <f t="shared" si="104"/>
        <v>0.48148148148148145</v>
      </c>
      <c r="JJ195" t="str">
        <f t="shared" si="128"/>
        <v>pas de consigne</v>
      </c>
      <c r="JK195">
        <f t="shared" si="122"/>
        <v>14</v>
      </c>
      <c r="JL195">
        <f t="shared" si="123"/>
        <v>0</v>
      </c>
      <c r="JM195">
        <f t="shared" si="124"/>
        <v>0</v>
      </c>
      <c r="JN195" s="3">
        <f t="shared" si="105"/>
        <v>14</v>
      </c>
      <c r="JO195" s="7" t="str" cm="1">
        <f t="array" ref="JO195">_xlfn.SWITCH(JN195,JK195,"Oui",JL195,"Non",JM195,"Abstention")</f>
        <v>Oui</v>
      </c>
      <c r="JP195" s="7" t="str" cm="1">
        <f t="array" ref="JP195">_xlfn.SWITCH(JO195,"Oui","Non","Non","Oui","Abstention","Oui")</f>
        <v>Non</v>
      </c>
      <c r="JQ195" s="7" t="str" cm="1">
        <f t="array" ref="JQ195">_xlfn.SWITCH(JO195,"Oui","Abstention","Non","Abstention","Abstention","Non")</f>
        <v>Abstention</v>
      </c>
      <c r="JR195" s="3">
        <f t="shared" si="106"/>
        <v>14</v>
      </c>
      <c r="JS195" s="3">
        <f t="shared" si="107"/>
        <v>1</v>
      </c>
      <c r="JT195" t="str">
        <f t="shared" si="129"/>
        <v>consigne</v>
      </c>
      <c r="JU195" s="3"/>
      <c r="JV195" t="str" cm="1">
        <f t="array" ref="JV195:JW195">_xlfn._xlws.FILTER($M$3:$HD$3,((($M195:$HD195=$HR195)+($M195:$HD195=$HS195))*($M$5:$HD$5="V")*($HV195="consigne")),"")</f>
        <v>Herzog Verena</v>
      </c>
      <c r="JW195" t="str">
        <v>Quadri Lorenzo</v>
      </c>
      <c r="KP195" t="str" cm="1">
        <f t="array" ref="KP195">_xlfn._xlws.FILTER($M$3:$HD$3,((($M195:$HD195=$IB195)+($M195:$HD195=$IC195))*($M$5:$HD$5="S")*($IF195="consigne")),"")</f>
        <v/>
      </c>
      <c r="LD195" t="str" cm="1">
        <f t="array" ref="LD195:LE195">_xlfn._xlws.FILTER($M$3:$HD$3,((($M195:$HD195=$IV195)+($M195:$HD195=$IW195))*($M$5:$HD$5="RL")*($IZ195="consigne")),"")</f>
        <v>Fluri Kurt</v>
      </c>
      <c r="LE195" t="str">
        <v>Wasserfallen Christian</v>
      </c>
      <c r="LP195" t="str" cm="1">
        <f t="array" ref="LP195">_xlfn._xlws.FILTER($M$3:$HD$3,((($M195:$HD195=$JF195)+($M195:$HD195=$JG195))*($M$5:$HD$5="G")*($JJ195="consigne")),"")</f>
        <v/>
      </c>
      <c r="MA195" t="str" cm="1">
        <f t="array" ref="MA195">_xlfn._xlws.FILTER($M$3:$HD$3,((($M195:$HD195=$JP195)+($M195:$HD195=$JQ195))*($M$5:$HD$5="GL")*($JT195="consigne")),"")</f>
        <v/>
      </c>
      <c r="MG195" t="str" cm="1">
        <f t="array" ref="MG195">_xlfn._xlws.FILTER($M$3:$HD$3,((($M195:$HD195=$IL195)+($M195:$HD195=$IM195))*($M$5:$HD$5="M-E")*($IP195="consigne")),"")</f>
        <v/>
      </c>
    </row>
    <row r="196" spans="1:350" x14ac:dyDescent="0.25">
      <c r="A196" s="1" t="s">
        <v>1100</v>
      </c>
      <c r="B196" t="s">
        <v>204</v>
      </c>
      <c r="C196" t="s">
        <v>560</v>
      </c>
      <c r="D196" t="s">
        <v>540</v>
      </c>
      <c r="E196" s="1" t="s">
        <v>561</v>
      </c>
      <c r="F196" t="s">
        <v>562</v>
      </c>
      <c r="G196">
        <v>24677</v>
      </c>
      <c r="H196" t="s">
        <v>1101</v>
      </c>
      <c r="I196" t="s">
        <v>574</v>
      </c>
      <c r="J196" t="s">
        <v>1102</v>
      </c>
      <c r="K196" t="s">
        <v>980</v>
      </c>
      <c r="M196" t="s">
        <v>461</v>
      </c>
      <c r="N196" t="s">
        <v>461</v>
      </c>
      <c r="O196" t="s">
        <v>460</v>
      </c>
      <c r="P196" t="s">
        <v>461</v>
      </c>
      <c r="Q196" t="s">
        <v>461</v>
      </c>
      <c r="R196" t="s">
        <v>460</v>
      </c>
      <c r="S196" t="s">
        <v>460</v>
      </c>
      <c r="T196" t="s">
        <v>460</v>
      </c>
      <c r="U196" t="s">
        <v>460</v>
      </c>
      <c r="V196" t="s">
        <v>473</v>
      </c>
      <c r="W196" t="s">
        <v>463</v>
      </c>
      <c r="X196" t="s">
        <v>460</v>
      </c>
      <c r="Y196" t="s">
        <v>460</v>
      </c>
      <c r="Z196" t="s">
        <v>473</v>
      </c>
      <c r="AA196" t="s">
        <v>460</v>
      </c>
      <c r="AB196" t="s">
        <v>460</v>
      </c>
      <c r="AC196" t="s">
        <v>473</v>
      </c>
      <c r="AD196" t="s">
        <v>460</v>
      </c>
      <c r="AE196" t="s">
        <v>461</v>
      </c>
      <c r="AF196" t="s">
        <v>460</v>
      </c>
      <c r="AG196" t="s">
        <v>473</v>
      </c>
      <c r="AH196" t="s">
        <v>460</v>
      </c>
      <c r="AI196" t="s">
        <v>460</v>
      </c>
      <c r="AJ196" t="s">
        <v>460</v>
      </c>
      <c r="AK196" t="s">
        <v>460</v>
      </c>
      <c r="AL196" t="s">
        <v>461</v>
      </c>
      <c r="AM196" t="s">
        <v>461</v>
      </c>
      <c r="AN196" t="s">
        <v>460</v>
      </c>
      <c r="AO196" t="s">
        <v>461</v>
      </c>
      <c r="AP196" t="s">
        <v>461</v>
      </c>
      <c r="AQ196" t="s">
        <v>460</v>
      </c>
      <c r="AR196" t="s">
        <v>460</v>
      </c>
      <c r="AS196" t="s">
        <v>460</v>
      </c>
      <c r="AT196" t="s">
        <v>460</v>
      </c>
      <c r="AU196" t="s">
        <v>460</v>
      </c>
      <c r="AV196" t="s">
        <v>460</v>
      </c>
      <c r="AW196" t="s">
        <v>473</v>
      </c>
      <c r="AX196" t="s">
        <v>460</v>
      </c>
      <c r="AY196" t="s">
        <v>460</v>
      </c>
      <c r="AZ196" t="s">
        <v>460</v>
      </c>
      <c r="BA196" t="s">
        <v>461</v>
      </c>
      <c r="BB196" t="s">
        <v>460</v>
      </c>
      <c r="BC196" t="s">
        <v>460</v>
      </c>
      <c r="BD196" t="s">
        <v>461</v>
      </c>
      <c r="BE196" t="s">
        <v>463</v>
      </c>
      <c r="BF196" t="s">
        <v>460</v>
      </c>
      <c r="BG196" t="s">
        <v>460</v>
      </c>
      <c r="BH196" t="s">
        <v>460</v>
      </c>
      <c r="BI196" t="s">
        <v>460</v>
      </c>
      <c r="BJ196" t="s">
        <v>460</v>
      </c>
      <c r="BK196" t="s">
        <v>461</v>
      </c>
      <c r="BL196" t="s">
        <v>460</v>
      </c>
      <c r="BM196" t="s">
        <v>460</v>
      </c>
      <c r="BN196" t="s">
        <v>460</v>
      </c>
      <c r="BO196" t="s">
        <v>461</v>
      </c>
      <c r="BP196" t="s">
        <v>463</v>
      </c>
      <c r="BQ196" t="s">
        <v>460</v>
      </c>
      <c r="BR196" t="s">
        <v>461</v>
      </c>
      <c r="BS196" t="s">
        <v>460</v>
      </c>
      <c r="BT196" t="s">
        <v>461</v>
      </c>
      <c r="BU196" t="s">
        <v>461</v>
      </c>
      <c r="BV196" t="s">
        <v>460</v>
      </c>
      <c r="BW196" t="s">
        <v>461</v>
      </c>
      <c r="BX196" t="s">
        <v>460</v>
      </c>
      <c r="BY196" t="s">
        <v>460</v>
      </c>
      <c r="BZ196" t="s">
        <v>461</v>
      </c>
      <c r="CA196" t="s">
        <v>460</v>
      </c>
      <c r="CB196" t="s">
        <v>460</v>
      </c>
      <c r="CC196" t="s">
        <v>460</v>
      </c>
      <c r="CD196" t="s">
        <v>461</v>
      </c>
      <c r="CE196" t="s">
        <v>460</v>
      </c>
      <c r="CF196" t="s">
        <v>460</v>
      </c>
      <c r="CG196" t="s">
        <v>461</v>
      </c>
      <c r="CH196" t="s">
        <v>460</v>
      </c>
      <c r="CI196" t="s">
        <v>461</v>
      </c>
      <c r="CJ196" t="s">
        <v>460</v>
      </c>
      <c r="CK196" t="s">
        <v>460</v>
      </c>
      <c r="CL196" t="s">
        <v>461</v>
      </c>
      <c r="CM196" t="s">
        <v>463</v>
      </c>
      <c r="CN196" t="s">
        <v>460</v>
      </c>
      <c r="CO196" t="s">
        <v>460</v>
      </c>
      <c r="CP196" t="s">
        <v>461</v>
      </c>
      <c r="CQ196" t="s">
        <v>461</v>
      </c>
      <c r="CR196" t="s">
        <v>461</v>
      </c>
      <c r="CS196" t="s">
        <v>460</v>
      </c>
      <c r="CT196" t="s">
        <v>461</v>
      </c>
      <c r="CU196" t="s">
        <v>460</v>
      </c>
      <c r="CV196" t="s">
        <v>461</v>
      </c>
      <c r="CW196" t="s">
        <v>460</v>
      </c>
      <c r="CX196" t="s">
        <v>460</v>
      </c>
      <c r="CY196" t="s">
        <v>461</v>
      </c>
      <c r="CZ196" t="s">
        <v>461</v>
      </c>
      <c r="DA196" t="s">
        <v>460</v>
      </c>
      <c r="DB196" t="s">
        <v>460</v>
      </c>
      <c r="DC196" t="s">
        <v>460</v>
      </c>
      <c r="DD196" t="s">
        <v>461</v>
      </c>
      <c r="DE196" t="s">
        <v>460</v>
      </c>
      <c r="DF196" t="s">
        <v>461</v>
      </c>
      <c r="DG196" t="s">
        <v>473</v>
      </c>
      <c r="DH196" t="s">
        <v>460</v>
      </c>
      <c r="DI196" t="s">
        <v>460</v>
      </c>
      <c r="DJ196" t="s">
        <v>460</v>
      </c>
      <c r="DK196" t="s">
        <v>460</v>
      </c>
      <c r="DL196" t="s">
        <v>460</v>
      </c>
      <c r="DM196" t="s">
        <v>460</v>
      </c>
      <c r="DN196" t="s">
        <v>460</v>
      </c>
      <c r="DO196" t="s">
        <v>460</v>
      </c>
      <c r="DP196" t="s">
        <v>461</v>
      </c>
      <c r="DQ196" t="s">
        <v>473</v>
      </c>
      <c r="DR196" t="s">
        <v>460</v>
      </c>
      <c r="DS196" t="s">
        <v>473</v>
      </c>
      <c r="DT196" t="s">
        <v>460</v>
      </c>
      <c r="DU196" t="s">
        <v>461</v>
      </c>
      <c r="DV196" t="s">
        <v>460</v>
      </c>
      <c r="DW196" t="s">
        <v>460</v>
      </c>
      <c r="DX196" t="s">
        <v>461</v>
      </c>
      <c r="DY196" t="s">
        <v>460</v>
      </c>
      <c r="DZ196" t="s">
        <v>460</v>
      </c>
      <c r="EA196" t="s">
        <v>460</v>
      </c>
      <c r="EB196" t="s">
        <v>473</v>
      </c>
      <c r="EC196" t="s">
        <v>473</v>
      </c>
      <c r="ED196" t="s">
        <v>460</v>
      </c>
      <c r="EE196" t="s">
        <v>460</v>
      </c>
      <c r="EF196" t="s">
        <v>473</v>
      </c>
      <c r="EG196" t="s">
        <v>460</v>
      </c>
      <c r="EH196" t="s">
        <v>460</v>
      </c>
      <c r="EI196" t="s">
        <v>461</v>
      </c>
      <c r="EJ196" t="s">
        <v>461</v>
      </c>
      <c r="EK196" t="s">
        <v>460</v>
      </c>
      <c r="EL196" t="s">
        <v>460</v>
      </c>
      <c r="EM196" t="s">
        <v>480</v>
      </c>
      <c r="EN196" t="s">
        <v>461</v>
      </c>
      <c r="EO196" t="s">
        <v>460</v>
      </c>
      <c r="EP196" t="s">
        <v>473</v>
      </c>
      <c r="EQ196" t="s">
        <v>460</v>
      </c>
      <c r="ER196" t="s">
        <v>460</v>
      </c>
      <c r="ES196" t="s">
        <v>460</v>
      </c>
      <c r="ET196" t="s">
        <v>473</v>
      </c>
      <c r="EU196" t="s">
        <v>460</v>
      </c>
      <c r="EV196" t="s">
        <v>460</v>
      </c>
      <c r="EW196" t="s">
        <v>460</v>
      </c>
      <c r="EX196" t="s">
        <v>473</v>
      </c>
      <c r="EY196" t="s">
        <v>480</v>
      </c>
      <c r="EZ196" t="s">
        <v>461</v>
      </c>
      <c r="FA196" t="s">
        <v>461</v>
      </c>
      <c r="FB196" t="s">
        <v>473</v>
      </c>
      <c r="FC196" t="s">
        <v>460</v>
      </c>
      <c r="FD196" t="s">
        <v>461</v>
      </c>
      <c r="FE196" t="s">
        <v>460</v>
      </c>
      <c r="FF196" t="s">
        <v>460</v>
      </c>
      <c r="FG196" t="s">
        <v>461</v>
      </c>
      <c r="FH196" t="s">
        <v>460</v>
      </c>
      <c r="FI196" t="s">
        <v>460</v>
      </c>
      <c r="FJ196" t="s">
        <v>461</v>
      </c>
      <c r="FK196" t="s">
        <v>461</v>
      </c>
      <c r="FL196" t="s">
        <v>460</v>
      </c>
      <c r="FM196" t="s">
        <v>460</v>
      </c>
      <c r="FN196" t="s">
        <v>460</v>
      </c>
      <c r="FO196" t="s">
        <v>460</v>
      </c>
      <c r="FP196" t="s">
        <v>460</v>
      </c>
      <c r="FQ196" t="s">
        <v>461</v>
      </c>
      <c r="FR196" t="s">
        <v>460</v>
      </c>
      <c r="FS196" t="s">
        <v>460</v>
      </c>
      <c r="FT196" t="s">
        <v>460</v>
      </c>
      <c r="FU196" t="s">
        <v>460</v>
      </c>
      <c r="FV196" t="s">
        <v>460</v>
      </c>
      <c r="FW196" t="s">
        <v>461</v>
      </c>
      <c r="FX196" t="s">
        <v>460</v>
      </c>
      <c r="FY196" t="s">
        <v>460</v>
      </c>
      <c r="FZ196" t="s">
        <v>460</v>
      </c>
      <c r="GA196" t="s">
        <v>461</v>
      </c>
      <c r="GB196" t="s">
        <v>460</v>
      </c>
      <c r="GC196" t="s">
        <v>461</v>
      </c>
      <c r="GD196" t="s">
        <v>460</v>
      </c>
      <c r="GE196" t="s">
        <v>460</v>
      </c>
      <c r="GF196" t="s">
        <v>461</v>
      </c>
      <c r="GG196" t="s">
        <v>463</v>
      </c>
      <c r="GH196" t="s">
        <v>460</v>
      </c>
      <c r="GI196" t="s">
        <v>460</v>
      </c>
      <c r="GJ196" t="s">
        <v>460</v>
      </c>
      <c r="GK196" t="s">
        <v>461</v>
      </c>
      <c r="GL196" t="s">
        <v>461</v>
      </c>
      <c r="GM196" t="s">
        <v>460</v>
      </c>
      <c r="GN196" t="s">
        <v>460</v>
      </c>
      <c r="GO196" t="s">
        <v>461</v>
      </c>
      <c r="GP196" t="s">
        <v>460</v>
      </c>
      <c r="GQ196" t="s">
        <v>461</v>
      </c>
      <c r="GR196" t="s">
        <v>460</v>
      </c>
      <c r="GS196" t="s">
        <v>460</v>
      </c>
      <c r="GT196" t="s">
        <v>460</v>
      </c>
      <c r="GU196" t="s">
        <v>460</v>
      </c>
      <c r="GV196" t="s">
        <v>460</v>
      </c>
      <c r="GW196" t="s">
        <v>460</v>
      </c>
      <c r="GX196" t="s">
        <v>473</v>
      </c>
      <c r="GY196" t="s">
        <v>460</v>
      </c>
      <c r="GZ196" t="s">
        <v>460</v>
      </c>
      <c r="HA196" t="s">
        <v>460</v>
      </c>
      <c r="HB196" t="s">
        <v>461</v>
      </c>
      <c r="HC196" t="s">
        <v>460</v>
      </c>
      <c r="HD196" t="s">
        <v>461</v>
      </c>
      <c r="HE196" t="s">
        <v>481</v>
      </c>
      <c r="HF196">
        <v>123</v>
      </c>
      <c r="HG196">
        <v>54</v>
      </c>
      <c r="HH196">
        <v>2</v>
      </c>
      <c r="HI196">
        <v>5</v>
      </c>
      <c r="HJ196">
        <v>16</v>
      </c>
      <c r="HK196" t="s">
        <v>509</v>
      </c>
      <c r="HM196" s="3">
        <f t="shared" si="108"/>
        <v>1</v>
      </c>
      <c r="HN196" s="3">
        <f t="shared" si="109"/>
        <v>49</v>
      </c>
      <c r="HO196" s="3">
        <f t="shared" si="125"/>
        <v>1</v>
      </c>
      <c r="HP196" s="3">
        <f t="shared" si="88"/>
        <v>49</v>
      </c>
      <c r="HQ196" s="7" t="str" cm="1">
        <f t="array" ref="HQ196">_xlfn.SWITCH(HP196,HM196,"Oui",HN196,"Non",HO196,"Abstention")</f>
        <v>Non</v>
      </c>
      <c r="HR196" s="7" t="str" cm="1">
        <f t="array" ref="HR196">_xlfn.SWITCH(HQ196,"Oui","Non","Non","Oui","Abstention","Oui")</f>
        <v>Oui</v>
      </c>
      <c r="HS196" s="7" t="str" cm="1">
        <f t="array" ref="HS196">_xlfn.SWITCH(HQ196,"Oui","Abstention","Non","Abstention","Abstention","Non")</f>
        <v>Abstention</v>
      </c>
      <c r="HT196" s="3">
        <f t="shared" si="89"/>
        <v>51</v>
      </c>
      <c r="HU196" s="3">
        <f t="shared" si="90"/>
        <v>0.96078431372549022</v>
      </c>
      <c r="HV196" t="str">
        <f t="shared" si="91"/>
        <v>consigne</v>
      </c>
      <c r="HW196" s="3">
        <f t="shared" si="110"/>
        <v>34</v>
      </c>
      <c r="HX196" s="3">
        <f t="shared" si="111"/>
        <v>0</v>
      </c>
      <c r="HY196" s="3">
        <f t="shared" si="112"/>
        <v>0</v>
      </c>
      <c r="HZ196" s="3">
        <f t="shared" si="92"/>
        <v>34</v>
      </c>
      <c r="IA196" s="7" t="str" cm="1">
        <f t="array" ref="IA196">_xlfn.SWITCH(HZ196,HW196,"Oui",HX196,"Non",HY196,"Abstention")</f>
        <v>Oui</v>
      </c>
      <c r="IB196" s="7" t="str" cm="1">
        <f t="array" ref="IB196">_xlfn.SWITCH(IA196,"Oui","Non","Non","Oui","Abstention","Oui")</f>
        <v>Non</v>
      </c>
      <c r="IC196" s="7" t="str" cm="1">
        <f t="array" ref="IC196">_xlfn.SWITCH(IA196,"Oui","Abstention","Non","Abstention","Abstention","Non")</f>
        <v>Abstention</v>
      </c>
      <c r="ID196" s="3">
        <f t="shared" si="93"/>
        <v>34</v>
      </c>
      <c r="IE196" s="3">
        <f t="shared" si="94"/>
        <v>1</v>
      </c>
      <c r="IF196" t="str">
        <f t="shared" si="95"/>
        <v>consigne</v>
      </c>
      <c r="IG196">
        <f t="shared" si="113"/>
        <v>22</v>
      </c>
      <c r="IH196">
        <f t="shared" si="114"/>
        <v>4</v>
      </c>
      <c r="II196">
        <f t="shared" si="115"/>
        <v>1</v>
      </c>
      <c r="IJ196" s="3">
        <f t="shared" si="96"/>
        <v>22</v>
      </c>
      <c r="IK196" s="7" t="str" cm="1">
        <f t="array" ref="IK196">_xlfn.SWITCH(IJ196,IG196,"Oui",IH196,"Non",II196,"Abstention")</f>
        <v>Oui</v>
      </c>
      <c r="IL196" s="7" t="str" cm="1">
        <f t="array" ref="IL196">_xlfn.SWITCH(IK196,"Oui","Non","Non","Oui","Abstention","Oui")</f>
        <v>Non</v>
      </c>
      <c r="IM196" s="7" t="str" cm="1">
        <f t="array" ref="IM196">_xlfn.SWITCH(IK196,"Oui","Abstention","Non","Abstention","Abstention","Non")</f>
        <v>Abstention</v>
      </c>
      <c r="IN196" s="3">
        <f t="shared" si="97"/>
        <v>27</v>
      </c>
      <c r="IO196" s="3">
        <f t="shared" si="98"/>
        <v>0.81481481481481477</v>
      </c>
      <c r="IP196" t="str">
        <f t="shared" si="126"/>
        <v>consigne</v>
      </c>
      <c r="IQ196">
        <f t="shared" si="116"/>
        <v>24</v>
      </c>
      <c r="IR196">
        <f t="shared" si="117"/>
        <v>1</v>
      </c>
      <c r="IS196">
        <f t="shared" si="118"/>
        <v>0</v>
      </c>
      <c r="IT196" s="3">
        <f t="shared" si="99"/>
        <v>24</v>
      </c>
      <c r="IU196" s="7" t="str" cm="1">
        <f t="array" ref="IU196">_xlfn.SWITCH(IT196,IQ196,"Oui",IR196,"Non",IS196,"Abstention")</f>
        <v>Oui</v>
      </c>
      <c r="IV196" s="7" t="str" cm="1">
        <f t="array" ref="IV196">_xlfn.SWITCH(IU196,"Oui","Non","Non","Oui","Abstention","Oui")</f>
        <v>Non</v>
      </c>
      <c r="IW196" s="7" t="str" cm="1">
        <f t="array" ref="IW196">_xlfn.SWITCH(IU196,"Oui","Abstention","Non","Abstention","Abstention","Non")</f>
        <v>Abstention</v>
      </c>
      <c r="IX196" s="3">
        <f t="shared" si="100"/>
        <v>25</v>
      </c>
      <c r="IY196" s="3">
        <f t="shared" si="101"/>
        <v>0.96</v>
      </c>
      <c r="IZ196" t="str">
        <f t="shared" si="127"/>
        <v>consigne</v>
      </c>
      <c r="JA196">
        <f t="shared" si="119"/>
        <v>28</v>
      </c>
      <c r="JB196">
        <f t="shared" si="120"/>
        <v>0</v>
      </c>
      <c r="JC196">
        <f t="shared" si="121"/>
        <v>0</v>
      </c>
      <c r="JD196" s="3">
        <f t="shared" si="102"/>
        <v>28</v>
      </c>
      <c r="JE196" s="7" t="str" cm="1">
        <f t="array" ref="JE196">_xlfn.SWITCH(JD196,JA196,"Oui",JB196,"Non",JC196,"Abstention")</f>
        <v>Oui</v>
      </c>
      <c r="JF196" s="7" t="str" cm="1">
        <f t="array" ref="JF196">_xlfn.SWITCH(JE196,"Oui","Non","Non","Oui","Abstention","Oui")</f>
        <v>Non</v>
      </c>
      <c r="JG196" s="7" t="str" cm="1">
        <f t="array" ref="JG196">_xlfn.SWITCH(JE196,"Oui","Abstention","Non","Abstention","Abstention","Non")</f>
        <v>Abstention</v>
      </c>
      <c r="JH196" s="3">
        <f t="shared" si="103"/>
        <v>28</v>
      </c>
      <c r="JI196" s="3">
        <f t="shared" si="104"/>
        <v>1</v>
      </c>
      <c r="JJ196" t="str">
        <f t="shared" si="128"/>
        <v>consigne</v>
      </c>
      <c r="JK196">
        <f t="shared" si="122"/>
        <v>14</v>
      </c>
      <c r="JL196">
        <f t="shared" si="123"/>
        <v>0</v>
      </c>
      <c r="JM196">
        <f t="shared" si="124"/>
        <v>0</v>
      </c>
      <c r="JN196" s="3">
        <f t="shared" si="105"/>
        <v>14</v>
      </c>
      <c r="JO196" s="7" t="str" cm="1">
        <f t="array" ref="JO196">_xlfn.SWITCH(JN196,JK196,"Oui",JL196,"Non",JM196,"Abstention")</f>
        <v>Oui</v>
      </c>
      <c r="JP196" s="7" t="str" cm="1">
        <f t="array" ref="JP196">_xlfn.SWITCH(JO196,"Oui","Non","Non","Oui","Abstention","Oui")</f>
        <v>Non</v>
      </c>
      <c r="JQ196" s="7" t="str" cm="1">
        <f t="array" ref="JQ196">_xlfn.SWITCH(JO196,"Oui","Abstention","Non","Abstention","Abstention","Non")</f>
        <v>Abstention</v>
      </c>
      <c r="JR196" s="3">
        <f t="shared" si="106"/>
        <v>14</v>
      </c>
      <c r="JS196" s="3">
        <f t="shared" si="107"/>
        <v>1</v>
      </c>
      <c r="JT196" t="str">
        <f t="shared" si="129"/>
        <v>consigne</v>
      </c>
      <c r="JU196" s="3"/>
      <c r="JV196" t="str" cm="1">
        <f t="array" ref="JV196:JW196">_xlfn._xlws.FILTER($M$3:$HD$3,((($M196:$HD196=$HR196)+($M196:$HD196=$HS196))*($M$5:$HD$5="V")*($HV196="consigne")),"")</f>
        <v>Herzog Verena</v>
      </c>
      <c r="JW196" t="str">
        <v>Quadri Lorenzo</v>
      </c>
      <c r="KP196" t="str" cm="1">
        <f t="array" ref="KP196">_xlfn._xlws.FILTER($M$3:$HD$3,((($M196:$HD196=$IB196)+($M196:$HD196=$IC196))*($M$5:$HD$5="S")*($IF196="consigne")),"")</f>
        <v/>
      </c>
      <c r="LD196" t="str" cm="1">
        <f t="array" ref="LD196">_xlfn._xlws.FILTER($M$3:$HD$3,((($M196:$HD196=$IV196)+($M196:$HD196=$IW196))*($M$5:$HD$5="RL")*($IZ196="consigne")),"")</f>
        <v>Fluri Kurt</v>
      </c>
      <c r="LP196" t="str" cm="1">
        <f t="array" ref="LP196">_xlfn._xlws.FILTER($M$3:$HD$3,((($M196:$HD196=$JF196)+($M196:$HD196=$JG196))*($M$5:$HD$5="G")*($JJ196="consigne")),"")</f>
        <v/>
      </c>
      <c r="MA196" t="str" cm="1">
        <f t="array" ref="MA196">_xlfn._xlws.FILTER($M$3:$HD$3,((($M196:$HD196=$JP196)+($M196:$HD196=$JQ196))*($M$5:$HD$5="GL")*($JT196="consigne")),"")</f>
        <v/>
      </c>
      <c r="MG196" t="str" cm="1">
        <f t="array" ref="MG196:MK196">_xlfn._xlws.FILTER($M$3:$HD$3,((($M196:$HD196=$IL196)+($M196:$HD196=$IM196))*($M$5:$HD$5="M-E")*($IP196="consigne")),"")</f>
        <v>Candinas Martin</v>
      </c>
      <c r="MH196" t="str">
        <v>Paganini Nicolo</v>
      </c>
      <c r="MI196" t="str">
        <v>Rechsteiner Thomas</v>
      </c>
      <c r="MJ196" t="str">
        <v>Regazzi Fabio</v>
      </c>
      <c r="MK196" t="str">
        <v>Ritter Markus</v>
      </c>
    </row>
    <row r="197" spans="1:350" x14ac:dyDescent="0.25">
      <c r="A197" s="1" t="s">
        <v>1103</v>
      </c>
      <c r="B197" t="s">
        <v>204</v>
      </c>
      <c r="C197" t="s">
        <v>560</v>
      </c>
      <c r="D197" t="s">
        <v>540</v>
      </c>
      <c r="E197" s="1" t="s">
        <v>561</v>
      </c>
      <c r="F197" t="s">
        <v>562</v>
      </c>
      <c r="G197">
        <v>24678</v>
      </c>
      <c r="H197" t="s">
        <v>1104</v>
      </c>
      <c r="I197" t="s">
        <v>574</v>
      </c>
      <c r="J197" t="s">
        <v>1105</v>
      </c>
      <c r="K197" t="s">
        <v>980</v>
      </c>
      <c r="M197" t="s">
        <v>461</v>
      </c>
      <c r="N197" t="s">
        <v>461</v>
      </c>
      <c r="O197" t="s">
        <v>460</v>
      </c>
      <c r="P197" t="s">
        <v>461</v>
      </c>
      <c r="Q197" t="s">
        <v>461</v>
      </c>
      <c r="R197" t="s">
        <v>460</v>
      </c>
      <c r="S197" t="s">
        <v>460</v>
      </c>
      <c r="T197" t="s">
        <v>460</v>
      </c>
      <c r="U197" t="s">
        <v>460</v>
      </c>
      <c r="V197" t="s">
        <v>473</v>
      </c>
      <c r="W197" t="s">
        <v>463</v>
      </c>
      <c r="X197" t="s">
        <v>460</v>
      </c>
      <c r="Y197" t="s">
        <v>460</v>
      </c>
      <c r="Z197" t="s">
        <v>473</v>
      </c>
      <c r="AA197" t="s">
        <v>460</v>
      </c>
      <c r="AB197" t="s">
        <v>460</v>
      </c>
      <c r="AC197" t="s">
        <v>473</v>
      </c>
      <c r="AD197" t="s">
        <v>460</v>
      </c>
      <c r="AE197" t="s">
        <v>461</v>
      </c>
      <c r="AF197" t="s">
        <v>460</v>
      </c>
      <c r="AG197" t="s">
        <v>473</v>
      </c>
      <c r="AH197" t="s">
        <v>460</v>
      </c>
      <c r="AI197" t="s">
        <v>460</v>
      </c>
      <c r="AJ197" t="s">
        <v>460</v>
      </c>
      <c r="AK197" t="s">
        <v>460</v>
      </c>
      <c r="AL197" t="s">
        <v>461</v>
      </c>
      <c r="AM197" t="s">
        <v>461</v>
      </c>
      <c r="AN197" t="s">
        <v>460</v>
      </c>
      <c r="AO197" t="s">
        <v>461</v>
      </c>
      <c r="AP197" t="s">
        <v>460</v>
      </c>
      <c r="AQ197" t="s">
        <v>460</v>
      </c>
      <c r="AR197" t="s">
        <v>460</v>
      </c>
      <c r="AS197" t="s">
        <v>460</v>
      </c>
      <c r="AT197" t="s">
        <v>460</v>
      </c>
      <c r="AU197" t="s">
        <v>460</v>
      </c>
      <c r="AV197" t="s">
        <v>460</v>
      </c>
      <c r="AW197" t="s">
        <v>473</v>
      </c>
      <c r="AX197" t="s">
        <v>460</v>
      </c>
      <c r="AY197" t="s">
        <v>460</v>
      </c>
      <c r="AZ197" t="s">
        <v>460</v>
      </c>
      <c r="BA197" t="s">
        <v>461</v>
      </c>
      <c r="BB197" t="s">
        <v>460</v>
      </c>
      <c r="BC197" t="s">
        <v>460</v>
      </c>
      <c r="BD197" t="s">
        <v>461</v>
      </c>
      <c r="BE197" t="s">
        <v>463</v>
      </c>
      <c r="BF197" t="s">
        <v>460</v>
      </c>
      <c r="BG197" t="s">
        <v>460</v>
      </c>
      <c r="BH197" t="s">
        <v>460</v>
      </c>
      <c r="BI197" t="s">
        <v>460</v>
      </c>
      <c r="BJ197" t="s">
        <v>460</v>
      </c>
      <c r="BK197" t="s">
        <v>461</v>
      </c>
      <c r="BL197" t="s">
        <v>460</v>
      </c>
      <c r="BM197" t="s">
        <v>460</v>
      </c>
      <c r="BN197" t="s">
        <v>460</v>
      </c>
      <c r="BO197" t="s">
        <v>460</v>
      </c>
      <c r="BP197" t="s">
        <v>463</v>
      </c>
      <c r="BQ197" t="s">
        <v>460</v>
      </c>
      <c r="BR197" t="s">
        <v>461</v>
      </c>
      <c r="BS197" t="s">
        <v>460</v>
      </c>
      <c r="BT197" t="s">
        <v>461</v>
      </c>
      <c r="BU197" t="s">
        <v>461</v>
      </c>
      <c r="BV197" t="s">
        <v>460</v>
      </c>
      <c r="BW197" t="s">
        <v>461</v>
      </c>
      <c r="BX197" t="s">
        <v>460</v>
      </c>
      <c r="BY197" t="s">
        <v>460</v>
      </c>
      <c r="BZ197" t="s">
        <v>461</v>
      </c>
      <c r="CA197" t="s">
        <v>460</v>
      </c>
      <c r="CB197" t="s">
        <v>460</v>
      </c>
      <c r="CC197" t="s">
        <v>460</v>
      </c>
      <c r="CD197" t="s">
        <v>461</v>
      </c>
      <c r="CE197" t="s">
        <v>460</v>
      </c>
      <c r="CF197" t="s">
        <v>460</v>
      </c>
      <c r="CG197" t="s">
        <v>461</v>
      </c>
      <c r="CH197" t="s">
        <v>460</v>
      </c>
      <c r="CI197" t="s">
        <v>461</v>
      </c>
      <c r="CJ197" t="s">
        <v>460</v>
      </c>
      <c r="CK197" t="s">
        <v>460</v>
      </c>
      <c r="CL197" t="s">
        <v>461</v>
      </c>
      <c r="CM197" t="s">
        <v>463</v>
      </c>
      <c r="CN197" t="s">
        <v>460</v>
      </c>
      <c r="CO197" t="s">
        <v>460</v>
      </c>
      <c r="CP197" t="s">
        <v>461</v>
      </c>
      <c r="CQ197" t="s">
        <v>461</v>
      </c>
      <c r="CR197" t="s">
        <v>461</v>
      </c>
      <c r="CS197" t="s">
        <v>460</v>
      </c>
      <c r="CT197" t="s">
        <v>461</v>
      </c>
      <c r="CU197" t="s">
        <v>460</v>
      </c>
      <c r="CV197" t="s">
        <v>461</v>
      </c>
      <c r="CW197" t="s">
        <v>460</v>
      </c>
      <c r="CX197" t="s">
        <v>460</v>
      </c>
      <c r="CY197" t="s">
        <v>461</v>
      </c>
      <c r="CZ197" t="s">
        <v>461</v>
      </c>
      <c r="DA197" t="s">
        <v>460</v>
      </c>
      <c r="DB197" t="s">
        <v>460</v>
      </c>
      <c r="DC197" t="s">
        <v>460</v>
      </c>
      <c r="DD197" t="s">
        <v>461</v>
      </c>
      <c r="DE197" t="s">
        <v>460</v>
      </c>
      <c r="DF197" t="s">
        <v>461</v>
      </c>
      <c r="DG197" t="s">
        <v>473</v>
      </c>
      <c r="DH197" t="s">
        <v>460</v>
      </c>
      <c r="DI197" t="s">
        <v>460</v>
      </c>
      <c r="DJ197" t="s">
        <v>460</v>
      </c>
      <c r="DK197" t="s">
        <v>460</v>
      </c>
      <c r="DL197" t="s">
        <v>460</v>
      </c>
      <c r="DM197" t="s">
        <v>460</v>
      </c>
      <c r="DN197" t="s">
        <v>460</v>
      </c>
      <c r="DO197" t="s">
        <v>460</v>
      </c>
      <c r="DP197" t="s">
        <v>461</v>
      </c>
      <c r="DQ197" t="s">
        <v>473</v>
      </c>
      <c r="DR197" t="s">
        <v>460</v>
      </c>
      <c r="DS197" t="s">
        <v>473</v>
      </c>
      <c r="DT197" t="s">
        <v>460</v>
      </c>
      <c r="DU197" t="s">
        <v>461</v>
      </c>
      <c r="DV197" t="s">
        <v>460</v>
      </c>
      <c r="DW197" t="s">
        <v>460</v>
      </c>
      <c r="DX197" t="s">
        <v>461</v>
      </c>
      <c r="DY197" t="s">
        <v>460</v>
      </c>
      <c r="DZ197" t="s">
        <v>460</v>
      </c>
      <c r="EA197" t="s">
        <v>460</v>
      </c>
      <c r="EB197" t="s">
        <v>473</v>
      </c>
      <c r="EC197" t="s">
        <v>473</v>
      </c>
      <c r="ED197" t="s">
        <v>460</v>
      </c>
      <c r="EE197" t="s">
        <v>460</v>
      </c>
      <c r="EF197" t="s">
        <v>473</v>
      </c>
      <c r="EG197" t="s">
        <v>460</v>
      </c>
      <c r="EH197" t="s">
        <v>460</v>
      </c>
      <c r="EI197" t="s">
        <v>461</v>
      </c>
      <c r="EJ197" t="s">
        <v>461</v>
      </c>
      <c r="EK197" t="s">
        <v>460</v>
      </c>
      <c r="EL197" t="s">
        <v>460</v>
      </c>
      <c r="EM197" t="s">
        <v>460</v>
      </c>
      <c r="EN197" t="s">
        <v>461</v>
      </c>
      <c r="EO197" t="s">
        <v>460</v>
      </c>
      <c r="EP197" t="s">
        <v>473</v>
      </c>
      <c r="EQ197" t="s">
        <v>460</v>
      </c>
      <c r="ER197" t="s">
        <v>460</v>
      </c>
      <c r="ES197" t="s">
        <v>460</v>
      </c>
      <c r="ET197" t="s">
        <v>460</v>
      </c>
      <c r="EU197" t="s">
        <v>460</v>
      </c>
      <c r="EV197" t="s">
        <v>460</v>
      </c>
      <c r="EW197" t="s">
        <v>460</v>
      </c>
      <c r="EX197" t="s">
        <v>473</v>
      </c>
      <c r="EY197" t="s">
        <v>480</v>
      </c>
      <c r="EZ197" t="s">
        <v>460</v>
      </c>
      <c r="FA197" t="s">
        <v>460</v>
      </c>
      <c r="FB197" t="s">
        <v>473</v>
      </c>
      <c r="FC197" t="s">
        <v>460</v>
      </c>
      <c r="FD197" t="s">
        <v>460</v>
      </c>
      <c r="FE197" t="s">
        <v>460</v>
      </c>
      <c r="FF197" t="s">
        <v>460</v>
      </c>
      <c r="FG197" t="s">
        <v>461</v>
      </c>
      <c r="FH197" t="s">
        <v>460</v>
      </c>
      <c r="FI197" t="s">
        <v>460</v>
      </c>
      <c r="FJ197" t="s">
        <v>461</v>
      </c>
      <c r="FK197" t="s">
        <v>461</v>
      </c>
      <c r="FL197" t="s">
        <v>460</v>
      </c>
      <c r="FM197" t="s">
        <v>460</v>
      </c>
      <c r="FN197" t="s">
        <v>460</v>
      </c>
      <c r="FO197" t="s">
        <v>460</v>
      </c>
      <c r="FP197" t="s">
        <v>460</v>
      </c>
      <c r="FQ197" t="s">
        <v>461</v>
      </c>
      <c r="FR197" t="s">
        <v>460</v>
      </c>
      <c r="FS197" t="s">
        <v>460</v>
      </c>
      <c r="FT197" t="s">
        <v>460</v>
      </c>
      <c r="FU197" t="s">
        <v>460</v>
      </c>
      <c r="FV197" t="s">
        <v>460</v>
      </c>
      <c r="FW197" t="s">
        <v>461</v>
      </c>
      <c r="FX197" t="s">
        <v>460</v>
      </c>
      <c r="FY197" t="s">
        <v>460</v>
      </c>
      <c r="FZ197" t="s">
        <v>460</v>
      </c>
      <c r="GA197" t="s">
        <v>461</v>
      </c>
      <c r="GB197" t="s">
        <v>460</v>
      </c>
      <c r="GC197" t="s">
        <v>461</v>
      </c>
      <c r="GD197" t="s">
        <v>460</v>
      </c>
      <c r="GE197" t="s">
        <v>460</v>
      </c>
      <c r="GF197" t="s">
        <v>461</v>
      </c>
      <c r="GG197" t="s">
        <v>463</v>
      </c>
      <c r="GH197" t="s">
        <v>460</v>
      </c>
      <c r="GI197" t="s">
        <v>460</v>
      </c>
      <c r="GJ197" t="s">
        <v>460</v>
      </c>
      <c r="GK197" t="s">
        <v>461</v>
      </c>
      <c r="GL197" t="s">
        <v>461</v>
      </c>
      <c r="GM197" t="s">
        <v>460</v>
      </c>
      <c r="GN197" t="s">
        <v>460</v>
      </c>
      <c r="GO197" t="s">
        <v>461</v>
      </c>
      <c r="GP197" t="s">
        <v>460</v>
      </c>
      <c r="GQ197" t="s">
        <v>461</v>
      </c>
      <c r="GR197" t="s">
        <v>460</v>
      </c>
      <c r="GS197" t="s">
        <v>460</v>
      </c>
      <c r="GT197" t="s">
        <v>460</v>
      </c>
      <c r="GU197" t="s">
        <v>460</v>
      </c>
      <c r="GV197" t="s">
        <v>460</v>
      </c>
      <c r="GW197" t="s">
        <v>460</v>
      </c>
      <c r="GX197" t="s">
        <v>473</v>
      </c>
      <c r="GY197" t="s">
        <v>460</v>
      </c>
      <c r="GZ197" t="s">
        <v>460</v>
      </c>
      <c r="HA197" t="s">
        <v>460</v>
      </c>
      <c r="HB197" t="s">
        <v>461</v>
      </c>
      <c r="HC197" t="s">
        <v>460</v>
      </c>
      <c r="HD197" t="s">
        <v>461</v>
      </c>
      <c r="HE197" t="s">
        <v>481</v>
      </c>
      <c r="HF197">
        <v>130</v>
      </c>
      <c r="HG197">
        <v>49</v>
      </c>
      <c r="HH197">
        <v>1</v>
      </c>
      <c r="HI197">
        <v>5</v>
      </c>
      <c r="HJ197">
        <v>15</v>
      </c>
      <c r="HK197" t="s">
        <v>509</v>
      </c>
      <c r="HM197" s="3">
        <f t="shared" si="108"/>
        <v>1</v>
      </c>
      <c r="HN197" s="3">
        <f t="shared" si="109"/>
        <v>49</v>
      </c>
      <c r="HO197" s="3">
        <f t="shared" si="125"/>
        <v>1</v>
      </c>
      <c r="HP197" s="3">
        <f t="shared" si="88"/>
        <v>49</v>
      </c>
      <c r="HQ197" s="7" t="str" cm="1">
        <f t="array" ref="HQ197">_xlfn.SWITCH(HP197,HM197,"Oui",HN197,"Non",HO197,"Abstention")</f>
        <v>Non</v>
      </c>
      <c r="HR197" s="7" t="str" cm="1">
        <f t="array" ref="HR197">_xlfn.SWITCH(HQ197,"Oui","Non","Non","Oui","Abstention","Oui")</f>
        <v>Oui</v>
      </c>
      <c r="HS197" s="7" t="str" cm="1">
        <f t="array" ref="HS197">_xlfn.SWITCH(HQ197,"Oui","Abstention","Non","Abstention","Abstention","Non")</f>
        <v>Abstention</v>
      </c>
      <c r="HT197" s="3">
        <f t="shared" si="89"/>
        <v>51</v>
      </c>
      <c r="HU197" s="3">
        <f t="shared" si="90"/>
        <v>0.96078431372549022</v>
      </c>
      <c r="HV197" t="str">
        <f t="shared" si="91"/>
        <v>consigne</v>
      </c>
      <c r="HW197" s="3">
        <f t="shared" si="110"/>
        <v>34</v>
      </c>
      <c r="HX197" s="3">
        <f t="shared" si="111"/>
        <v>0</v>
      </c>
      <c r="HY197" s="3">
        <f t="shared" si="112"/>
        <v>0</v>
      </c>
      <c r="HZ197" s="3">
        <f t="shared" si="92"/>
        <v>34</v>
      </c>
      <c r="IA197" s="7" t="str" cm="1">
        <f t="array" ref="IA197">_xlfn.SWITCH(HZ197,HW197,"Oui",HX197,"Non",HY197,"Abstention")</f>
        <v>Oui</v>
      </c>
      <c r="IB197" s="7" t="str" cm="1">
        <f t="array" ref="IB197">_xlfn.SWITCH(IA197,"Oui","Non","Non","Oui","Abstention","Oui")</f>
        <v>Non</v>
      </c>
      <c r="IC197" s="7" t="str" cm="1">
        <f t="array" ref="IC197">_xlfn.SWITCH(IA197,"Oui","Abstention","Non","Abstention","Abstention","Non")</f>
        <v>Abstention</v>
      </c>
      <c r="ID197" s="3">
        <f t="shared" si="93"/>
        <v>34</v>
      </c>
      <c r="IE197" s="3">
        <f t="shared" si="94"/>
        <v>1</v>
      </c>
      <c r="IF197" t="str">
        <f t="shared" si="95"/>
        <v>consigne</v>
      </c>
      <c r="IG197">
        <f t="shared" si="113"/>
        <v>27</v>
      </c>
      <c r="IH197">
        <f t="shared" si="114"/>
        <v>0</v>
      </c>
      <c r="II197">
        <f t="shared" si="115"/>
        <v>0</v>
      </c>
      <c r="IJ197" s="3">
        <f t="shared" si="96"/>
        <v>27</v>
      </c>
      <c r="IK197" s="7" t="str" cm="1">
        <f t="array" ref="IK197">_xlfn.SWITCH(IJ197,IG197,"Oui",IH197,"Non",II197,"Abstention")</f>
        <v>Oui</v>
      </c>
      <c r="IL197" s="7" t="str" cm="1">
        <f t="array" ref="IL197">_xlfn.SWITCH(IK197,"Oui","Non","Non","Oui","Abstention","Oui")</f>
        <v>Non</v>
      </c>
      <c r="IM197" s="7" t="str" cm="1">
        <f t="array" ref="IM197">_xlfn.SWITCH(IK197,"Oui","Abstention","Non","Abstention","Abstention","Non")</f>
        <v>Abstention</v>
      </c>
      <c r="IN197" s="3">
        <f t="shared" si="97"/>
        <v>27</v>
      </c>
      <c r="IO197" s="3">
        <f t="shared" si="98"/>
        <v>1</v>
      </c>
      <c r="IP197" t="str">
        <f t="shared" si="126"/>
        <v>consigne</v>
      </c>
      <c r="IQ197">
        <f t="shared" si="116"/>
        <v>26</v>
      </c>
      <c r="IR197">
        <f t="shared" si="117"/>
        <v>0</v>
      </c>
      <c r="IS197">
        <f t="shared" si="118"/>
        <v>0</v>
      </c>
      <c r="IT197" s="3">
        <f t="shared" si="99"/>
        <v>26</v>
      </c>
      <c r="IU197" s="7" t="str" cm="1">
        <f t="array" ref="IU197">_xlfn.SWITCH(IT197,IQ197,"Oui",IR197,"Non",IS197,"Abstention")</f>
        <v>Oui</v>
      </c>
      <c r="IV197" s="7" t="str" cm="1">
        <f t="array" ref="IV197">_xlfn.SWITCH(IU197,"Oui","Non","Non","Oui","Abstention","Oui")</f>
        <v>Non</v>
      </c>
      <c r="IW197" s="7" t="str" cm="1">
        <f t="array" ref="IW197">_xlfn.SWITCH(IU197,"Oui","Abstention","Non","Abstention","Abstention","Non")</f>
        <v>Abstention</v>
      </c>
      <c r="IX197" s="3">
        <f t="shared" si="100"/>
        <v>26</v>
      </c>
      <c r="IY197" s="3">
        <f t="shared" si="101"/>
        <v>1</v>
      </c>
      <c r="IZ197" t="str">
        <f t="shared" si="127"/>
        <v>consigne</v>
      </c>
      <c r="JA197">
        <f t="shared" si="119"/>
        <v>28</v>
      </c>
      <c r="JB197">
        <f t="shared" si="120"/>
        <v>0</v>
      </c>
      <c r="JC197">
        <f t="shared" si="121"/>
        <v>0</v>
      </c>
      <c r="JD197" s="3">
        <f t="shared" si="102"/>
        <v>28</v>
      </c>
      <c r="JE197" s="7" t="str" cm="1">
        <f t="array" ref="JE197">_xlfn.SWITCH(JD197,JA197,"Oui",JB197,"Non",JC197,"Abstention")</f>
        <v>Oui</v>
      </c>
      <c r="JF197" s="7" t="str" cm="1">
        <f t="array" ref="JF197">_xlfn.SWITCH(JE197,"Oui","Non","Non","Oui","Abstention","Oui")</f>
        <v>Non</v>
      </c>
      <c r="JG197" s="7" t="str" cm="1">
        <f t="array" ref="JG197">_xlfn.SWITCH(JE197,"Oui","Abstention","Non","Abstention","Abstention","Non")</f>
        <v>Abstention</v>
      </c>
      <c r="JH197" s="3">
        <f t="shared" si="103"/>
        <v>28</v>
      </c>
      <c r="JI197" s="3">
        <f t="shared" si="104"/>
        <v>1</v>
      </c>
      <c r="JJ197" t="str">
        <f t="shared" si="128"/>
        <v>consigne</v>
      </c>
      <c r="JK197">
        <f t="shared" si="122"/>
        <v>14</v>
      </c>
      <c r="JL197">
        <f t="shared" si="123"/>
        <v>0</v>
      </c>
      <c r="JM197">
        <f t="shared" si="124"/>
        <v>0</v>
      </c>
      <c r="JN197" s="3">
        <f t="shared" si="105"/>
        <v>14</v>
      </c>
      <c r="JO197" s="7" t="str" cm="1">
        <f t="array" ref="JO197">_xlfn.SWITCH(JN197,JK197,"Oui",JL197,"Non",JM197,"Abstention")</f>
        <v>Oui</v>
      </c>
      <c r="JP197" s="7" t="str" cm="1">
        <f t="array" ref="JP197">_xlfn.SWITCH(JO197,"Oui","Non","Non","Oui","Abstention","Oui")</f>
        <v>Non</v>
      </c>
      <c r="JQ197" s="7" t="str" cm="1">
        <f t="array" ref="JQ197">_xlfn.SWITCH(JO197,"Oui","Abstention","Non","Abstention","Abstention","Non")</f>
        <v>Abstention</v>
      </c>
      <c r="JR197" s="3">
        <f t="shared" si="106"/>
        <v>14</v>
      </c>
      <c r="JS197" s="3">
        <f t="shared" si="107"/>
        <v>1</v>
      </c>
      <c r="JT197" t="str">
        <f t="shared" si="129"/>
        <v>consigne</v>
      </c>
      <c r="JU197" s="3"/>
      <c r="JV197" t="str" cm="1">
        <f t="array" ref="JV197:JW197">_xlfn._xlws.FILTER($M$3:$HD$3,((($M197:$HD197=$HR197)+($M197:$HD197=$HS197))*($M$5:$HD$5="V")*($HV197="consigne")),"")</f>
        <v>Herzog Verena</v>
      </c>
      <c r="JW197" t="str">
        <v>Quadri Lorenzo</v>
      </c>
      <c r="KP197" t="str" cm="1">
        <f t="array" ref="KP197">_xlfn._xlws.FILTER($M$3:$HD$3,((($M197:$HD197=$IB197)+($M197:$HD197=$IC197))*($M$5:$HD$5="S")*($IF197="consigne")),"")</f>
        <v/>
      </c>
      <c r="LD197" t="str" cm="1">
        <f t="array" ref="LD197">_xlfn._xlws.FILTER($M$3:$HD$3,((($M197:$HD197=$IV197)+($M197:$HD197=$IW197))*($M$5:$HD$5="RL")*($IZ197="consigne")),"")</f>
        <v/>
      </c>
      <c r="LP197" t="str" cm="1">
        <f t="array" ref="LP197">_xlfn._xlws.FILTER($M$3:$HD$3,((($M197:$HD197=$JF197)+($M197:$HD197=$JG197))*($M$5:$HD$5="G")*($JJ197="consigne")),"")</f>
        <v/>
      </c>
      <c r="MA197" t="str" cm="1">
        <f t="array" ref="MA197">_xlfn._xlws.FILTER($M$3:$HD$3,((($M197:$HD197=$JP197)+($M197:$HD197=$JQ197))*($M$5:$HD$5="GL")*($JT197="consigne")),"")</f>
        <v/>
      </c>
      <c r="MG197" t="str" cm="1">
        <f t="array" ref="MG197">_xlfn._xlws.FILTER($M$3:$HD$3,((($M197:$HD197=$IL197)+($M197:$HD197=$IM197))*($M$5:$HD$5="M-E")*($IP197="consigne")),"")</f>
        <v/>
      </c>
    </row>
    <row r="198" spans="1:350" x14ac:dyDescent="0.25">
      <c r="A198" s="1" t="s">
        <v>1106</v>
      </c>
      <c r="B198" t="s">
        <v>204</v>
      </c>
      <c r="D198" t="s">
        <v>540</v>
      </c>
      <c r="E198" s="1" t="s">
        <v>1107</v>
      </c>
      <c r="F198" t="s">
        <v>1108</v>
      </c>
      <c r="G198">
        <v>24679</v>
      </c>
      <c r="H198" t="s">
        <v>536</v>
      </c>
      <c r="I198" t="s">
        <v>537</v>
      </c>
      <c r="M198" t="s">
        <v>461</v>
      </c>
      <c r="N198" t="s">
        <v>461</v>
      </c>
      <c r="O198" t="s">
        <v>460</v>
      </c>
      <c r="P198" t="s">
        <v>461</v>
      </c>
      <c r="Q198" t="s">
        <v>461</v>
      </c>
      <c r="R198" t="s">
        <v>480</v>
      </c>
      <c r="S198" t="s">
        <v>460</v>
      </c>
      <c r="T198" t="s">
        <v>460</v>
      </c>
      <c r="U198" t="s">
        <v>460</v>
      </c>
      <c r="V198" t="s">
        <v>460</v>
      </c>
      <c r="W198" t="s">
        <v>463</v>
      </c>
      <c r="X198" t="s">
        <v>460</v>
      </c>
      <c r="Y198" t="s">
        <v>460</v>
      </c>
      <c r="Z198" t="s">
        <v>460</v>
      </c>
      <c r="AA198" t="s">
        <v>460</v>
      </c>
      <c r="AB198" t="s">
        <v>460</v>
      </c>
      <c r="AC198" t="s">
        <v>460</v>
      </c>
      <c r="AD198" t="s">
        <v>460</v>
      </c>
      <c r="AE198" t="s">
        <v>461</v>
      </c>
      <c r="AF198" t="s">
        <v>460</v>
      </c>
      <c r="AG198" t="s">
        <v>460</v>
      </c>
      <c r="AH198" t="s">
        <v>460</v>
      </c>
      <c r="AI198" t="s">
        <v>460</v>
      </c>
      <c r="AJ198" t="s">
        <v>460</v>
      </c>
      <c r="AK198" t="s">
        <v>460</v>
      </c>
      <c r="AL198" t="s">
        <v>461</v>
      </c>
      <c r="AM198" t="s">
        <v>461</v>
      </c>
      <c r="AN198" t="s">
        <v>460</v>
      </c>
      <c r="AO198" t="s">
        <v>461</v>
      </c>
      <c r="AP198" t="s">
        <v>460</v>
      </c>
      <c r="AQ198" t="s">
        <v>460</v>
      </c>
      <c r="AR198" t="s">
        <v>460</v>
      </c>
      <c r="AS198" t="s">
        <v>460</v>
      </c>
      <c r="AT198" t="s">
        <v>460</v>
      </c>
      <c r="AU198" t="s">
        <v>460</v>
      </c>
      <c r="AV198" t="s">
        <v>460</v>
      </c>
      <c r="AW198" t="s">
        <v>461</v>
      </c>
      <c r="AX198" t="s">
        <v>460</v>
      </c>
      <c r="AY198" t="s">
        <v>460</v>
      </c>
      <c r="AZ198" t="s">
        <v>460</v>
      </c>
      <c r="BA198" t="s">
        <v>461</v>
      </c>
      <c r="BB198" t="s">
        <v>460</v>
      </c>
      <c r="BC198" t="s">
        <v>460</v>
      </c>
      <c r="BD198" t="s">
        <v>461</v>
      </c>
      <c r="BE198" t="s">
        <v>463</v>
      </c>
      <c r="BF198" t="s">
        <v>460</v>
      </c>
      <c r="BG198" t="s">
        <v>460</v>
      </c>
      <c r="BH198" t="s">
        <v>460</v>
      </c>
      <c r="BI198" t="s">
        <v>460</v>
      </c>
      <c r="BJ198" t="s">
        <v>460</v>
      </c>
      <c r="BK198" t="s">
        <v>461</v>
      </c>
      <c r="BL198" t="s">
        <v>460</v>
      </c>
      <c r="BM198" t="s">
        <v>460</v>
      </c>
      <c r="BN198" t="s">
        <v>460</v>
      </c>
      <c r="BO198" t="s">
        <v>460</v>
      </c>
      <c r="BP198" t="s">
        <v>463</v>
      </c>
      <c r="BQ198" t="s">
        <v>460</v>
      </c>
      <c r="BR198" t="s">
        <v>461</v>
      </c>
      <c r="BS198" t="s">
        <v>460</v>
      </c>
      <c r="BT198" t="s">
        <v>461</v>
      </c>
      <c r="BU198" t="s">
        <v>461</v>
      </c>
      <c r="BV198" t="s">
        <v>460</v>
      </c>
      <c r="BW198" t="s">
        <v>461</v>
      </c>
      <c r="BX198" t="s">
        <v>460</v>
      </c>
      <c r="BY198" t="s">
        <v>460</v>
      </c>
      <c r="BZ198" t="s">
        <v>461</v>
      </c>
      <c r="CA198" t="s">
        <v>460</v>
      </c>
      <c r="CB198" t="s">
        <v>460</v>
      </c>
      <c r="CC198" t="s">
        <v>460</v>
      </c>
      <c r="CD198" t="s">
        <v>461</v>
      </c>
      <c r="CE198" t="s">
        <v>460</v>
      </c>
      <c r="CF198" t="s">
        <v>460</v>
      </c>
      <c r="CG198" t="s">
        <v>461</v>
      </c>
      <c r="CH198" t="s">
        <v>460</v>
      </c>
      <c r="CI198" t="s">
        <v>461</v>
      </c>
      <c r="CJ198" t="s">
        <v>460</v>
      </c>
      <c r="CK198" t="s">
        <v>460</v>
      </c>
      <c r="CL198" t="s">
        <v>461</v>
      </c>
      <c r="CM198" t="s">
        <v>463</v>
      </c>
      <c r="CN198" t="s">
        <v>460</v>
      </c>
      <c r="CO198" t="s">
        <v>460</v>
      </c>
      <c r="CP198" t="s">
        <v>461</v>
      </c>
      <c r="CQ198" t="s">
        <v>461</v>
      </c>
      <c r="CR198" t="s">
        <v>461</v>
      </c>
      <c r="CS198" t="s">
        <v>461</v>
      </c>
      <c r="CT198" t="s">
        <v>461</v>
      </c>
      <c r="CU198" t="s">
        <v>460</v>
      </c>
      <c r="CV198" t="s">
        <v>461</v>
      </c>
      <c r="CW198" t="s">
        <v>460</v>
      </c>
      <c r="CX198" t="s">
        <v>460</v>
      </c>
      <c r="CY198" t="s">
        <v>461</v>
      </c>
      <c r="CZ198" t="s">
        <v>461</v>
      </c>
      <c r="DA198" t="s">
        <v>460</v>
      </c>
      <c r="DB198" t="s">
        <v>474</v>
      </c>
      <c r="DC198" t="s">
        <v>460</v>
      </c>
      <c r="DD198" t="s">
        <v>461</v>
      </c>
      <c r="DE198" t="s">
        <v>460</v>
      </c>
      <c r="DF198" t="s">
        <v>461</v>
      </c>
      <c r="DG198" t="s">
        <v>460</v>
      </c>
      <c r="DH198" t="s">
        <v>460</v>
      </c>
      <c r="DI198" t="s">
        <v>460</v>
      </c>
      <c r="DJ198" t="s">
        <v>460</v>
      </c>
      <c r="DK198" t="s">
        <v>460</v>
      </c>
      <c r="DL198" t="s">
        <v>460</v>
      </c>
      <c r="DM198" t="s">
        <v>460</v>
      </c>
      <c r="DN198" t="s">
        <v>460</v>
      </c>
      <c r="DO198" t="s">
        <v>460</v>
      </c>
      <c r="DP198" t="s">
        <v>461</v>
      </c>
      <c r="DQ198" t="s">
        <v>473</v>
      </c>
      <c r="DR198" t="s">
        <v>480</v>
      </c>
      <c r="DS198" t="s">
        <v>460</v>
      </c>
      <c r="DT198" t="s">
        <v>460</v>
      </c>
      <c r="DU198" t="s">
        <v>461</v>
      </c>
      <c r="DV198" t="s">
        <v>460</v>
      </c>
      <c r="DW198" t="s">
        <v>460</v>
      </c>
      <c r="DX198" t="s">
        <v>461</v>
      </c>
      <c r="DY198" t="s">
        <v>460</v>
      </c>
      <c r="DZ198" t="s">
        <v>460</v>
      </c>
      <c r="EA198" t="s">
        <v>460</v>
      </c>
      <c r="EB198" t="s">
        <v>460</v>
      </c>
      <c r="EC198" t="s">
        <v>460</v>
      </c>
      <c r="ED198" t="s">
        <v>460</v>
      </c>
      <c r="EE198" t="s">
        <v>460</v>
      </c>
      <c r="EF198" t="s">
        <v>460</v>
      </c>
      <c r="EG198" t="s">
        <v>460</v>
      </c>
      <c r="EH198" t="s">
        <v>460</v>
      </c>
      <c r="EI198" t="s">
        <v>461</v>
      </c>
      <c r="EJ198" t="s">
        <v>461</v>
      </c>
      <c r="EK198" t="s">
        <v>480</v>
      </c>
      <c r="EL198" t="s">
        <v>460</v>
      </c>
      <c r="EM198" t="s">
        <v>460</v>
      </c>
      <c r="EN198" t="s">
        <v>461</v>
      </c>
      <c r="EO198" t="s">
        <v>460</v>
      </c>
      <c r="EP198" t="s">
        <v>460</v>
      </c>
      <c r="EQ198" t="s">
        <v>460</v>
      </c>
      <c r="ER198" t="s">
        <v>460</v>
      </c>
      <c r="ES198" t="s">
        <v>460</v>
      </c>
      <c r="ET198" t="s">
        <v>460</v>
      </c>
      <c r="EU198" t="s">
        <v>460</v>
      </c>
      <c r="EV198" t="s">
        <v>460</v>
      </c>
      <c r="EW198" t="s">
        <v>460</v>
      </c>
      <c r="EX198" t="s">
        <v>460</v>
      </c>
      <c r="EY198" t="s">
        <v>461</v>
      </c>
      <c r="EZ198" t="s">
        <v>460</v>
      </c>
      <c r="FA198" t="s">
        <v>460</v>
      </c>
      <c r="FB198" t="s">
        <v>461</v>
      </c>
      <c r="FC198" t="s">
        <v>460</v>
      </c>
      <c r="FD198" t="s">
        <v>460</v>
      </c>
      <c r="FE198" t="s">
        <v>460</v>
      </c>
      <c r="FF198" t="s">
        <v>460</v>
      </c>
      <c r="FG198" t="s">
        <v>461</v>
      </c>
      <c r="FH198" t="s">
        <v>460</v>
      </c>
      <c r="FI198" t="s">
        <v>460</v>
      </c>
      <c r="FJ198" t="s">
        <v>461</v>
      </c>
      <c r="FK198" t="s">
        <v>461</v>
      </c>
      <c r="FL198" t="s">
        <v>460</v>
      </c>
      <c r="FM198" t="s">
        <v>460</v>
      </c>
      <c r="FN198" t="s">
        <v>460</v>
      </c>
      <c r="FO198" t="s">
        <v>460</v>
      </c>
      <c r="FP198" t="s">
        <v>460</v>
      </c>
      <c r="FQ198" t="s">
        <v>461</v>
      </c>
      <c r="FR198" t="s">
        <v>460</v>
      </c>
      <c r="FS198" t="s">
        <v>460</v>
      </c>
      <c r="FT198" t="s">
        <v>460</v>
      </c>
      <c r="FU198" t="s">
        <v>460</v>
      </c>
      <c r="FV198" t="s">
        <v>460</v>
      </c>
      <c r="FW198" t="s">
        <v>461</v>
      </c>
      <c r="FX198" t="s">
        <v>460</v>
      </c>
      <c r="FY198" t="s">
        <v>460</v>
      </c>
      <c r="FZ198" t="s">
        <v>460</v>
      </c>
      <c r="GA198" t="s">
        <v>461</v>
      </c>
      <c r="GB198" t="s">
        <v>460</v>
      </c>
      <c r="GC198" t="s">
        <v>461</v>
      </c>
      <c r="GD198" t="s">
        <v>460</v>
      </c>
      <c r="GE198" t="s">
        <v>460</v>
      </c>
      <c r="GF198" t="s">
        <v>461</v>
      </c>
      <c r="GG198" t="s">
        <v>463</v>
      </c>
      <c r="GH198" t="s">
        <v>460</v>
      </c>
      <c r="GI198" t="s">
        <v>460</v>
      </c>
      <c r="GJ198" t="s">
        <v>460</v>
      </c>
      <c r="GK198" t="s">
        <v>461</v>
      </c>
      <c r="GL198" t="s">
        <v>461</v>
      </c>
      <c r="GM198" t="s">
        <v>460</v>
      </c>
      <c r="GN198" t="s">
        <v>460</v>
      </c>
      <c r="GO198" t="s">
        <v>461</v>
      </c>
      <c r="GP198" t="s">
        <v>460</v>
      </c>
      <c r="GQ198" t="s">
        <v>461</v>
      </c>
      <c r="GR198" t="s">
        <v>460</v>
      </c>
      <c r="GS198" t="s">
        <v>460</v>
      </c>
      <c r="GT198" t="s">
        <v>460</v>
      </c>
      <c r="GU198" t="s">
        <v>460</v>
      </c>
      <c r="GV198" t="s">
        <v>460</v>
      </c>
      <c r="GW198" t="s">
        <v>460</v>
      </c>
      <c r="GX198" t="s">
        <v>460</v>
      </c>
      <c r="GY198" t="s">
        <v>460</v>
      </c>
      <c r="GZ198" t="s">
        <v>460</v>
      </c>
      <c r="HA198" t="s">
        <v>460</v>
      </c>
      <c r="HB198" t="s">
        <v>461</v>
      </c>
      <c r="HC198" t="s">
        <v>460</v>
      </c>
      <c r="HD198" t="s">
        <v>461</v>
      </c>
      <c r="HE198" t="s">
        <v>481</v>
      </c>
      <c r="HF198">
        <v>137</v>
      </c>
      <c r="HG198">
        <v>53</v>
      </c>
      <c r="HH198">
        <v>3</v>
      </c>
      <c r="HI198">
        <v>5</v>
      </c>
      <c r="HJ198">
        <v>1</v>
      </c>
      <c r="HK198" t="s">
        <v>476</v>
      </c>
      <c r="HM198" s="3">
        <f t="shared" si="108"/>
        <v>0</v>
      </c>
      <c r="HN198" s="3">
        <f t="shared" si="109"/>
        <v>53</v>
      </c>
      <c r="HO198" s="3">
        <f t="shared" si="125"/>
        <v>0</v>
      </c>
      <c r="HP198" s="3">
        <f t="shared" si="88"/>
        <v>53</v>
      </c>
      <c r="HQ198" s="7" t="str" cm="1">
        <f t="array" ref="HQ198">_xlfn.SWITCH(HP198,HM198,"Oui",HN198,"Non",HO198,"Abstention")</f>
        <v>Non</v>
      </c>
      <c r="HR198" s="7" t="str" cm="1">
        <f t="array" ref="HR198">_xlfn.SWITCH(HQ198,"Oui","Non","Non","Oui","Abstention","Oui")</f>
        <v>Oui</v>
      </c>
      <c r="HS198" s="7" t="str" cm="1">
        <f t="array" ref="HS198">_xlfn.SWITCH(HQ198,"Oui","Abstention","Non","Abstention","Abstention","Non")</f>
        <v>Abstention</v>
      </c>
      <c r="HT198" s="3">
        <f t="shared" si="89"/>
        <v>53</v>
      </c>
      <c r="HU198" s="3">
        <f t="shared" si="90"/>
        <v>1</v>
      </c>
      <c r="HV198" t="str">
        <f t="shared" si="91"/>
        <v>consigne</v>
      </c>
      <c r="HW198" s="3">
        <f t="shared" si="110"/>
        <v>34</v>
      </c>
      <c r="HX198" s="3">
        <f t="shared" si="111"/>
        <v>0</v>
      </c>
      <c r="HY198" s="3">
        <f t="shared" si="112"/>
        <v>3</v>
      </c>
      <c r="HZ198" s="3">
        <f t="shared" si="92"/>
        <v>34</v>
      </c>
      <c r="IA198" s="7" t="str" cm="1">
        <f t="array" ref="IA198">_xlfn.SWITCH(HZ198,HW198,"Oui",HX198,"Non",HY198,"Abstention")</f>
        <v>Oui</v>
      </c>
      <c r="IB198" s="7" t="str" cm="1">
        <f t="array" ref="IB198">_xlfn.SWITCH(IA198,"Oui","Non","Non","Oui","Abstention","Oui")</f>
        <v>Non</v>
      </c>
      <c r="IC198" s="7" t="str" cm="1">
        <f t="array" ref="IC198">_xlfn.SWITCH(IA198,"Oui","Abstention","Non","Abstention","Abstention","Non")</f>
        <v>Abstention</v>
      </c>
      <c r="ID198" s="3">
        <f t="shared" si="93"/>
        <v>37</v>
      </c>
      <c r="IE198" s="3">
        <f t="shared" si="94"/>
        <v>0.91891891891891897</v>
      </c>
      <c r="IF198" t="str">
        <f t="shared" si="95"/>
        <v>consigne</v>
      </c>
      <c r="IG198">
        <f t="shared" si="113"/>
        <v>30</v>
      </c>
      <c r="IH198">
        <f t="shared" si="114"/>
        <v>0</v>
      </c>
      <c r="II198">
        <f t="shared" si="115"/>
        <v>0</v>
      </c>
      <c r="IJ198" s="3">
        <f t="shared" si="96"/>
        <v>30</v>
      </c>
      <c r="IK198" s="7" t="str" cm="1">
        <f t="array" ref="IK198">_xlfn.SWITCH(IJ198,IG198,"Oui",IH198,"Non",II198,"Abstention")</f>
        <v>Oui</v>
      </c>
      <c r="IL198" s="7" t="str" cm="1">
        <f t="array" ref="IL198">_xlfn.SWITCH(IK198,"Oui","Non","Non","Oui","Abstention","Oui")</f>
        <v>Non</v>
      </c>
      <c r="IM198" s="7" t="str" cm="1">
        <f t="array" ref="IM198">_xlfn.SWITCH(IK198,"Oui","Abstention","Non","Abstention","Abstention","Non")</f>
        <v>Abstention</v>
      </c>
      <c r="IN198" s="3">
        <f t="shared" si="97"/>
        <v>30</v>
      </c>
      <c r="IO198" s="3">
        <f t="shared" si="98"/>
        <v>1</v>
      </c>
      <c r="IP198" t="str">
        <f t="shared" si="126"/>
        <v>consigne</v>
      </c>
      <c r="IQ198">
        <f t="shared" si="116"/>
        <v>28</v>
      </c>
      <c r="IR198">
        <f t="shared" si="117"/>
        <v>0</v>
      </c>
      <c r="IS198">
        <f t="shared" si="118"/>
        <v>0</v>
      </c>
      <c r="IT198" s="3">
        <f t="shared" si="99"/>
        <v>28</v>
      </c>
      <c r="IU198" s="7" t="str" cm="1">
        <f t="array" ref="IU198">_xlfn.SWITCH(IT198,IQ198,"Oui",IR198,"Non",IS198,"Abstention")</f>
        <v>Oui</v>
      </c>
      <c r="IV198" s="7" t="str" cm="1">
        <f t="array" ref="IV198">_xlfn.SWITCH(IU198,"Oui","Non","Non","Oui","Abstention","Oui")</f>
        <v>Non</v>
      </c>
      <c r="IW198" s="7" t="str" cm="1">
        <f t="array" ref="IW198">_xlfn.SWITCH(IU198,"Oui","Abstention","Non","Abstention","Abstention","Non")</f>
        <v>Abstention</v>
      </c>
      <c r="IX198" s="3">
        <f t="shared" si="100"/>
        <v>28</v>
      </c>
      <c r="IY198" s="3">
        <f t="shared" si="101"/>
        <v>1</v>
      </c>
      <c r="IZ198" t="str">
        <f t="shared" si="127"/>
        <v>consigne</v>
      </c>
      <c r="JA198">
        <f t="shared" si="119"/>
        <v>29</v>
      </c>
      <c r="JB198">
        <f t="shared" si="120"/>
        <v>0</v>
      </c>
      <c r="JC198">
        <f t="shared" si="121"/>
        <v>0</v>
      </c>
      <c r="JD198" s="3">
        <f t="shared" si="102"/>
        <v>29</v>
      </c>
      <c r="JE198" s="7" t="str" cm="1">
        <f t="array" ref="JE198">_xlfn.SWITCH(JD198,JA198,"Oui",JB198,"Non",JC198,"Abstention")</f>
        <v>Oui</v>
      </c>
      <c r="JF198" s="7" t="str" cm="1">
        <f t="array" ref="JF198">_xlfn.SWITCH(JE198,"Oui","Non","Non","Oui","Abstention","Oui")</f>
        <v>Non</v>
      </c>
      <c r="JG198" s="7" t="str" cm="1">
        <f t="array" ref="JG198">_xlfn.SWITCH(JE198,"Oui","Abstention","Non","Abstention","Abstention","Non")</f>
        <v>Abstention</v>
      </c>
      <c r="JH198" s="3">
        <f t="shared" si="103"/>
        <v>29</v>
      </c>
      <c r="JI198" s="3">
        <f t="shared" si="104"/>
        <v>1</v>
      </c>
      <c r="JJ198" t="str">
        <f t="shared" si="128"/>
        <v>consigne</v>
      </c>
      <c r="JK198">
        <f t="shared" si="122"/>
        <v>16</v>
      </c>
      <c r="JL198">
        <f t="shared" si="123"/>
        <v>0</v>
      </c>
      <c r="JM198">
        <f t="shared" si="124"/>
        <v>0</v>
      </c>
      <c r="JN198" s="3">
        <f t="shared" si="105"/>
        <v>16</v>
      </c>
      <c r="JO198" s="7" t="str" cm="1">
        <f t="array" ref="JO198">_xlfn.SWITCH(JN198,JK198,"Oui",JL198,"Non",JM198,"Abstention")</f>
        <v>Oui</v>
      </c>
      <c r="JP198" s="7" t="str" cm="1">
        <f t="array" ref="JP198">_xlfn.SWITCH(JO198,"Oui","Non","Non","Oui","Abstention","Oui")</f>
        <v>Non</v>
      </c>
      <c r="JQ198" s="7" t="str" cm="1">
        <f t="array" ref="JQ198">_xlfn.SWITCH(JO198,"Oui","Abstention","Non","Abstention","Abstention","Non")</f>
        <v>Abstention</v>
      </c>
      <c r="JR198" s="3">
        <f t="shared" si="106"/>
        <v>16</v>
      </c>
      <c r="JS198" s="3">
        <f t="shared" si="107"/>
        <v>1</v>
      </c>
      <c r="JT198" t="str">
        <f t="shared" si="129"/>
        <v>consigne</v>
      </c>
      <c r="JU198" s="3"/>
      <c r="JV198" t="str" cm="1">
        <f t="array" ref="JV198">_xlfn._xlws.FILTER($M$3:$HD$3,((($M198:$HD198=$HR198)+($M198:$HD198=$HS198))*($M$5:$HD$5="V")*($HV198="consigne")),"")</f>
        <v/>
      </c>
      <c r="KP198" t="str" cm="1">
        <f t="array" ref="KP198:KR198">_xlfn._xlws.FILTER($M$3:$HD$3,((($M198:$HD198=$IB198)+($M198:$HD198=$IC198))*($M$5:$HD$5="S")*($IF198="consigne")),"")</f>
        <v>Amoos Emmanuel</v>
      </c>
      <c r="KQ198" t="str">
        <v>Marra Ada</v>
      </c>
      <c r="KR198" t="str">
        <v>Nordmann Roger</v>
      </c>
      <c r="LD198" t="str" cm="1">
        <f t="array" ref="LD198">_xlfn._xlws.FILTER($M$3:$HD$3,((($M198:$HD198=$IV198)+($M198:$HD198=$IW198))*($M$5:$HD$5="RL")*($IZ198="consigne")),"")</f>
        <v/>
      </c>
      <c r="LP198" t="str" cm="1">
        <f t="array" ref="LP198">_xlfn._xlws.FILTER($M$3:$HD$3,((($M198:$HD198=$JF198)+($M198:$HD198=$JG198))*($M$5:$HD$5="G")*($JJ198="consigne")),"")</f>
        <v/>
      </c>
      <c r="MA198" t="str" cm="1">
        <f t="array" ref="MA198">_xlfn._xlws.FILTER($M$3:$HD$3,((($M198:$HD198=$JP198)+($M198:$HD198=$JQ198))*($M$5:$HD$5="GL")*($JT198="consigne")),"")</f>
        <v/>
      </c>
      <c r="MG198" t="str" cm="1">
        <f t="array" ref="MG198">_xlfn._xlws.FILTER($M$3:$HD$3,((($M198:$HD198=$IL198)+($M198:$HD198=$IM198))*($M$5:$HD$5="M-E")*($IP198="consigne")),"")</f>
        <v/>
      </c>
    </row>
    <row r="199" spans="1:350" x14ac:dyDescent="0.25">
      <c r="A199" s="1" t="s">
        <v>1109</v>
      </c>
      <c r="B199" t="s">
        <v>204</v>
      </c>
      <c r="C199" t="s">
        <v>684</v>
      </c>
      <c r="D199" t="s">
        <v>540</v>
      </c>
      <c r="E199" s="1" t="s">
        <v>1110</v>
      </c>
      <c r="F199" t="s">
        <v>1111</v>
      </c>
      <c r="G199">
        <v>24680</v>
      </c>
      <c r="H199" t="s">
        <v>527</v>
      </c>
      <c r="I199" t="s">
        <v>528</v>
      </c>
      <c r="M199" t="s">
        <v>461</v>
      </c>
      <c r="N199" t="s">
        <v>461</v>
      </c>
      <c r="O199" t="s">
        <v>460</v>
      </c>
      <c r="P199" t="s">
        <v>461</v>
      </c>
      <c r="Q199" t="s">
        <v>461</v>
      </c>
      <c r="R199" t="s">
        <v>460</v>
      </c>
      <c r="S199" t="s">
        <v>460</v>
      </c>
      <c r="T199" t="s">
        <v>460</v>
      </c>
      <c r="U199" t="s">
        <v>460</v>
      </c>
      <c r="V199" t="s">
        <v>460</v>
      </c>
      <c r="W199" t="s">
        <v>463</v>
      </c>
      <c r="X199" t="s">
        <v>460</v>
      </c>
      <c r="Y199" t="s">
        <v>460</v>
      </c>
      <c r="Z199" t="s">
        <v>460</v>
      </c>
      <c r="AA199" t="s">
        <v>460</v>
      </c>
      <c r="AB199" t="s">
        <v>460</v>
      </c>
      <c r="AC199" t="s">
        <v>460</v>
      </c>
      <c r="AD199" t="s">
        <v>460</v>
      </c>
      <c r="AE199" t="s">
        <v>461</v>
      </c>
      <c r="AF199" t="s">
        <v>460</v>
      </c>
      <c r="AG199" t="s">
        <v>460</v>
      </c>
      <c r="AH199" t="s">
        <v>460</v>
      </c>
      <c r="AI199" t="s">
        <v>460</v>
      </c>
      <c r="AJ199" t="s">
        <v>460</v>
      </c>
      <c r="AK199" t="s">
        <v>460</v>
      </c>
      <c r="AL199" t="s">
        <v>461</v>
      </c>
      <c r="AM199" t="s">
        <v>461</v>
      </c>
      <c r="AN199" t="s">
        <v>460</v>
      </c>
      <c r="AO199" t="s">
        <v>461</v>
      </c>
      <c r="AP199" t="s">
        <v>460</v>
      </c>
      <c r="AQ199" t="s">
        <v>460</v>
      </c>
      <c r="AR199" t="s">
        <v>460</v>
      </c>
      <c r="AS199" t="s">
        <v>460</v>
      </c>
      <c r="AT199" t="s">
        <v>460</v>
      </c>
      <c r="AU199" t="s">
        <v>460</v>
      </c>
      <c r="AV199" t="s">
        <v>460</v>
      </c>
      <c r="AW199" t="s">
        <v>461</v>
      </c>
      <c r="AX199" t="s">
        <v>460</v>
      </c>
      <c r="AY199" t="s">
        <v>460</v>
      </c>
      <c r="AZ199" t="s">
        <v>460</v>
      </c>
      <c r="BA199" t="s">
        <v>461</v>
      </c>
      <c r="BB199" t="s">
        <v>460</v>
      </c>
      <c r="BC199" t="s">
        <v>460</v>
      </c>
      <c r="BD199" t="s">
        <v>461</v>
      </c>
      <c r="BE199" t="s">
        <v>463</v>
      </c>
      <c r="BF199" t="s">
        <v>460</v>
      </c>
      <c r="BG199" t="s">
        <v>460</v>
      </c>
      <c r="BH199" t="s">
        <v>460</v>
      </c>
      <c r="BI199" t="s">
        <v>460</v>
      </c>
      <c r="BJ199" t="s">
        <v>460</v>
      </c>
      <c r="BK199" t="s">
        <v>461</v>
      </c>
      <c r="BL199" t="s">
        <v>460</v>
      </c>
      <c r="BM199" t="s">
        <v>460</v>
      </c>
      <c r="BN199" t="s">
        <v>460</v>
      </c>
      <c r="BO199" t="s">
        <v>460</v>
      </c>
      <c r="BP199" t="s">
        <v>463</v>
      </c>
      <c r="BQ199" t="s">
        <v>460</v>
      </c>
      <c r="BR199" t="s">
        <v>473</v>
      </c>
      <c r="BS199" t="s">
        <v>460</v>
      </c>
      <c r="BT199" t="s">
        <v>461</v>
      </c>
      <c r="BU199" t="s">
        <v>461</v>
      </c>
      <c r="BV199" t="s">
        <v>460</v>
      </c>
      <c r="BW199" t="s">
        <v>461</v>
      </c>
      <c r="BX199" t="s">
        <v>460</v>
      </c>
      <c r="BY199" t="s">
        <v>460</v>
      </c>
      <c r="BZ199" t="s">
        <v>461</v>
      </c>
      <c r="CA199" t="s">
        <v>460</v>
      </c>
      <c r="CB199" t="s">
        <v>460</v>
      </c>
      <c r="CC199" t="s">
        <v>460</v>
      </c>
      <c r="CD199" t="s">
        <v>461</v>
      </c>
      <c r="CE199" t="s">
        <v>460</v>
      </c>
      <c r="CF199" t="s">
        <v>460</v>
      </c>
      <c r="CG199" t="s">
        <v>461</v>
      </c>
      <c r="CH199" t="s">
        <v>460</v>
      </c>
      <c r="CI199" t="s">
        <v>461</v>
      </c>
      <c r="CJ199" t="s">
        <v>460</v>
      </c>
      <c r="CK199" t="s">
        <v>460</v>
      </c>
      <c r="CL199" t="s">
        <v>461</v>
      </c>
      <c r="CM199" t="s">
        <v>463</v>
      </c>
      <c r="CN199" t="s">
        <v>460</v>
      </c>
      <c r="CO199" t="s">
        <v>460</v>
      </c>
      <c r="CP199" t="s">
        <v>461</v>
      </c>
      <c r="CQ199" t="s">
        <v>461</v>
      </c>
      <c r="CR199" t="s">
        <v>461</v>
      </c>
      <c r="CS199" t="s">
        <v>461</v>
      </c>
      <c r="CT199" t="s">
        <v>461</v>
      </c>
      <c r="CU199" t="s">
        <v>460</v>
      </c>
      <c r="CV199" t="s">
        <v>461</v>
      </c>
      <c r="CW199" t="s">
        <v>460</v>
      </c>
      <c r="CX199" t="s">
        <v>460</v>
      </c>
      <c r="CY199" t="s">
        <v>461</v>
      </c>
      <c r="CZ199" t="s">
        <v>461</v>
      </c>
      <c r="DA199" t="s">
        <v>460</v>
      </c>
      <c r="DB199" t="s">
        <v>474</v>
      </c>
      <c r="DC199" t="s">
        <v>460</v>
      </c>
      <c r="DD199" t="s">
        <v>461</v>
      </c>
      <c r="DE199" t="s">
        <v>460</v>
      </c>
      <c r="DF199" t="s">
        <v>461</v>
      </c>
      <c r="DG199" t="s">
        <v>460</v>
      </c>
      <c r="DH199" t="s">
        <v>460</v>
      </c>
      <c r="DI199" t="s">
        <v>460</v>
      </c>
      <c r="DJ199" t="s">
        <v>460</v>
      </c>
      <c r="DK199" t="s">
        <v>460</v>
      </c>
      <c r="DL199" t="s">
        <v>460</v>
      </c>
      <c r="DM199" t="s">
        <v>460</v>
      </c>
      <c r="DN199" t="s">
        <v>460</v>
      </c>
      <c r="DO199" t="s">
        <v>460</v>
      </c>
      <c r="DP199" t="s">
        <v>461</v>
      </c>
      <c r="DQ199" t="s">
        <v>473</v>
      </c>
      <c r="DR199" t="s">
        <v>460</v>
      </c>
      <c r="DS199" t="s">
        <v>460</v>
      </c>
      <c r="DT199" t="s">
        <v>460</v>
      </c>
      <c r="DU199" t="s">
        <v>461</v>
      </c>
      <c r="DV199" t="s">
        <v>460</v>
      </c>
      <c r="DW199" t="s">
        <v>460</v>
      </c>
      <c r="DX199" t="s">
        <v>461</v>
      </c>
      <c r="DY199" t="s">
        <v>460</v>
      </c>
      <c r="DZ199" t="s">
        <v>460</v>
      </c>
      <c r="EA199" t="s">
        <v>460</v>
      </c>
      <c r="EB199" t="s">
        <v>460</v>
      </c>
      <c r="EC199" t="s">
        <v>460</v>
      </c>
      <c r="ED199" t="s">
        <v>460</v>
      </c>
      <c r="EE199" t="s">
        <v>460</v>
      </c>
      <c r="EF199" t="s">
        <v>460</v>
      </c>
      <c r="EG199" t="s">
        <v>460</v>
      </c>
      <c r="EH199" t="s">
        <v>460</v>
      </c>
      <c r="EI199" t="s">
        <v>461</v>
      </c>
      <c r="EJ199" t="s">
        <v>461</v>
      </c>
      <c r="EK199" t="s">
        <v>473</v>
      </c>
      <c r="EL199" t="s">
        <v>460</v>
      </c>
      <c r="EM199" t="s">
        <v>460</v>
      </c>
      <c r="EN199" t="s">
        <v>461</v>
      </c>
      <c r="EO199" t="s">
        <v>460</v>
      </c>
      <c r="EP199" t="s">
        <v>460</v>
      </c>
      <c r="EQ199" t="s">
        <v>460</v>
      </c>
      <c r="ER199" t="s">
        <v>460</v>
      </c>
      <c r="ES199" t="s">
        <v>460</v>
      </c>
      <c r="ET199" t="s">
        <v>460</v>
      </c>
      <c r="EU199" t="s">
        <v>460</v>
      </c>
      <c r="EV199" t="s">
        <v>460</v>
      </c>
      <c r="EW199" t="s">
        <v>460</v>
      </c>
      <c r="EX199" t="s">
        <v>460</v>
      </c>
      <c r="EY199" t="s">
        <v>461</v>
      </c>
      <c r="EZ199" t="s">
        <v>460</v>
      </c>
      <c r="FA199" t="s">
        <v>460</v>
      </c>
      <c r="FB199" t="s">
        <v>461</v>
      </c>
      <c r="FC199" t="s">
        <v>460</v>
      </c>
      <c r="FD199" t="s">
        <v>460</v>
      </c>
      <c r="FE199" t="s">
        <v>460</v>
      </c>
      <c r="FF199" t="s">
        <v>460</v>
      </c>
      <c r="FG199" t="s">
        <v>461</v>
      </c>
      <c r="FH199" t="s">
        <v>460</v>
      </c>
      <c r="FI199" t="s">
        <v>460</v>
      </c>
      <c r="FJ199" t="s">
        <v>461</v>
      </c>
      <c r="FK199" t="s">
        <v>461</v>
      </c>
      <c r="FL199" t="s">
        <v>460</v>
      </c>
      <c r="FM199" t="s">
        <v>460</v>
      </c>
      <c r="FN199" t="s">
        <v>460</v>
      </c>
      <c r="FO199" t="s">
        <v>460</v>
      </c>
      <c r="FP199" t="s">
        <v>460</v>
      </c>
      <c r="FQ199" t="s">
        <v>461</v>
      </c>
      <c r="FR199" t="s">
        <v>460</v>
      </c>
      <c r="FS199" t="s">
        <v>460</v>
      </c>
      <c r="FT199" t="s">
        <v>460</v>
      </c>
      <c r="FU199" t="s">
        <v>460</v>
      </c>
      <c r="FV199" t="s">
        <v>460</v>
      </c>
      <c r="FW199" t="s">
        <v>461</v>
      </c>
      <c r="FX199" t="s">
        <v>460</v>
      </c>
      <c r="FY199" t="s">
        <v>460</v>
      </c>
      <c r="FZ199" t="s">
        <v>460</v>
      </c>
      <c r="GA199" t="s">
        <v>461</v>
      </c>
      <c r="GB199" t="s">
        <v>460</v>
      </c>
      <c r="GC199" t="s">
        <v>461</v>
      </c>
      <c r="GD199" t="s">
        <v>460</v>
      </c>
      <c r="GE199" t="s">
        <v>460</v>
      </c>
      <c r="GF199" t="s">
        <v>461</v>
      </c>
      <c r="GG199" t="s">
        <v>463</v>
      </c>
      <c r="GH199" t="s">
        <v>460</v>
      </c>
      <c r="GI199" t="s">
        <v>460</v>
      </c>
      <c r="GJ199" t="s">
        <v>460</v>
      </c>
      <c r="GK199" t="s">
        <v>461</v>
      </c>
      <c r="GL199" t="s">
        <v>461</v>
      </c>
      <c r="GM199" t="s">
        <v>460</v>
      </c>
      <c r="GN199" t="s">
        <v>460</v>
      </c>
      <c r="GO199" t="s">
        <v>461</v>
      </c>
      <c r="GP199" t="s">
        <v>460</v>
      </c>
      <c r="GQ199" t="s">
        <v>461</v>
      </c>
      <c r="GR199" t="s">
        <v>460</v>
      </c>
      <c r="GS199" t="s">
        <v>460</v>
      </c>
      <c r="GT199" t="s">
        <v>460</v>
      </c>
      <c r="GU199" t="s">
        <v>460</v>
      </c>
      <c r="GV199" t="s">
        <v>460</v>
      </c>
      <c r="GW199" t="s">
        <v>460</v>
      </c>
      <c r="GX199" t="s">
        <v>460</v>
      </c>
      <c r="GY199" t="s">
        <v>460</v>
      </c>
      <c r="GZ199" t="s">
        <v>460</v>
      </c>
      <c r="HA199" t="s">
        <v>460</v>
      </c>
      <c r="HB199" t="s">
        <v>461</v>
      </c>
      <c r="HC199" t="s">
        <v>460</v>
      </c>
      <c r="HD199" t="s">
        <v>461</v>
      </c>
      <c r="HE199" t="s">
        <v>481</v>
      </c>
      <c r="HF199">
        <v>139</v>
      </c>
      <c r="HG199">
        <v>52</v>
      </c>
      <c r="HH199">
        <v>0</v>
      </c>
      <c r="HI199">
        <v>5</v>
      </c>
      <c r="HJ199">
        <v>3</v>
      </c>
      <c r="HK199" t="s">
        <v>476</v>
      </c>
      <c r="HM199" s="3">
        <f t="shared" si="108"/>
        <v>0</v>
      </c>
      <c r="HN199" s="3">
        <f t="shared" si="109"/>
        <v>52</v>
      </c>
      <c r="HO199" s="3">
        <f t="shared" si="125"/>
        <v>0</v>
      </c>
      <c r="HP199" s="3">
        <f t="shared" si="88"/>
        <v>52</v>
      </c>
      <c r="HQ199" s="7" t="str" cm="1">
        <f t="array" ref="HQ199">_xlfn.SWITCH(HP199,HM199,"Oui",HN199,"Non",HO199,"Abstention")</f>
        <v>Non</v>
      </c>
      <c r="HR199" s="7" t="str" cm="1">
        <f t="array" ref="HR199">_xlfn.SWITCH(HQ199,"Oui","Non","Non","Oui","Abstention","Oui")</f>
        <v>Oui</v>
      </c>
      <c r="HS199" s="7" t="str" cm="1">
        <f t="array" ref="HS199">_xlfn.SWITCH(HQ199,"Oui","Abstention","Non","Abstention","Abstention","Non")</f>
        <v>Abstention</v>
      </c>
      <c r="HT199" s="3">
        <f t="shared" si="89"/>
        <v>52</v>
      </c>
      <c r="HU199" s="3">
        <f t="shared" si="90"/>
        <v>1</v>
      </c>
      <c r="HV199" t="str">
        <f t="shared" si="91"/>
        <v>consigne</v>
      </c>
      <c r="HW199" s="3">
        <f t="shared" si="110"/>
        <v>36</v>
      </c>
      <c r="HX199" s="3">
        <f t="shared" si="111"/>
        <v>0</v>
      </c>
      <c r="HY199" s="3">
        <f t="shared" si="112"/>
        <v>0</v>
      </c>
      <c r="HZ199" s="3">
        <f t="shared" si="92"/>
        <v>36</v>
      </c>
      <c r="IA199" s="7" t="str" cm="1">
        <f t="array" ref="IA199">_xlfn.SWITCH(HZ199,HW199,"Oui",HX199,"Non",HY199,"Abstention")</f>
        <v>Oui</v>
      </c>
      <c r="IB199" s="7" t="str" cm="1">
        <f t="array" ref="IB199">_xlfn.SWITCH(IA199,"Oui","Non","Non","Oui","Abstention","Oui")</f>
        <v>Non</v>
      </c>
      <c r="IC199" s="7" t="str" cm="1">
        <f t="array" ref="IC199">_xlfn.SWITCH(IA199,"Oui","Abstention","Non","Abstention","Abstention","Non")</f>
        <v>Abstention</v>
      </c>
      <c r="ID199" s="3">
        <f t="shared" si="93"/>
        <v>36</v>
      </c>
      <c r="IE199" s="3">
        <f t="shared" si="94"/>
        <v>1</v>
      </c>
      <c r="IF199" t="str">
        <f t="shared" si="95"/>
        <v>consigne</v>
      </c>
      <c r="IG199">
        <f t="shared" si="113"/>
        <v>30</v>
      </c>
      <c r="IH199">
        <f t="shared" si="114"/>
        <v>0</v>
      </c>
      <c r="II199">
        <f t="shared" si="115"/>
        <v>0</v>
      </c>
      <c r="IJ199" s="3">
        <f t="shared" si="96"/>
        <v>30</v>
      </c>
      <c r="IK199" s="7" t="str" cm="1">
        <f t="array" ref="IK199">_xlfn.SWITCH(IJ199,IG199,"Oui",IH199,"Non",II199,"Abstention")</f>
        <v>Oui</v>
      </c>
      <c r="IL199" s="7" t="str" cm="1">
        <f t="array" ref="IL199">_xlfn.SWITCH(IK199,"Oui","Non","Non","Oui","Abstention","Oui")</f>
        <v>Non</v>
      </c>
      <c r="IM199" s="7" t="str" cm="1">
        <f t="array" ref="IM199">_xlfn.SWITCH(IK199,"Oui","Abstention","Non","Abstention","Abstention","Non")</f>
        <v>Abstention</v>
      </c>
      <c r="IN199" s="3">
        <f t="shared" si="97"/>
        <v>30</v>
      </c>
      <c r="IO199" s="3">
        <f t="shared" si="98"/>
        <v>1</v>
      </c>
      <c r="IP199" t="str">
        <f t="shared" si="126"/>
        <v>consigne</v>
      </c>
      <c r="IQ199">
        <f t="shared" si="116"/>
        <v>28</v>
      </c>
      <c r="IR199">
        <f t="shared" si="117"/>
        <v>0</v>
      </c>
      <c r="IS199">
        <f t="shared" si="118"/>
        <v>0</v>
      </c>
      <c r="IT199" s="3">
        <f t="shared" si="99"/>
        <v>28</v>
      </c>
      <c r="IU199" s="7" t="str" cm="1">
        <f t="array" ref="IU199">_xlfn.SWITCH(IT199,IQ199,"Oui",IR199,"Non",IS199,"Abstention")</f>
        <v>Oui</v>
      </c>
      <c r="IV199" s="7" t="str" cm="1">
        <f t="array" ref="IV199">_xlfn.SWITCH(IU199,"Oui","Non","Non","Oui","Abstention","Oui")</f>
        <v>Non</v>
      </c>
      <c r="IW199" s="7" t="str" cm="1">
        <f t="array" ref="IW199">_xlfn.SWITCH(IU199,"Oui","Abstention","Non","Abstention","Abstention","Non")</f>
        <v>Abstention</v>
      </c>
      <c r="IX199" s="3">
        <f t="shared" si="100"/>
        <v>28</v>
      </c>
      <c r="IY199" s="3">
        <f t="shared" si="101"/>
        <v>1</v>
      </c>
      <c r="IZ199" t="str">
        <f t="shared" si="127"/>
        <v>consigne</v>
      </c>
      <c r="JA199">
        <f t="shared" si="119"/>
        <v>29</v>
      </c>
      <c r="JB199">
        <f t="shared" si="120"/>
        <v>0</v>
      </c>
      <c r="JC199">
        <f t="shared" si="121"/>
        <v>0</v>
      </c>
      <c r="JD199" s="3">
        <f t="shared" si="102"/>
        <v>29</v>
      </c>
      <c r="JE199" s="7" t="str" cm="1">
        <f t="array" ref="JE199">_xlfn.SWITCH(JD199,JA199,"Oui",JB199,"Non",JC199,"Abstention")</f>
        <v>Oui</v>
      </c>
      <c r="JF199" s="7" t="str" cm="1">
        <f t="array" ref="JF199">_xlfn.SWITCH(JE199,"Oui","Non","Non","Oui","Abstention","Oui")</f>
        <v>Non</v>
      </c>
      <c r="JG199" s="7" t="str" cm="1">
        <f t="array" ref="JG199">_xlfn.SWITCH(JE199,"Oui","Abstention","Non","Abstention","Abstention","Non")</f>
        <v>Abstention</v>
      </c>
      <c r="JH199" s="3">
        <f t="shared" si="103"/>
        <v>29</v>
      </c>
      <c r="JI199" s="3">
        <f t="shared" si="104"/>
        <v>1</v>
      </c>
      <c r="JJ199" t="str">
        <f t="shared" si="128"/>
        <v>consigne</v>
      </c>
      <c r="JK199">
        <f t="shared" si="122"/>
        <v>16</v>
      </c>
      <c r="JL199">
        <f t="shared" si="123"/>
        <v>0</v>
      </c>
      <c r="JM199">
        <f t="shared" si="124"/>
        <v>0</v>
      </c>
      <c r="JN199" s="3">
        <f t="shared" si="105"/>
        <v>16</v>
      </c>
      <c r="JO199" s="7" t="str" cm="1">
        <f t="array" ref="JO199">_xlfn.SWITCH(JN199,JK199,"Oui",JL199,"Non",JM199,"Abstention")</f>
        <v>Oui</v>
      </c>
      <c r="JP199" s="7" t="str" cm="1">
        <f t="array" ref="JP199">_xlfn.SWITCH(JO199,"Oui","Non","Non","Oui","Abstention","Oui")</f>
        <v>Non</v>
      </c>
      <c r="JQ199" s="7" t="str" cm="1">
        <f t="array" ref="JQ199">_xlfn.SWITCH(JO199,"Oui","Abstention","Non","Abstention","Abstention","Non")</f>
        <v>Abstention</v>
      </c>
      <c r="JR199" s="3">
        <f t="shared" si="106"/>
        <v>16</v>
      </c>
      <c r="JS199" s="3">
        <f t="shared" si="107"/>
        <v>1</v>
      </c>
      <c r="JT199" t="str">
        <f t="shared" si="129"/>
        <v>consigne</v>
      </c>
      <c r="JU199" s="3"/>
      <c r="JV199" t="str" cm="1">
        <f t="array" ref="JV199">_xlfn._xlws.FILTER($M$3:$HD$3,((($M199:$HD199=$HR199)+($M199:$HD199=$HS199))*($M$5:$HD$5="V")*($HV199="consigne")),"")</f>
        <v/>
      </c>
      <c r="KP199" t="str" cm="1">
        <f t="array" ref="KP199">_xlfn._xlws.FILTER($M$3:$HD$3,((($M199:$HD199=$IB199)+($M199:$HD199=$IC199))*($M$5:$HD$5="S")*($IF199="consigne")),"")</f>
        <v/>
      </c>
      <c r="LD199" t="str" cm="1">
        <f t="array" ref="LD199">_xlfn._xlws.FILTER($M$3:$HD$3,((($M199:$HD199=$IV199)+($M199:$HD199=$IW199))*($M$5:$HD$5="RL")*($IZ199="consigne")),"")</f>
        <v/>
      </c>
      <c r="LP199" t="str" cm="1">
        <f t="array" ref="LP199">_xlfn._xlws.FILTER($M$3:$HD$3,((($M199:$HD199=$JF199)+($M199:$HD199=$JG199))*($M$5:$HD$5="G")*($JJ199="consigne")),"")</f>
        <v/>
      </c>
      <c r="MA199" t="str" cm="1">
        <f t="array" ref="MA199">_xlfn._xlws.FILTER($M$3:$HD$3,((($M199:$HD199=$JP199)+($M199:$HD199=$JQ199))*($M$5:$HD$5="GL")*($JT199="consigne")),"")</f>
        <v/>
      </c>
      <c r="MG199" t="str" cm="1">
        <f t="array" ref="MG199">_xlfn._xlws.FILTER($M$3:$HD$3,((($M199:$HD199=$IL199)+($M199:$HD199=$IM199))*($M$5:$HD$5="M-E")*($IP199="consigne")),"")</f>
        <v/>
      </c>
    </row>
    <row r="200" spans="1:350" x14ac:dyDescent="0.25">
      <c r="A200" s="1" t="s">
        <v>1112</v>
      </c>
      <c r="B200" t="s">
        <v>204</v>
      </c>
      <c r="D200" t="s">
        <v>540</v>
      </c>
      <c r="E200" s="1" t="s">
        <v>1113</v>
      </c>
      <c r="F200" t="s">
        <v>1114</v>
      </c>
      <c r="G200">
        <v>24681</v>
      </c>
      <c r="H200" t="s">
        <v>527</v>
      </c>
      <c r="I200" t="s">
        <v>528</v>
      </c>
      <c r="M200" t="s">
        <v>461</v>
      </c>
      <c r="N200" t="s">
        <v>461</v>
      </c>
      <c r="O200" t="s">
        <v>460</v>
      </c>
      <c r="P200" t="s">
        <v>461</v>
      </c>
      <c r="Q200" t="s">
        <v>461</v>
      </c>
      <c r="R200" t="s">
        <v>460</v>
      </c>
      <c r="S200" t="s">
        <v>460</v>
      </c>
      <c r="T200" t="s">
        <v>460</v>
      </c>
      <c r="U200" t="s">
        <v>460</v>
      </c>
      <c r="V200" t="s">
        <v>460</v>
      </c>
      <c r="W200" t="s">
        <v>463</v>
      </c>
      <c r="X200" t="s">
        <v>460</v>
      </c>
      <c r="Y200" t="s">
        <v>460</v>
      </c>
      <c r="Z200" t="s">
        <v>461</v>
      </c>
      <c r="AA200" t="s">
        <v>461</v>
      </c>
      <c r="AB200" t="s">
        <v>460</v>
      </c>
      <c r="AC200" t="s">
        <v>461</v>
      </c>
      <c r="AD200" t="s">
        <v>461</v>
      </c>
      <c r="AE200" t="s">
        <v>461</v>
      </c>
      <c r="AF200" t="s">
        <v>460</v>
      </c>
      <c r="AG200" t="s">
        <v>461</v>
      </c>
      <c r="AH200" t="s">
        <v>461</v>
      </c>
      <c r="AI200" t="s">
        <v>461</v>
      </c>
      <c r="AJ200" t="s">
        <v>460</v>
      </c>
      <c r="AK200" t="s">
        <v>461</v>
      </c>
      <c r="AL200" t="s">
        <v>461</v>
      </c>
      <c r="AM200" t="s">
        <v>461</v>
      </c>
      <c r="AN200" t="s">
        <v>461</v>
      </c>
      <c r="AO200" t="s">
        <v>461</v>
      </c>
      <c r="AP200" t="s">
        <v>461</v>
      </c>
      <c r="AQ200" t="s">
        <v>461</v>
      </c>
      <c r="AR200" t="s">
        <v>461</v>
      </c>
      <c r="AS200" t="s">
        <v>460</v>
      </c>
      <c r="AT200" t="s">
        <v>461</v>
      </c>
      <c r="AU200" t="s">
        <v>460</v>
      </c>
      <c r="AV200" t="s">
        <v>460</v>
      </c>
      <c r="AW200" t="s">
        <v>461</v>
      </c>
      <c r="AX200" t="s">
        <v>460</v>
      </c>
      <c r="AY200" t="s">
        <v>461</v>
      </c>
      <c r="AZ200" t="s">
        <v>461</v>
      </c>
      <c r="BA200" t="s">
        <v>461</v>
      </c>
      <c r="BB200" t="s">
        <v>461</v>
      </c>
      <c r="BC200" t="s">
        <v>460</v>
      </c>
      <c r="BD200" t="s">
        <v>461</v>
      </c>
      <c r="BE200" t="s">
        <v>463</v>
      </c>
      <c r="BF200" t="s">
        <v>461</v>
      </c>
      <c r="BG200" t="s">
        <v>460</v>
      </c>
      <c r="BH200" t="s">
        <v>461</v>
      </c>
      <c r="BI200" t="s">
        <v>460</v>
      </c>
      <c r="BJ200" t="s">
        <v>461</v>
      </c>
      <c r="BK200" t="s">
        <v>461</v>
      </c>
      <c r="BL200" t="s">
        <v>461</v>
      </c>
      <c r="BM200" t="s">
        <v>460</v>
      </c>
      <c r="BN200" t="s">
        <v>461</v>
      </c>
      <c r="BO200" t="s">
        <v>461</v>
      </c>
      <c r="BP200" t="s">
        <v>463</v>
      </c>
      <c r="BQ200" t="s">
        <v>460</v>
      </c>
      <c r="BR200" t="s">
        <v>461</v>
      </c>
      <c r="BS200" t="s">
        <v>460</v>
      </c>
      <c r="BT200" t="s">
        <v>461</v>
      </c>
      <c r="BU200" t="s">
        <v>461</v>
      </c>
      <c r="BV200" t="s">
        <v>461</v>
      </c>
      <c r="BW200" t="s">
        <v>461</v>
      </c>
      <c r="BX200" t="s">
        <v>460</v>
      </c>
      <c r="BY200" t="s">
        <v>461</v>
      </c>
      <c r="BZ200" t="s">
        <v>461</v>
      </c>
      <c r="CA200" t="s">
        <v>460</v>
      </c>
      <c r="CB200" t="s">
        <v>461</v>
      </c>
      <c r="CC200" t="s">
        <v>461</v>
      </c>
      <c r="CD200" t="s">
        <v>461</v>
      </c>
      <c r="CE200" t="s">
        <v>460</v>
      </c>
      <c r="CF200" t="s">
        <v>461</v>
      </c>
      <c r="CG200" t="s">
        <v>461</v>
      </c>
      <c r="CH200" t="s">
        <v>461</v>
      </c>
      <c r="CI200" t="s">
        <v>461</v>
      </c>
      <c r="CJ200" t="s">
        <v>461</v>
      </c>
      <c r="CK200" t="s">
        <v>461</v>
      </c>
      <c r="CL200" t="s">
        <v>461</v>
      </c>
      <c r="CM200" t="s">
        <v>463</v>
      </c>
      <c r="CN200" t="s">
        <v>460</v>
      </c>
      <c r="CO200" t="s">
        <v>460</v>
      </c>
      <c r="CP200" t="s">
        <v>461</v>
      </c>
      <c r="CQ200" t="s">
        <v>461</v>
      </c>
      <c r="CR200" t="s">
        <v>461</v>
      </c>
      <c r="CS200" t="s">
        <v>461</v>
      </c>
      <c r="CT200" t="s">
        <v>461</v>
      </c>
      <c r="CU200" t="s">
        <v>461</v>
      </c>
      <c r="CV200" t="s">
        <v>461</v>
      </c>
      <c r="CW200" t="s">
        <v>461</v>
      </c>
      <c r="CX200" t="s">
        <v>460</v>
      </c>
      <c r="CY200" t="s">
        <v>461</v>
      </c>
      <c r="CZ200" t="s">
        <v>461</v>
      </c>
      <c r="DA200" t="s">
        <v>461</v>
      </c>
      <c r="DB200" t="s">
        <v>474</v>
      </c>
      <c r="DC200" t="s">
        <v>461</v>
      </c>
      <c r="DD200" t="s">
        <v>461</v>
      </c>
      <c r="DE200" t="s">
        <v>460</v>
      </c>
      <c r="DF200" t="s">
        <v>461</v>
      </c>
      <c r="DG200" t="s">
        <v>461</v>
      </c>
      <c r="DH200" t="s">
        <v>461</v>
      </c>
      <c r="DI200" t="s">
        <v>460</v>
      </c>
      <c r="DJ200" t="s">
        <v>461</v>
      </c>
      <c r="DK200" t="s">
        <v>461</v>
      </c>
      <c r="DL200" t="s">
        <v>461</v>
      </c>
      <c r="DM200" t="s">
        <v>460</v>
      </c>
      <c r="DN200" t="s">
        <v>460</v>
      </c>
      <c r="DO200" t="s">
        <v>461</v>
      </c>
      <c r="DP200" t="s">
        <v>461</v>
      </c>
      <c r="DQ200" t="s">
        <v>473</v>
      </c>
      <c r="DR200" t="s">
        <v>460</v>
      </c>
      <c r="DS200" t="s">
        <v>460</v>
      </c>
      <c r="DT200" t="s">
        <v>460</v>
      </c>
      <c r="DU200" t="s">
        <v>461</v>
      </c>
      <c r="DV200" t="s">
        <v>460</v>
      </c>
      <c r="DW200" t="s">
        <v>461</v>
      </c>
      <c r="DX200" t="s">
        <v>461</v>
      </c>
      <c r="DY200" t="s">
        <v>461</v>
      </c>
      <c r="DZ200" t="s">
        <v>460</v>
      </c>
      <c r="EA200" t="s">
        <v>460</v>
      </c>
      <c r="EB200" t="s">
        <v>460</v>
      </c>
      <c r="EC200" t="s">
        <v>473</v>
      </c>
      <c r="ED200" t="s">
        <v>461</v>
      </c>
      <c r="EE200" t="s">
        <v>461</v>
      </c>
      <c r="EF200" t="s">
        <v>461</v>
      </c>
      <c r="EG200" t="s">
        <v>460</v>
      </c>
      <c r="EH200" t="s">
        <v>461</v>
      </c>
      <c r="EI200" t="s">
        <v>461</v>
      </c>
      <c r="EJ200" t="s">
        <v>461</v>
      </c>
      <c r="EK200" t="s">
        <v>460</v>
      </c>
      <c r="EL200" t="s">
        <v>460</v>
      </c>
      <c r="EM200" t="s">
        <v>461</v>
      </c>
      <c r="EN200" t="s">
        <v>461</v>
      </c>
      <c r="EO200" t="s">
        <v>460</v>
      </c>
      <c r="EP200" t="s">
        <v>461</v>
      </c>
      <c r="EQ200" t="s">
        <v>460</v>
      </c>
      <c r="ER200" t="s">
        <v>461</v>
      </c>
      <c r="ES200" t="s">
        <v>460</v>
      </c>
      <c r="ET200" t="s">
        <v>461</v>
      </c>
      <c r="EU200" t="s">
        <v>460</v>
      </c>
      <c r="EV200" t="s">
        <v>460</v>
      </c>
      <c r="EW200" t="s">
        <v>460</v>
      </c>
      <c r="EX200" t="s">
        <v>460</v>
      </c>
      <c r="EY200" t="s">
        <v>461</v>
      </c>
      <c r="EZ200" t="s">
        <v>461</v>
      </c>
      <c r="FA200" t="s">
        <v>461</v>
      </c>
      <c r="FB200" t="s">
        <v>461</v>
      </c>
      <c r="FC200" t="s">
        <v>461</v>
      </c>
      <c r="FD200" t="s">
        <v>461</v>
      </c>
      <c r="FE200" t="s">
        <v>461</v>
      </c>
      <c r="FF200" t="s">
        <v>461</v>
      </c>
      <c r="FG200" t="s">
        <v>461</v>
      </c>
      <c r="FH200" t="s">
        <v>460</v>
      </c>
      <c r="FI200" t="s">
        <v>461</v>
      </c>
      <c r="FJ200" t="s">
        <v>461</v>
      </c>
      <c r="FK200" t="s">
        <v>461</v>
      </c>
      <c r="FL200" t="s">
        <v>460</v>
      </c>
      <c r="FM200" t="s">
        <v>460</v>
      </c>
      <c r="FN200" t="s">
        <v>461</v>
      </c>
      <c r="FO200" t="s">
        <v>461</v>
      </c>
      <c r="FP200" t="s">
        <v>461</v>
      </c>
      <c r="FQ200" t="s">
        <v>461</v>
      </c>
      <c r="FR200" t="s">
        <v>460</v>
      </c>
      <c r="FS200" t="s">
        <v>461</v>
      </c>
      <c r="FT200" t="s">
        <v>460</v>
      </c>
      <c r="FU200" t="s">
        <v>460</v>
      </c>
      <c r="FV200" t="s">
        <v>461</v>
      </c>
      <c r="FW200" t="s">
        <v>461</v>
      </c>
      <c r="FX200" t="s">
        <v>460</v>
      </c>
      <c r="FY200" t="s">
        <v>461</v>
      </c>
      <c r="FZ200" t="s">
        <v>461</v>
      </c>
      <c r="GA200" t="s">
        <v>461</v>
      </c>
      <c r="GB200" t="s">
        <v>461</v>
      </c>
      <c r="GC200" t="s">
        <v>461</v>
      </c>
      <c r="GD200" t="s">
        <v>460</v>
      </c>
      <c r="GE200" t="s">
        <v>461</v>
      </c>
      <c r="GF200" t="s">
        <v>461</v>
      </c>
      <c r="GG200" t="s">
        <v>463</v>
      </c>
      <c r="GH200" t="s">
        <v>460</v>
      </c>
      <c r="GI200" t="s">
        <v>460</v>
      </c>
      <c r="GJ200" t="s">
        <v>460</v>
      </c>
      <c r="GK200" t="s">
        <v>461</v>
      </c>
      <c r="GL200" t="s">
        <v>461</v>
      </c>
      <c r="GM200" t="s">
        <v>461</v>
      </c>
      <c r="GN200" t="s">
        <v>461</v>
      </c>
      <c r="GO200" t="s">
        <v>461</v>
      </c>
      <c r="GP200" t="s">
        <v>460</v>
      </c>
      <c r="GQ200" t="s">
        <v>461</v>
      </c>
      <c r="GR200" t="s">
        <v>461</v>
      </c>
      <c r="GS200" t="s">
        <v>461</v>
      </c>
      <c r="GT200" t="s">
        <v>460</v>
      </c>
      <c r="GU200" t="s">
        <v>461</v>
      </c>
      <c r="GV200" t="s">
        <v>461</v>
      </c>
      <c r="GW200" t="s">
        <v>460</v>
      </c>
      <c r="GX200" t="s">
        <v>460</v>
      </c>
      <c r="GY200" t="s">
        <v>460</v>
      </c>
      <c r="GZ200" t="s">
        <v>460</v>
      </c>
      <c r="HA200" t="s">
        <v>461</v>
      </c>
      <c r="HB200" t="s">
        <v>461</v>
      </c>
      <c r="HC200" t="s">
        <v>460</v>
      </c>
      <c r="HD200" t="s">
        <v>461</v>
      </c>
      <c r="HE200" t="s">
        <v>475</v>
      </c>
      <c r="HF200">
        <v>66</v>
      </c>
      <c r="HG200">
        <v>126</v>
      </c>
      <c r="HH200">
        <v>0</v>
      </c>
      <c r="HI200">
        <v>5</v>
      </c>
      <c r="HJ200">
        <v>2</v>
      </c>
      <c r="HK200" t="s">
        <v>476</v>
      </c>
      <c r="HM200" s="3">
        <f t="shared" si="108"/>
        <v>0</v>
      </c>
      <c r="HN200" s="3">
        <f t="shared" si="109"/>
        <v>53</v>
      </c>
      <c r="HO200" s="3">
        <f t="shared" si="125"/>
        <v>0</v>
      </c>
      <c r="HP200" s="3">
        <f t="shared" si="88"/>
        <v>53</v>
      </c>
      <c r="HQ200" s="7" t="str" cm="1">
        <f t="array" ref="HQ200">_xlfn.SWITCH(HP200,HM200,"Oui",HN200,"Non",HO200,"Abstention")</f>
        <v>Non</v>
      </c>
      <c r="HR200" s="7" t="str" cm="1">
        <f t="array" ref="HR200">_xlfn.SWITCH(HQ200,"Oui","Non","Non","Oui","Abstention","Oui")</f>
        <v>Oui</v>
      </c>
      <c r="HS200" s="7" t="str" cm="1">
        <f t="array" ref="HS200">_xlfn.SWITCH(HQ200,"Oui","Abstention","Non","Abstention","Abstention","Non")</f>
        <v>Abstention</v>
      </c>
      <c r="HT200" s="3">
        <f t="shared" si="89"/>
        <v>53</v>
      </c>
      <c r="HU200" s="3">
        <f t="shared" si="90"/>
        <v>1</v>
      </c>
      <c r="HV200" t="str">
        <f t="shared" si="91"/>
        <v>consigne</v>
      </c>
      <c r="HW200" s="3">
        <f t="shared" si="110"/>
        <v>37</v>
      </c>
      <c r="HX200" s="3">
        <f t="shared" si="111"/>
        <v>0</v>
      </c>
      <c r="HY200" s="3">
        <f t="shared" si="112"/>
        <v>0</v>
      </c>
      <c r="HZ200" s="3">
        <f t="shared" si="92"/>
        <v>37</v>
      </c>
      <c r="IA200" s="7" t="str" cm="1">
        <f t="array" ref="IA200">_xlfn.SWITCH(HZ200,HW200,"Oui",HX200,"Non",HY200,"Abstention")</f>
        <v>Oui</v>
      </c>
      <c r="IB200" s="7" t="str" cm="1">
        <f t="array" ref="IB200">_xlfn.SWITCH(IA200,"Oui","Non","Non","Oui","Abstention","Oui")</f>
        <v>Non</v>
      </c>
      <c r="IC200" s="7" t="str" cm="1">
        <f t="array" ref="IC200">_xlfn.SWITCH(IA200,"Oui","Abstention","Non","Abstention","Abstention","Non")</f>
        <v>Abstention</v>
      </c>
      <c r="ID200" s="3">
        <f t="shared" si="93"/>
        <v>37</v>
      </c>
      <c r="IE200" s="3">
        <f t="shared" si="94"/>
        <v>1</v>
      </c>
      <c r="IF200" t="str">
        <f t="shared" si="95"/>
        <v>consigne</v>
      </c>
      <c r="IG200">
        <f t="shared" si="113"/>
        <v>0</v>
      </c>
      <c r="IH200">
        <f t="shared" si="114"/>
        <v>30</v>
      </c>
      <c r="II200">
        <f t="shared" si="115"/>
        <v>0</v>
      </c>
      <c r="IJ200" s="3">
        <f t="shared" si="96"/>
        <v>30</v>
      </c>
      <c r="IK200" s="7" t="str" cm="1">
        <f t="array" ref="IK200">_xlfn.SWITCH(IJ200,IG200,"Oui",IH200,"Non",II200,"Abstention")</f>
        <v>Non</v>
      </c>
      <c r="IL200" s="7" t="str" cm="1">
        <f t="array" ref="IL200">_xlfn.SWITCH(IK200,"Oui","Non","Non","Oui","Abstention","Oui")</f>
        <v>Oui</v>
      </c>
      <c r="IM200" s="7" t="str" cm="1">
        <f t="array" ref="IM200">_xlfn.SWITCH(IK200,"Oui","Abstention","Non","Abstention","Abstention","Non")</f>
        <v>Abstention</v>
      </c>
      <c r="IN200" s="3">
        <f t="shared" si="97"/>
        <v>30</v>
      </c>
      <c r="IO200" s="3">
        <f t="shared" si="98"/>
        <v>1</v>
      </c>
      <c r="IP200" t="str">
        <f t="shared" si="126"/>
        <v>consigne</v>
      </c>
      <c r="IQ200">
        <f t="shared" si="116"/>
        <v>0</v>
      </c>
      <c r="IR200">
        <f t="shared" si="117"/>
        <v>27</v>
      </c>
      <c r="IS200">
        <f t="shared" si="118"/>
        <v>0</v>
      </c>
      <c r="IT200" s="3">
        <f t="shared" si="99"/>
        <v>27</v>
      </c>
      <c r="IU200" s="7" t="str" cm="1">
        <f t="array" ref="IU200">_xlfn.SWITCH(IT200,IQ200,"Oui",IR200,"Non",IS200,"Abstention")</f>
        <v>Non</v>
      </c>
      <c r="IV200" s="7" t="str" cm="1">
        <f t="array" ref="IV200">_xlfn.SWITCH(IU200,"Oui","Non","Non","Oui","Abstention","Oui")</f>
        <v>Oui</v>
      </c>
      <c r="IW200" s="7" t="str" cm="1">
        <f t="array" ref="IW200">_xlfn.SWITCH(IU200,"Oui","Abstention","Non","Abstention","Abstention","Non")</f>
        <v>Abstention</v>
      </c>
      <c r="IX200" s="3">
        <f t="shared" si="100"/>
        <v>27</v>
      </c>
      <c r="IY200" s="3">
        <f t="shared" si="101"/>
        <v>1</v>
      </c>
      <c r="IZ200" t="str">
        <f t="shared" si="127"/>
        <v>consigne</v>
      </c>
      <c r="JA200">
        <f t="shared" si="119"/>
        <v>29</v>
      </c>
      <c r="JB200">
        <f t="shared" si="120"/>
        <v>0</v>
      </c>
      <c r="JC200">
        <f t="shared" si="121"/>
        <v>0</v>
      </c>
      <c r="JD200" s="3">
        <f t="shared" si="102"/>
        <v>29</v>
      </c>
      <c r="JE200" s="7" t="str" cm="1">
        <f t="array" ref="JE200">_xlfn.SWITCH(JD200,JA200,"Oui",JB200,"Non",JC200,"Abstention")</f>
        <v>Oui</v>
      </c>
      <c r="JF200" s="7" t="str" cm="1">
        <f t="array" ref="JF200">_xlfn.SWITCH(JE200,"Oui","Non","Non","Oui","Abstention","Oui")</f>
        <v>Non</v>
      </c>
      <c r="JG200" s="7" t="str" cm="1">
        <f t="array" ref="JG200">_xlfn.SWITCH(JE200,"Oui","Abstention","Non","Abstention","Abstention","Non")</f>
        <v>Abstention</v>
      </c>
      <c r="JH200" s="3">
        <f t="shared" si="103"/>
        <v>29</v>
      </c>
      <c r="JI200" s="3">
        <f t="shared" si="104"/>
        <v>1</v>
      </c>
      <c r="JJ200" t="str">
        <f t="shared" si="128"/>
        <v>consigne</v>
      </c>
      <c r="JK200">
        <f t="shared" si="122"/>
        <v>0</v>
      </c>
      <c r="JL200">
        <f t="shared" si="123"/>
        <v>16</v>
      </c>
      <c r="JM200">
        <f t="shared" si="124"/>
        <v>0</v>
      </c>
      <c r="JN200" s="3">
        <f t="shared" si="105"/>
        <v>16</v>
      </c>
      <c r="JO200" s="7" t="str" cm="1">
        <f t="array" ref="JO200">_xlfn.SWITCH(JN200,JK200,"Oui",JL200,"Non",JM200,"Abstention")</f>
        <v>Non</v>
      </c>
      <c r="JP200" s="7" t="str" cm="1">
        <f t="array" ref="JP200">_xlfn.SWITCH(JO200,"Oui","Non","Non","Oui","Abstention","Oui")</f>
        <v>Oui</v>
      </c>
      <c r="JQ200" s="7" t="str" cm="1">
        <f t="array" ref="JQ200">_xlfn.SWITCH(JO200,"Oui","Abstention","Non","Abstention","Abstention","Non")</f>
        <v>Abstention</v>
      </c>
      <c r="JR200" s="3">
        <f t="shared" si="106"/>
        <v>16</v>
      </c>
      <c r="JS200" s="3">
        <f t="shared" si="107"/>
        <v>1</v>
      </c>
      <c r="JT200" t="str">
        <f t="shared" si="129"/>
        <v>consigne</v>
      </c>
      <c r="JU200" s="3"/>
      <c r="JV200" t="str" cm="1">
        <f t="array" ref="JV200">_xlfn._xlws.FILTER($M$3:$HD$3,((($M200:$HD200=$HR200)+($M200:$HD200=$HS200))*($M$5:$HD$5="V")*($HV200="consigne")),"")</f>
        <v/>
      </c>
      <c r="KP200" t="str" cm="1">
        <f t="array" ref="KP200">_xlfn._xlws.FILTER($M$3:$HD$3,((($M200:$HD200=$IB200)+($M200:$HD200=$IC200))*($M$5:$HD$5="S")*($IF200="consigne")),"")</f>
        <v/>
      </c>
      <c r="LD200" t="str" cm="1">
        <f t="array" ref="LD200">_xlfn._xlws.FILTER($M$3:$HD$3,((($M200:$HD200=$IV200)+($M200:$HD200=$IW200))*($M$5:$HD$5="RL")*($IZ200="consigne")),"")</f>
        <v/>
      </c>
      <c r="LP200" t="str" cm="1">
        <f t="array" ref="LP200">_xlfn._xlws.FILTER($M$3:$HD$3,((($M200:$HD200=$JF200)+($M200:$HD200=$JG200))*($M$5:$HD$5="G")*($JJ200="consigne")),"")</f>
        <v/>
      </c>
      <c r="MA200" t="str" cm="1">
        <f t="array" ref="MA200">_xlfn._xlws.FILTER($M$3:$HD$3,((($M200:$HD200=$JP200)+($M200:$HD200=$JQ200))*($M$5:$HD$5="GL")*($JT200="consigne")),"")</f>
        <v/>
      </c>
      <c r="MG200" t="str" cm="1">
        <f t="array" ref="MG200">_xlfn._xlws.FILTER($M$3:$HD$3,((($M200:$HD200=$IL200)+($M200:$HD200=$IM200))*($M$5:$HD$5="M-E")*($IP200="consigne")),"")</f>
        <v/>
      </c>
    </row>
    <row r="201" spans="1:350" x14ac:dyDescent="0.25">
      <c r="A201" s="1" t="s">
        <v>1115</v>
      </c>
      <c r="B201" t="s">
        <v>204</v>
      </c>
      <c r="D201" t="s">
        <v>540</v>
      </c>
      <c r="E201" s="1" t="s">
        <v>1116</v>
      </c>
      <c r="F201" t="s">
        <v>1117</v>
      </c>
      <c r="G201">
        <v>24682</v>
      </c>
      <c r="H201" t="s">
        <v>527</v>
      </c>
      <c r="I201" t="s">
        <v>528</v>
      </c>
      <c r="M201" t="s">
        <v>460</v>
      </c>
      <c r="N201" t="s">
        <v>460</v>
      </c>
      <c r="O201" t="s">
        <v>461</v>
      </c>
      <c r="P201" t="s">
        <v>460</v>
      </c>
      <c r="Q201" t="s">
        <v>460</v>
      </c>
      <c r="R201" t="s">
        <v>461</v>
      </c>
      <c r="S201" t="s">
        <v>461</v>
      </c>
      <c r="T201" t="s">
        <v>461</v>
      </c>
      <c r="U201" t="s">
        <v>461</v>
      </c>
      <c r="V201" t="s">
        <v>461</v>
      </c>
      <c r="W201" t="s">
        <v>463</v>
      </c>
      <c r="X201" t="s">
        <v>461</v>
      </c>
      <c r="Y201" t="s">
        <v>461</v>
      </c>
      <c r="Z201" t="s">
        <v>461</v>
      </c>
      <c r="AA201" t="s">
        <v>461</v>
      </c>
      <c r="AB201" t="s">
        <v>461</v>
      </c>
      <c r="AC201" t="s">
        <v>461</v>
      </c>
      <c r="AD201" t="s">
        <v>461</v>
      </c>
      <c r="AE201" t="s">
        <v>460</v>
      </c>
      <c r="AF201" t="s">
        <v>461</v>
      </c>
      <c r="AG201" t="s">
        <v>460</v>
      </c>
      <c r="AH201" t="s">
        <v>460</v>
      </c>
      <c r="AI201" t="s">
        <v>461</v>
      </c>
      <c r="AJ201" t="s">
        <v>461</v>
      </c>
      <c r="AK201" t="s">
        <v>461</v>
      </c>
      <c r="AL201" t="s">
        <v>460</v>
      </c>
      <c r="AM201" t="s">
        <v>460</v>
      </c>
      <c r="AN201" t="s">
        <v>461</v>
      </c>
      <c r="AO201" t="s">
        <v>460</v>
      </c>
      <c r="AP201" t="s">
        <v>461</v>
      </c>
      <c r="AQ201" t="s">
        <v>460</v>
      </c>
      <c r="AR201" t="s">
        <v>461</v>
      </c>
      <c r="AS201" t="s">
        <v>461</v>
      </c>
      <c r="AT201" t="s">
        <v>460</v>
      </c>
      <c r="AU201" t="s">
        <v>461</v>
      </c>
      <c r="AV201" t="s">
        <v>461</v>
      </c>
      <c r="AW201" t="s">
        <v>460</v>
      </c>
      <c r="AX201" t="s">
        <v>461</v>
      </c>
      <c r="AY201" t="s">
        <v>460</v>
      </c>
      <c r="AZ201" t="s">
        <v>460</v>
      </c>
      <c r="BA201" t="s">
        <v>460</v>
      </c>
      <c r="BB201" t="s">
        <v>460</v>
      </c>
      <c r="BC201" t="s">
        <v>461</v>
      </c>
      <c r="BD201" t="s">
        <v>460</v>
      </c>
      <c r="BE201" t="s">
        <v>463</v>
      </c>
      <c r="BF201" t="s">
        <v>460</v>
      </c>
      <c r="BG201" t="s">
        <v>461</v>
      </c>
      <c r="BH201" t="s">
        <v>460</v>
      </c>
      <c r="BI201" t="s">
        <v>461</v>
      </c>
      <c r="BJ201" t="s">
        <v>460</v>
      </c>
      <c r="BK201" t="s">
        <v>460</v>
      </c>
      <c r="BL201" t="s">
        <v>461</v>
      </c>
      <c r="BM201" t="s">
        <v>461</v>
      </c>
      <c r="BN201" t="s">
        <v>461</v>
      </c>
      <c r="BO201" t="s">
        <v>460</v>
      </c>
      <c r="BP201" t="s">
        <v>463</v>
      </c>
      <c r="BQ201" t="s">
        <v>461</v>
      </c>
      <c r="BR201" t="s">
        <v>460</v>
      </c>
      <c r="BS201" t="s">
        <v>461</v>
      </c>
      <c r="BT201" t="s">
        <v>460</v>
      </c>
      <c r="BU201" t="s">
        <v>460</v>
      </c>
      <c r="BV201" t="s">
        <v>460</v>
      </c>
      <c r="BW201" t="s">
        <v>460</v>
      </c>
      <c r="BX201" t="s">
        <v>461</v>
      </c>
      <c r="BY201" t="s">
        <v>461</v>
      </c>
      <c r="BZ201" t="s">
        <v>460</v>
      </c>
      <c r="CA201" t="s">
        <v>461</v>
      </c>
      <c r="CB201" t="s">
        <v>461</v>
      </c>
      <c r="CC201" t="s">
        <v>460</v>
      </c>
      <c r="CD201" t="s">
        <v>460</v>
      </c>
      <c r="CE201" t="s">
        <v>461</v>
      </c>
      <c r="CF201" t="s">
        <v>461</v>
      </c>
      <c r="CG201" t="s">
        <v>460</v>
      </c>
      <c r="CH201" t="s">
        <v>461</v>
      </c>
      <c r="CI201" t="s">
        <v>460</v>
      </c>
      <c r="CJ201" t="s">
        <v>461</v>
      </c>
      <c r="CK201" t="s">
        <v>461</v>
      </c>
      <c r="CL201" t="s">
        <v>460</v>
      </c>
      <c r="CM201" t="s">
        <v>463</v>
      </c>
      <c r="CN201" t="s">
        <v>461</v>
      </c>
      <c r="CO201" t="s">
        <v>461</v>
      </c>
      <c r="CP201" t="s">
        <v>460</v>
      </c>
      <c r="CQ201" t="s">
        <v>460</v>
      </c>
      <c r="CR201" t="s">
        <v>460</v>
      </c>
      <c r="CS201" t="s">
        <v>460</v>
      </c>
      <c r="CT201" t="s">
        <v>460</v>
      </c>
      <c r="CU201" t="s">
        <v>461</v>
      </c>
      <c r="CV201" t="s">
        <v>460</v>
      </c>
      <c r="CW201" t="s">
        <v>461</v>
      </c>
      <c r="CX201" t="s">
        <v>461</v>
      </c>
      <c r="CY201" t="s">
        <v>460</v>
      </c>
      <c r="CZ201" t="s">
        <v>460</v>
      </c>
      <c r="DA201" t="s">
        <v>460</v>
      </c>
      <c r="DB201" t="s">
        <v>474</v>
      </c>
      <c r="DC201" t="s">
        <v>461</v>
      </c>
      <c r="DD201" t="s">
        <v>460</v>
      </c>
      <c r="DE201" t="s">
        <v>461</v>
      </c>
      <c r="DF201" t="s">
        <v>460</v>
      </c>
      <c r="DG201" t="s">
        <v>461</v>
      </c>
      <c r="DH201" t="s">
        <v>461</v>
      </c>
      <c r="DI201" t="s">
        <v>461</v>
      </c>
      <c r="DJ201" t="s">
        <v>461</v>
      </c>
      <c r="DK201" t="s">
        <v>460</v>
      </c>
      <c r="DL201" t="s">
        <v>461</v>
      </c>
      <c r="DM201" t="s">
        <v>461</v>
      </c>
      <c r="DN201" t="s">
        <v>461</v>
      </c>
      <c r="DO201" t="s">
        <v>461</v>
      </c>
      <c r="DP201" t="s">
        <v>460</v>
      </c>
      <c r="DQ201" t="s">
        <v>473</v>
      </c>
      <c r="DR201" t="s">
        <v>461</v>
      </c>
      <c r="DS201" t="s">
        <v>461</v>
      </c>
      <c r="DT201" t="s">
        <v>461</v>
      </c>
      <c r="DU201" t="s">
        <v>460</v>
      </c>
      <c r="DV201" t="s">
        <v>461</v>
      </c>
      <c r="DW201" t="s">
        <v>461</v>
      </c>
      <c r="DX201" t="s">
        <v>460</v>
      </c>
      <c r="DY201" t="s">
        <v>461</v>
      </c>
      <c r="DZ201" t="s">
        <v>461</v>
      </c>
      <c r="EA201" t="s">
        <v>461</v>
      </c>
      <c r="EB201" t="s">
        <v>461</v>
      </c>
      <c r="EC201" t="s">
        <v>460</v>
      </c>
      <c r="ED201" t="s">
        <v>461</v>
      </c>
      <c r="EE201" t="s">
        <v>461</v>
      </c>
      <c r="EF201" t="s">
        <v>461</v>
      </c>
      <c r="EG201" t="s">
        <v>461</v>
      </c>
      <c r="EH201" t="s">
        <v>460</v>
      </c>
      <c r="EI201" t="s">
        <v>460</v>
      </c>
      <c r="EJ201" t="s">
        <v>460</v>
      </c>
      <c r="EK201" t="s">
        <v>461</v>
      </c>
      <c r="EL201" t="s">
        <v>461</v>
      </c>
      <c r="EM201" t="s">
        <v>461</v>
      </c>
      <c r="EN201" t="s">
        <v>460</v>
      </c>
      <c r="EO201" t="s">
        <v>461</v>
      </c>
      <c r="EP201" t="s">
        <v>461</v>
      </c>
      <c r="EQ201" t="s">
        <v>461</v>
      </c>
      <c r="ER201" t="s">
        <v>461</v>
      </c>
      <c r="ES201" t="s">
        <v>461</v>
      </c>
      <c r="ET201" t="s">
        <v>460</v>
      </c>
      <c r="EU201" t="s">
        <v>461</v>
      </c>
      <c r="EV201" t="s">
        <v>461</v>
      </c>
      <c r="EW201" t="s">
        <v>461</v>
      </c>
      <c r="EX201" t="s">
        <v>461</v>
      </c>
      <c r="EY201" t="s">
        <v>460</v>
      </c>
      <c r="EZ201" t="s">
        <v>461</v>
      </c>
      <c r="FA201" t="s">
        <v>460</v>
      </c>
      <c r="FB201" t="s">
        <v>460</v>
      </c>
      <c r="FC201" t="s">
        <v>460</v>
      </c>
      <c r="FD201" t="s">
        <v>461</v>
      </c>
      <c r="FE201" t="s">
        <v>461</v>
      </c>
      <c r="FF201" t="s">
        <v>461</v>
      </c>
      <c r="FG201" t="s">
        <v>460</v>
      </c>
      <c r="FH201" t="s">
        <v>461</v>
      </c>
      <c r="FI201" t="s">
        <v>461</v>
      </c>
      <c r="FJ201" t="s">
        <v>460</v>
      </c>
      <c r="FK201" t="s">
        <v>460</v>
      </c>
      <c r="FL201" t="s">
        <v>461</v>
      </c>
      <c r="FM201" t="s">
        <v>461</v>
      </c>
      <c r="FN201" t="s">
        <v>460</v>
      </c>
      <c r="FO201" t="s">
        <v>461</v>
      </c>
      <c r="FP201" t="s">
        <v>460</v>
      </c>
      <c r="FQ201" t="s">
        <v>460</v>
      </c>
      <c r="FR201" t="s">
        <v>461</v>
      </c>
      <c r="FS201" t="s">
        <v>460</v>
      </c>
      <c r="FT201" t="s">
        <v>461</v>
      </c>
      <c r="FU201" t="s">
        <v>461</v>
      </c>
      <c r="FV201" t="s">
        <v>461</v>
      </c>
      <c r="FW201" t="s">
        <v>460</v>
      </c>
      <c r="FX201" t="s">
        <v>461</v>
      </c>
      <c r="FY201" t="s">
        <v>461</v>
      </c>
      <c r="FZ201" t="s">
        <v>460</v>
      </c>
      <c r="GA201" t="s">
        <v>460</v>
      </c>
      <c r="GB201" t="s">
        <v>461</v>
      </c>
      <c r="GC201" t="s">
        <v>460</v>
      </c>
      <c r="GD201" t="s">
        <v>461</v>
      </c>
      <c r="GE201" t="s">
        <v>461</v>
      </c>
      <c r="GF201" t="s">
        <v>460</v>
      </c>
      <c r="GG201" t="s">
        <v>463</v>
      </c>
      <c r="GH201" t="s">
        <v>461</v>
      </c>
      <c r="GI201" t="s">
        <v>461</v>
      </c>
      <c r="GJ201" t="s">
        <v>461</v>
      </c>
      <c r="GK201" t="s">
        <v>460</v>
      </c>
      <c r="GL201" t="s">
        <v>460</v>
      </c>
      <c r="GM201" t="s">
        <v>460</v>
      </c>
      <c r="GN201" t="s">
        <v>460</v>
      </c>
      <c r="GO201" t="s">
        <v>460</v>
      </c>
      <c r="GP201" t="s">
        <v>461</v>
      </c>
      <c r="GQ201" t="s">
        <v>460</v>
      </c>
      <c r="GR201" t="s">
        <v>460</v>
      </c>
      <c r="GS201" t="s">
        <v>460</v>
      </c>
      <c r="GT201" t="s">
        <v>461</v>
      </c>
      <c r="GU201" t="s">
        <v>461</v>
      </c>
      <c r="GV201" t="s">
        <v>460</v>
      </c>
      <c r="GW201" t="s">
        <v>461</v>
      </c>
      <c r="GX201" t="s">
        <v>461</v>
      </c>
      <c r="GY201" t="s">
        <v>461</v>
      </c>
      <c r="GZ201" t="s">
        <v>461</v>
      </c>
      <c r="HA201" t="s">
        <v>461</v>
      </c>
      <c r="HB201" t="s">
        <v>460</v>
      </c>
      <c r="HC201" t="s">
        <v>461</v>
      </c>
      <c r="HD201" t="s">
        <v>460</v>
      </c>
      <c r="HE201" t="s">
        <v>475</v>
      </c>
      <c r="HF201">
        <v>82</v>
      </c>
      <c r="HG201">
        <v>111</v>
      </c>
      <c r="HH201">
        <v>0</v>
      </c>
      <c r="HI201">
        <v>5</v>
      </c>
      <c r="HJ201">
        <v>1</v>
      </c>
      <c r="HK201" t="s">
        <v>476</v>
      </c>
      <c r="HM201" s="3">
        <f t="shared" si="108"/>
        <v>53</v>
      </c>
      <c r="HN201" s="3">
        <f t="shared" si="109"/>
        <v>0</v>
      </c>
      <c r="HO201" s="3">
        <f t="shared" si="125"/>
        <v>0</v>
      </c>
      <c r="HP201" s="3">
        <f t="shared" si="88"/>
        <v>53</v>
      </c>
      <c r="HQ201" s="7" t="str" cm="1">
        <f t="array" ref="HQ201">_xlfn.SWITCH(HP201,HM201,"Oui",HN201,"Non",HO201,"Abstention")</f>
        <v>Oui</v>
      </c>
      <c r="HR201" s="7" t="str" cm="1">
        <f t="array" ref="HR201">_xlfn.SWITCH(HQ201,"Oui","Non","Non","Oui","Abstention","Oui")</f>
        <v>Non</v>
      </c>
      <c r="HS201" s="7" t="str" cm="1">
        <f t="array" ref="HS201">_xlfn.SWITCH(HQ201,"Oui","Abstention","Non","Abstention","Abstention","Non")</f>
        <v>Abstention</v>
      </c>
      <c r="HT201" s="3">
        <f t="shared" si="89"/>
        <v>53</v>
      </c>
      <c r="HU201" s="3">
        <f t="shared" si="90"/>
        <v>1</v>
      </c>
      <c r="HV201" t="str">
        <f t="shared" si="91"/>
        <v>consigne</v>
      </c>
      <c r="HW201" s="3">
        <f t="shared" si="110"/>
        <v>0</v>
      </c>
      <c r="HX201" s="3">
        <f t="shared" si="111"/>
        <v>37</v>
      </c>
      <c r="HY201" s="3">
        <f t="shared" si="112"/>
        <v>0</v>
      </c>
      <c r="HZ201" s="3">
        <f t="shared" si="92"/>
        <v>37</v>
      </c>
      <c r="IA201" s="7" t="str" cm="1">
        <f t="array" ref="IA201">_xlfn.SWITCH(HZ201,HW201,"Oui",HX201,"Non",HY201,"Abstention")</f>
        <v>Non</v>
      </c>
      <c r="IB201" s="7" t="str" cm="1">
        <f t="array" ref="IB201">_xlfn.SWITCH(IA201,"Oui","Non","Non","Oui","Abstention","Oui")</f>
        <v>Oui</v>
      </c>
      <c r="IC201" s="7" t="str" cm="1">
        <f t="array" ref="IC201">_xlfn.SWITCH(IA201,"Oui","Abstention","Non","Abstention","Abstention","Non")</f>
        <v>Abstention</v>
      </c>
      <c r="ID201" s="3">
        <f t="shared" si="93"/>
        <v>37</v>
      </c>
      <c r="IE201" s="3">
        <f t="shared" si="94"/>
        <v>1</v>
      </c>
      <c r="IF201" t="str">
        <f t="shared" si="95"/>
        <v>consigne</v>
      </c>
      <c r="IG201">
        <f t="shared" si="113"/>
        <v>1</v>
      </c>
      <c r="IH201">
        <f t="shared" si="114"/>
        <v>29</v>
      </c>
      <c r="II201">
        <f t="shared" si="115"/>
        <v>0</v>
      </c>
      <c r="IJ201" s="3">
        <f t="shared" si="96"/>
        <v>29</v>
      </c>
      <c r="IK201" s="7" t="str" cm="1">
        <f t="array" ref="IK201">_xlfn.SWITCH(IJ201,IG201,"Oui",IH201,"Non",II201,"Abstention")</f>
        <v>Non</v>
      </c>
      <c r="IL201" s="7" t="str" cm="1">
        <f t="array" ref="IL201">_xlfn.SWITCH(IK201,"Oui","Non","Non","Oui","Abstention","Oui")</f>
        <v>Oui</v>
      </c>
      <c r="IM201" s="7" t="str" cm="1">
        <f t="array" ref="IM201">_xlfn.SWITCH(IK201,"Oui","Abstention","Non","Abstention","Abstention","Non")</f>
        <v>Abstention</v>
      </c>
      <c r="IN201" s="3">
        <f t="shared" si="97"/>
        <v>30</v>
      </c>
      <c r="IO201" s="3">
        <f t="shared" si="98"/>
        <v>0.96666666666666667</v>
      </c>
      <c r="IP201" t="str">
        <f t="shared" si="126"/>
        <v>consigne</v>
      </c>
      <c r="IQ201">
        <f t="shared" si="116"/>
        <v>28</v>
      </c>
      <c r="IR201">
        <f t="shared" si="117"/>
        <v>0</v>
      </c>
      <c r="IS201">
        <f t="shared" si="118"/>
        <v>0</v>
      </c>
      <c r="IT201" s="3">
        <f t="shared" si="99"/>
        <v>28</v>
      </c>
      <c r="IU201" s="7" t="str" cm="1">
        <f t="array" ref="IU201">_xlfn.SWITCH(IT201,IQ201,"Oui",IR201,"Non",IS201,"Abstention")</f>
        <v>Oui</v>
      </c>
      <c r="IV201" s="7" t="str" cm="1">
        <f t="array" ref="IV201">_xlfn.SWITCH(IU201,"Oui","Non","Non","Oui","Abstention","Oui")</f>
        <v>Non</v>
      </c>
      <c r="IW201" s="7" t="str" cm="1">
        <f t="array" ref="IW201">_xlfn.SWITCH(IU201,"Oui","Abstention","Non","Abstention","Abstention","Non")</f>
        <v>Abstention</v>
      </c>
      <c r="IX201" s="3">
        <f t="shared" si="100"/>
        <v>28</v>
      </c>
      <c r="IY201" s="3">
        <f t="shared" si="101"/>
        <v>1</v>
      </c>
      <c r="IZ201" t="str">
        <f t="shared" si="127"/>
        <v>consigne</v>
      </c>
      <c r="JA201">
        <f t="shared" si="119"/>
        <v>0</v>
      </c>
      <c r="JB201">
        <f t="shared" si="120"/>
        <v>29</v>
      </c>
      <c r="JC201">
        <f t="shared" si="121"/>
        <v>0</v>
      </c>
      <c r="JD201" s="3">
        <f t="shared" si="102"/>
        <v>29</v>
      </c>
      <c r="JE201" s="7" t="str" cm="1">
        <f t="array" ref="JE201">_xlfn.SWITCH(JD201,JA201,"Oui",JB201,"Non",JC201,"Abstention")</f>
        <v>Non</v>
      </c>
      <c r="JF201" s="7" t="str" cm="1">
        <f t="array" ref="JF201">_xlfn.SWITCH(JE201,"Oui","Non","Non","Oui","Abstention","Oui")</f>
        <v>Oui</v>
      </c>
      <c r="JG201" s="7" t="str" cm="1">
        <f t="array" ref="JG201">_xlfn.SWITCH(JE201,"Oui","Abstention","Non","Abstention","Abstention","Non")</f>
        <v>Abstention</v>
      </c>
      <c r="JH201" s="3">
        <f t="shared" si="103"/>
        <v>29</v>
      </c>
      <c r="JI201" s="3">
        <f t="shared" si="104"/>
        <v>1</v>
      </c>
      <c r="JJ201" t="str">
        <f t="shared" si="128"/>
        <v>consigne</v>
      </c>
      <c r="JK201">
        <f t="shared" si="122"/>
        <v>0</v>
      </c>
      <c r="JL201">
        <f t="shared" si="123"/>
        <v>16</v>
      </c>
      <c r="JM201">
        <f t="shared" si="124"/>
        <v>0</v>
      </c>
      <c r="JN201" s="3">
        <f t="shared" si="105"/>
        <v>16</v>
      </c>
      <c r="JO201" s="7" t="str" cm="1">
        <f t="array" ref="JO201">_xlfn.SWITCH(JN201,JK201,"Oui",JL201,"Non",JM201,"Abstention")</f>
        <v>Non</v>
      </c>
      <c r="JP201" s="7" t="str" cm="1">
        <f t="array" ref="JP201">_xlfn.SWITCH(JO201,"Oui","Non","Non","Oui","Abstention","Oui")</f>
        <v>Oui</v>
      </c>
      <c r="JQ201" s="7" t="str" cm="1">
        <f t="array" ref="JQ201">_xlfn.SWITCH(JO201,"Oui","Abstention","Non","Abstention","Abstention","Non")</f>
        <v>Abstention</v>
      </c>
      <c r="JR201" s="3">
        <f t="shared" si="106"/>
        <v>16</v>
      </c>
      <c r="JS201" s="3">
        <f t="shared" si="107"/>
        <v>1</v>
      </c>
      <c r="JT201" t="str">
        <f t="shared" si="129"/>
        <v>consigne</v>
      </c>
      <c r="JU201" s="3"/>
      <c r="JV201" t="str" cm="1">
        <f t="array" ref="JV201">_xlfn._xlws.FILTER($M$3:$HD$3,((($M201:$HD201=$HR201)+($M201:$HD201=$HS201))*($M$5:$HD$5="V")*($HV201="consigne")),"")</f>
        <v/>
      </c>
      <c r="KP201" t="str" cm="1">
        <f t="array" ref="KP201">_xlfn._xlws.FILTER($M$3:$HD$3,((($M201:$HD201=$IB201)+($M201:$HD201=$IC201))*($M$5:$HD$5="S")*($IF201="consigne")),"")</f>
        <v/>
      </c>
      <c r="LD201" t="str" cm="1">
        <f t="array" ref="LD201">_xlfn._xlws.FILTER($M$3:$HD$3,((($M201:$HD201=$IV201)+($M201:$HD201=$IW201))*($M$5:$HD$5="RL")*($IZ201="consigne")),"")</f>
        <v/>
      </c>
      <c r="LP201" t="str" cm="1">
        <f t="array" ref="LP201">_xlfn._xlws.FILTER($M$3:$HD$3,((($M201:$HD201=$JF201)+($M201:$HD201=$JG201))*($M$5:$HD$5="G")*($JJ201="consigne")),"")</f>
        <v/>
      </c>
      <c r="MA201" t="str" cm="1">
        <f t="array" ref="MA201">_xlfn._xlws.FILTER($M$3:$HD$3,((($M201:$HD201=$JP201)+($M201:$HD201=$JQ201))*($M$5:$HD$5="GL")*($JT201="consigne")),"")</f>
        <v/>
      </c>
      <c r="MG201" t="str" cm="1">
        <f t="array" ref="MG201">_xlfn._xlws.FILTER($M$3:$HD$3,((($M201:$HD201=$IL201)+($M201:$HD201=$IM201))*($M$5:$HD$5="M-E")*($IP201="consigne")),"")</f>
        <v>Regazzi Fabio</v>
      </c>
    </row>
    <row r="202" spans="1:350" x14ac:dyDescent="0.25">
      <c r="A202" s="1" t="s">
        <v>1118</v>
      </c>
      <c r="B202" t="s">
        <v>204</v>
      </c>
      <c r="D202" t="s">
        <v>540</v>
      </c>
      <c r="E202" s="1" t="s">
        <v>1119</v>
      </c>
      <c r="F202" t="s">
        <v>1120</v>
      </c>
      <c r="G202">
        <v>24683</v>
      </c>
      <c r="H202" t="s">
        <v>527</v>
      </c>
      <c r="I202" t="s">
        <v>528</v>
      </c>
      <c r="M202" t="s">
        <v>461</v>
      </c>
      <c r="N202" t="s">
        <v>461</v>
      </c>
      <c r="O202" t="s">
        <v>460</v>
      </c>
      <c r="P202" t="s">
        <v>461</v>
      </c>
      <c r="Q202" t="s">
        <v>461</v>
      </c>
      <c r="R202" t="s">
        <v>460</v>
      </c>
      <c r="S202" t="s">
        <v>460</v>
      </c>
      <c r="T202" t="s">
        <v>460</v>
      </c>
      <c r="U202" t="s">
        <v>460</v>
      </c>
      <c r="V202" t="s">
        <v>480</v>
      </c>
      <c r="W202" t="s">
        <v>463</v>
      </c>
      <c r="X202" t="s">
        <v>460</v>
      </c>
      <c r="Y202" t="s">
        <v>460</v>
      </c>
      <c r="Z202" t="s">
        <v>461</v>
      </c>
      <c r="AA202" t="s">
        <v>461</v>
      </c>
      <c r="AB202" t="s">
        <v>460</v>
      </c>
      <c r="AC202" t="s">
        <v>461</v>
      </c>
      <c r="AD202" t="s">
        <v>461</v>
      </c>
      <c r="AE202" t="s">
        <v>461</v>
      </c>
      <c r="AF202" t="s">
        <v>460</v>
      </c>
      <c r="AG202" t="s">
        <v>460</v>
      </c>
      <c r="AH202" t="s">
        <v>460</v>
      </c>
      <c r="AI202" t="s">
        <v>461</v>
      </c>
      <c r="AJ202" t="s">
        <v>460</v>
      </c>
      <c r="AK202" t="s">
        <v>461</v>
      </c>
      <c r="AL202" t="s">
        <v>461</v>
      </c>
      <c r="AM202" t="s">
        <v>461</v>
      </c>
      <c r="AN202" t="s">
        <v>461</v>
      </c>
      <c r="AO202" t="s">
        <v>461</v>
      </c>
      <c r="AP202" t="s">
        <v>461</v>
      </c>
      <c r="AQ202" t="s">
        <v>460</v>
      </c>
      <c r="AR202" t="s">
        <v>461</v>
      </c>
      <c r="AS202" t="s">
        <v>460</v>
      </c>
      <c r="AT202" t="s">
        <v>460</v>
      </c>
      <c r="AU202" t="s">
        <v>460</v>
      </c>
      <c r="AV202" t="s">
        <v>460</v>
      </c>
      <c r="AW202" t="s">
        <v>461</v>
      </c>
      <c r="AX202" t="s">
        <v>460</v>
      </c>
      <c r="AY202" t="s">
        <v>460</v>
      </c>
      <c r="AZ202" t="s">
        <v>460</v>
      </c>
      <c r="BA202" t="s">
        <v>461</v>
      </c>
      <c r="BB202" t="s">
        <v>460</v>
      </c>
      <c r="BC202" t="s">
        <v>460</v>
      </c>
      <c r="BD202" t="s">
        <v>461</v>
      </c>
      <c r="BE202" t="s">
        <v>463</v>
      </c>
      <c r="BF202" t="s">
        <v>460</v>
      </c>
      <c r="BG202" t="s">
        <v>460</v>
      </c>
      <c r="BH202" t="s">
        <v>460</v>
      </c>
      <c r="BI202" t="s">
        <v>460</v>
      </c>
      <c r="BJ202" t="s">
        <v>460</v>
      </c>
      <c r="BK202" t="s">
        <v>461</v>
      </c>
      <c r="BL202" t="s">
        <v>461</v>
      </c>
      <c r="BM202" t="s">
        <v>460</v>
      </c>
      <c r="BN202" t="s">
        <v>461</v>
      </c>
      <c r="BO202" t="s">
        <v>460</v>
      </c>
      <c r="BP202" t="s">
        <v>463</v>
      </c>
      <c r="BQ202" t="s">
        <v>460</v>
      </c>
      <c r="BR202" t="s">
        <v>461</v>
      </c>
      <c r="BS202" t="s">
        <v>460</v>
      </c>
      <c r="BT202" t="s">
        <v>461</v>
      </c>
      <c r="BU202" t="s">
        <v>461</v>
      </c>
      <c r="BV202" t="s">
        <v>460</v>
      </c>
      <c r="BW202" t="s">
        <v>461</v>
      </c>
      <c r="BX202" t="s">
        <v>460</v>
      </c>
      <c r="BY202" t="s">
        <v>461</v>
      </c>
      <c r="BZ202" t="s">
        <v>461</v>
      </c>
      <c r="CA202" t="s">
        <v>460</v>
      </c>
      <c r="CB202" t="s">
        <v>461</v>
      </c>
      <c r="CC202" t="s">
        <v>460</v>
      </c>
      <c r="CD202" t="s">
        <v>461</v>
      </c>
      <c r="CE202" t="s">
        <v>460</v>
      </c>
      <c r="CF202" t="s">
        <v>461</v>
      </c>
      <c r="CG202" t="s">
        <v>461</v>
      </c>
      <c r="CH202" t="s">
        <v>461</v>
      </c>
      <c r="CI202" t="s">
        <v>461</v>
      </c>
      <c r="CJ202" t="s">
        <v>461</v>
      </c>
      <c r="CK202" t="s">
        <v>461</v>
      </c>
      <c r="CL202" t="s">
        <v>461</v>
      </c>
      <c r="CM202" t="s">
        <v>463</v>
      </c>
      <c r="CN202" t="s">
        <v>460</v>
      </c>
      <c r="CO202" t="s">
        <v>460</v>
      </c>
      <c r="CP202" t="s">
        <v>461</v>
      </c>
      <c r="CQ202" t="s">
        <v>461</v>
      </c>
      <c r="CR202" t="s">
        <v>461</v>
      </c>
      <c r="CS202" t="s">
        <v>461</v>
      </c>
      <c r="CT202" t="s">
        <v>461</v>
      </c>
      <c r="CU202" t="s">
        <v>473</v>
      </c>
      <c r="CV202" t="s">
        <v>461</v>
      </c>
      <c r="CW202" t="s">
        <v>461</v>
      </c>
      <c r="CX202" t="s">
        <v>460</v>
      </c>
      <c r="CY202" t="s">
        <v>461</v>
      </c>
      <c r="CZ202" t="s">
        <v>461</v>
      </c>
      <c r="DA202" t="s">
        <v>460</v>
      </c>
      <c r="DB202" t="s">
        <v>474</v>
      </c>
      <c r="DC202" t="s">
        <v>461</v>
      </c>
      <c r="DD202" t="s">
        <v>461</v>
      </c>
      <c r="DE202" t="s">
        <v>460</v>
      </c>
      <c r="DF202" t="s">
        <v>461</v>
      </c>
      <c r="DG202" t="s">
        <v>461</v>
      </c>
      <c r="DH202" t="s">
        <v>461</v>
      </c>
      <c r="DI202" t="s">
        <v>460</v>
      </c>
      <c r="DJ202" t="s">
        <v>461</v>
      </c>
      <c r="DK202" t="s">
        <v>460</v>
      </c>
      <c r="DL202" t="s">
        <v>461</v>
      </c>
      <c r="DM202" t="s">
        <v>460</v>
      </c>
      <c r="DN202" t="s">
        <v>460</v>
      </c>
      <c r="DO202" t="s">
        <v>461</v>
      </c>
      <c r="DP202" t="s">
        <v>461</v>
      </c>
      <c r="DQ202" t="s">
        <v>473</v>
      </c>
      <c r="DR202" t="s">
        <v>460</v>
      </c>
      <c r="DS202" t="s">
        <v>460</v>
      </c>
      <c r="DT202" t="s">
        <v>460</v>
      </c>
      <c r="DU202" t="s">
        <v>461</v>
      </c>
      <c r="DV202" t="s">
        <v>460</v>
      </c>
      <c r="DW202" t="s">
        <v>461</v>
      </c>
      <c r="DX202" t="s">
        <v>461</v>
      </c>
      <c r="DY202" t="s">
        <v>461</v>
      </c>
      <c r="DZ202" t="s">
        <v>460</v>
      </c>
      <c r="EA202" t="s">
        <v>460</v>
      </c>
      <c r="EB202" t="s">
        <v>460</v>
      </c>
      <c r="EC202" t="s">
        <v>460</v>
      </c>
      <c r="ED202" t="s">
        <v>461</v>
      </c>
      <c r="EE202" t="s">
        <v>461</v>
      </c>
      <c r="EF202" t="s">
        <v>461</v>
      </c>
      <c r="EG202" t="s">
        <v>460</v>
      </c>
      <c r="EH202" t="s">
        <v>460</v>
      </c>
      <c r="EI202" t="s">
        <v>461</v>
      </c>
      <c r="EJ202" t="s">
        <v>461</v>
      </c>
      <c r="EK202" t="s">
        <v>460</v>
      </c>
      <c r="EL202" t="s">
        <v>460</v>
      </c>
      <c r="EM202" t="s">
        <v>461</v>
      </c>
      <c r="EN202" t="s">
        <v>461</v>
      </c>
      <c r="EO202" t="s">
        <v>460</v>
      </c>
      <c r="EP202" t="s">
        <v>461</v>
      </c>
      <c r="EQ202" t="s">
        <v>460</v>
      </c>
      <c r="ER202" t="s">
        <v>461</v>
      </c>
      <c r="ES202" t="s">
        <v>460</v>
      </c>
      <c r="ET202" t="s">
        <v>460</v>
      </c>
      <c r="EU202" t="s">
        <v>460</v>
      </c>
      <c r="EV202" t="s">
        <v>460</v>
      </c>
      <c r="EW202" t="s">
        <v>460</v>
      </c>
      <c r="EX202" t="s">
        <v>460</v>
      </c>
      <c r="EY202" t="s">
        <v>461</v>
      </c>
      <c r="EZ202" t="s">
        <v>461</v>
      </c>
      <c r="FA202" t="s">
        <v>461</v>
      </c>
      <c r="FB202" t="s">
        <v>461</v>
      </c>
      <c r="FC202" t="s">
        <v>460</v>
      </c>
      <c r="FD202" t="s">
        <v>461</v>
      </c>
      <c r="FE202" t="s">
        <v>461</v>
      </c>
      <c r="FF202" t="s">
        <v>461</v>
      </c>
      <c r="FG202" t="s">
        <v>461</v>
      </c>
      <c r="FH202" t="s">
        <v>460</v>
      </c>
      <c r="FI202" t="s">
        <v>461</v>
      </c>
      <c r="FJ202" t="s">
        <v>461</v>
      </c>
      <c r="FK202" t="s">
        <v>461</v>
      </c>
      <c r="FL202" t="s">
        <v>460</v>
      </c>
      <c r="FM202" t="s">
        <v>460</v>
      </c>
      <c r="FN202" t="s">
        <v>460</v>
      </c>
      <c r="FO202" t="s">
        <v>461</v>
      </c>
      <c r="FP202" t="s">
        <v>460</v>
      </c>
      <c r="FQ202" t="s">
        <v>461</v>
      </c>
      <c r="FR202" t="s">
        <v>460</v>
      </c>
      <c r="FS202" t="s">
        <v>460</v>
      </c>
      <c r="FT202" t="s">
        <v>460</v>
      </c>
      <c r="FU202" t="s">
        <v>460</v>
      </c>
      <c r="FV202" t="s">
        <v>461</v>
      </c>
      <c r="FW202" t="s">
        <v>461</v>
      </c>
      <c r="FX202" t="s">
        <v>460</v>
      </c>
      <c r="FY202" t="s">
        <v>461</v>
      </c>
      <c r="FZ202" t="s">
        <v>460</v>
      </c>
      <c r="GA202" t="s">
        <v>461</v>
      </c>
      <c r="GB202" t="s">
        <v>461</v>
      </c>
      <c r="GC202" t="s">
        <v>461</v>
      </c>
      <c r="GD202" t="s">
        <v>460</v>
      </c>
      <c r="GE202" t="s">
        <v>461</v>
      </c>
      <c r="GF202" t="s">
        <v>461</v>
      </c>
      <c r="GG202" t="s">
        <v>463</v>
      </c>
      <c r="GH202" t="s">
        <v>460</v>
      </c>
      <c r="GI202" t="s">
        <v>460</v>
      </c>
      <c r="GJ202" t="s">
        <v>460</v>
      </c>
      <c r="GK202" t="s">
        <v>461</v>
      </c>
      <c r="GL202" t="s">
        <v>461</v>
      </c>
      <c r="GM202" t="s">
        <v>460</v>
      </c>
      <c r="GN202" t="s">
        <v>460</v>
      </c>
      <c r="GO202" t="s">
        <v>461</v>
      </c>
      <c r="GP202" t="s">
        <v>460</v>
      </c>
      <c r="GQ202" t="s">
        <v>461</v>
      </c>
      <c r="GR202" t="s">
        <v>460</v>
      </c>
      <c r="GS202" t="s">
        <v>460</v>
      </c>
      <c r="GT202" t="s">
        <v>460</v>
      </c>
      <c r="GU202" t="s">
        <v>461</v>
      </c>
      <c r="GV202" t="s">
        <v>460</v>
      </c>
      <c r="GW202" t="s">
        <v>460</v>
      </c>
      <c r="GX202" t="s">
        <v>460</v>
      </c>
      <c r="GY202" t="s">
        <v>460</v>
      </c>
      <c r="GZ202" t="s">
        <v>460</v>
      </c>
      <c r="HA202" t="s">
        <v>461</v>
      </c>
      <c r="HB202" t="s">
        <v>461</v>
      </c>
      <c r="HC202" t="s">
        <v>460</v>
      </c>
      <c r="HD202" t="s">
        <v>461</v>
      </c>
      <c r="HE202" t="s">
        <v>475</v>
      </c>
      <c r="HF202">
        <v>93</v>
      </c>
      <c r="HG202">
        <v>98</v>
      </c>
      <c r="HH202">
        <v>1</v>
      </c>
      <c r="HI202">
        <v>5</v>
      </c>
      <c r="HJ202">
        <v>2</v>
      </c>
      <c r="HK202" t="s">
        <v>476</v>
      </c>
      <c r="HM202" s="3">
        <f t="shared" si="108"/>
        <v>0</v>
      </c>
      <c r="HN202" s="3">
        <f t="shared" si="109"/>
        <v>53</v>
      </c>
      <c r="HO202" s="3">
        <f t="shared" si="125"/>
        <v>0</v>
      </c>
      <c r="HP202" s="3">
        <f t="shared" ref="HP202:HP265" si="130">MAX(HM202:HO202)</f>
        <v>53</v>
      </c>
      <c r="HQ202" s="7" t="str" cm="1">
        <f t="array" ref="HQ202">_xlfn.SWITCH(HP202,HM202,"Oui",HN202,"Non",HO202,"Abstention")</f>
        <v>Non</v>
      </c>
      <c r="HR202" s="7" t="str" cm="1">
        <f t="array" ref="HR202">_xlfn.SWITCH(HQ202,"Oui","Non","Non","Oui","Abstention","Oui")</f>
        <v>Oui</v>
      </c>
      <c r="HS202" s="7" t="str" cm="1">
        <f t="array" ref="HS202">_xlfn.SWITCH(HQ202,"Oui","Abstention","Non","Abstention","Abstention","Non")</f>
        <v>Abstention</v>
      </c>
      <c r="HT202" s="3">
        <f t="shared" ref="HT202:HT265" si="131">SUM(HM202:HO202)</f>
        <v>53</v>
      </c>
      <c r="HU202" s="3">
        <f t="shared" ref="HU202:HU265" si="132">HP202/HT202</f>
        <v>1</v>
      </c>
      <c r="HV202" t="str">
        <f t="shared" ref="HV202:HV265" si="133">IF(HU202&gt;0.66,"consigne","pas de consigne")</f>
        <v>consigne</v>
      </c>
      <c r="HW202" s="3">
        <f t="shared" si="110"/>
        <v>37</v>
      </c>
      <c r="HX202" s="3">
        <f t="shared" si="111"/>
        <v>0</v>
      </c>
      <c r="HY202" s="3">
        <f t="shared" si="112"/>
        <v>0</v>
      </c>
      <c r="HZ202" s="3">
        <f t="shared" ref="HZ202:HZ265" si="134">MAX(HW202:HY202)</f>
        <v>37</v>
      </c>
      <c r="IA202" s="7" t="str" cm="1">
        <f t="array" ref="IA202">_xlfn.SWITCH(HZ202,HW202,"Oui",HX202,"Non",HY202,"Abstention")</f>
        <v>Oui</v>
      </c>
      <c r="IB202" s="7" t="str" cm="1">
        <f t="array" ref="IB202">_xlfn.SWITCH(IA202,"Oui","Non","Non","Oui","Abstention","Oui")</f>
        <v>Non</v>
      </c>
      <c r="IC202" s="7" t="str" cm="1">
        <f t="array" ref="IC202">_xlfn.SWITCH(IA202,"Oui","Abstention","Non","Abstention","Abstention","Non")</f>
        <v>Abstention</v>
      </c>
      <c r="ID202" s="3">
        <f t="shared" ref="ID202:ID233" si="135">SUM(HW202:HY202)</f>
        <v>37</v>
      </c>
      <c r="IE202" s="3">
        <f t="shared" ref="IE202:IE233" si="136">HZ202/ID202</f>
        <v>1</v>
      </c>
      <c r="IF202" t="str">
        <f t="shared" ref="IF202:IF265" si="137">IF(IE202&gt;0.66,"consigne","pas de consigne")</f>
        <v>consigne</v>
      </c>
      <c r="IG202">
        <f t="shared" si="113"/>
        <v>0</v>
      </c>
      <c r="IH202">
        <f t="shared" si="114"/>
        <v>29</v>
      </c>
      <c r="II202">
        <f t="shared" si="115"/>
        <v>0</v>
      </c>
      <c r="IJ202" s="3">
        <f t="shared" ref="IJ202:IJ265" si="138">MAX(IG202:II202)</f>
        <v>29</v>
      </c>
      <c r="IK202" s="7" t="str" cm="1">
        <f t="array" ref="IK202">_xlfn.SWITCH(IJ202,IG202,"Oui",IH202,"Non",II202,"Abstention")</f>
        <v>Non</v>
      </c>
      <c r="IL202" s="7" t="str" cm="1">
        <f t="array" ref="IL202">_xlfn.SWITCH(IK202,"Oui","Non","Non","Oui","Abstention","Oui")</f>
        <v>Oui</v>
      </c>
      <c r="IM202" s="7" t="str" cm="1">
        <f t="array" ref="IM202">_xlfn.SWITCH(IK202,"Oui","Abstention","Non","Abstention","Abstention","Non")</f>
        <v>Abstention</v>
      </c>
      <c r="IN202" s="3">
        <f t="shared" ref="IN202:IN265" si="139">SUM(IG202:II202)</f>
        <v>29</v>
      </c>
      <c r="IO202" s="3">
        <f t="shared" ref="IO202:IO265" si="140">IJ202/IN202</f>
        <v>1</v>
      </c>
      <c r="IP202" t="str">
        <f t="shared" si="126"/>
        <v>consigne</v>
      </c>
      <c r="IQ202">
        <f t="shared" si="116"/>
        <v>28</v>
      </c>
      <c r="IR202">
        <f t="shared" si="117"/>
        <v>0</v>
      </c>
      <c r="IS202">
        <f t="shared" si="118"/>
        <v>0</v>
      </c>
      <c r="IT202" s="3">
        <f t="shared" ref="IT202:IT265" si="141">MAX(IQ202:IS202)</f>
        <v>28</v>
      </c>
      <c r="IU202" s="7" t="str" cm="1">
        <f t="array" ref="IU202">_xlfn.SWITCH(IT202,IQ202,"Oui",IR202,"Non",IS202,"Abstention")</f>
        <v>Oui</v>
      </c>
      <c r="IV202" s="7" t="str" cm="1">
        <f t="array" ref="IV202">_xlfn.SWITCH(IU202,"Oui","Non","Non","Oui","Abstention","Oui")</f>
        <v>Non</v>
      </c>
      <c r="IW202" s="7" t="str" cm="1">
        <f t="array" ref="IW202">_xlfn.SWITCH(IU202,"Oui","Abstention","Non","Abstention","Abstention","Non")</f>
        <v>Abstention</v>
      </c>
      <c r="IX202" s="3">
        <f t="shared" ref="IX202:IX265" si="142">SUM(IQ202:IS202)</f>
        <v>28</v>
      </c>
      <c r="IY202" s="3">
        <f t="shared" ref="IY202:IY265" si="143">IT202/IX202</f>
        <v>1</v>
      </c>
      <c r="IZ202" t="str">
        <f t="shared" si="127"/>
        <v>consigne</v>
      </c>
      <c r="JA202">
        <f t="shared" si="119"/>
        <v>28</v>
      </c>
      <c r="JB202">
        <f t="shared" si="120"/>
        <v>0</v>
      </c>
      <c r="JC202">
        <f t="shared" si="121"/>
        <v>1</v>
      </c>
      <c r="JD202" s="3">
        <f t="shared" ref="JD202:JD265" si="144">MAX(JA202:JC202)</f>
        <v>28</v>
      </c>
      <c r="JE202" s="7" t="str" cm="1">
        <f t="array" ref="JE202">_xlfn.SWITCH(JD202,JA202,"Oui",JB202,"Non",JC202,"Abstention")</f>
        <v>Oui</v>
      </c>
      <c r="JF202" s="7" t="str" cm="1">
        <f t="array" ref="JF202">_xlfn.SWITCH(JE202,"Oui","Non","Non","Oui","Abstention","Oui")</f>
        <v>Non</v>
      </c>
      <c r="JG202" s="7" t="str" cm="1">
        <f t="array" ref="JG202">_xlfn.SWITCH(JE202,"Oui","Abstention","Non","Abstention","Abstention","Non")</f>
        <v>Abstention</v>
      </c>
      <c r="JH202" s="3">
        <f t="shared" ref="JH202:JH265" si="145">SUM(JA202:JC202)</f>
        <v>29</v>
      </c>
      <c r="JI202" s="3">
        <f t="shared" ref="JI202:JI265" si="146">JD202/JH202</f>
        <v>0.96551724137931039</v>
      </c>
      <c r="JJ202" t="str">
        <f t="shared" si="128"/>
        <v>consigne</v>
      </c>
      <c r="JK202">
        <f t="shared" si="122"/>
        <v>0</v>
      </c>
      <c r="JL202">
        <f t="shared" si="123"/>
        <v>16</v>
      </c>
      <c r="JM202">
        <f t="shared" si="124"/>
        <v>0</v>
      </c>
      <c r="JN202" s="3">
        <f t="shared" ref="JN202:JN265" si="147">MAX(JK202:JM202)</f>
        <v>16</v>
      </c>
      <c r="JO202" s="7" t="str" cm="1">
        <f t="array" ref="JO202">_xlfn.SWITCH(JN202,JK202,"Oui",JL202,"Non",JM202,"Abstention")</f>
        <v>Non</v>
      </c>
      <c r="JP202" s="7" t="str" cm="1">
        <f t="array" ref="JP202">_xlfn.SWITCH(JO202,"Oui","Non","Non","Oui","Abstention","Oui")</f>
        <v>Oui</v>
      </c>
      <c r="JQ202" s="7" t="str" cm="1">
        <f t="array" ref="JQ202">_xlfn.SWITCH(JO202,"Oui","Abstention","Non","Abstention","Abstention","Non")</f>
        <v>Abstention</v>
      </c>
      <c r="JR202" s="3">
        <f t="shared" ref="JR202:JR265" si="148">SUM(JK202:JM202)</f>
        <v>16</v>
      </c>
      <c r="JS202" s="3">
        <f t="shared" ref="JS202:JS265" si="149">JN202/JR202</f>
        <v>1</v>
      </c>
      <c r="JT202" t="str">
        <f t="shared" si="129"/>
        <v>consigne</v>
      </c>
      <c r="JU202" s="3"/>
      <c r="JV202" t="str" cm="1">
        <f t="array" ref="JV202">_xlfn._xlws.FILTER($M$3:$HD$3,((($M202:$HD202=$HR202)+($M202:$HD202=$HS202))*($M$5:$HD$5="V")*($HV202="consigne")),"")</f>
        <v/>
      </c>
      <c r="KP202" t="str" cm="1">
        <f t="array" ref="KP202">_xlfn._xlws.FILTER($M$3:$HD$3,((($M202:$HD202=$IB202)+($M202:$HD202=$IC202))*($M$5:$HD$5="S")*($IF202="consigne")),"")</f>
        <v/>
      </c>
      <c r="LD202" t="str" cm="1">
        <f t="array" ref="LD202">_xlfn._xlws.FILTER($M$3:$HD$3,((($M202:$HD202=$IV202)+($M202:$HD202=$IW202))*($M$5:$HD$5="RL")*($IZ202="consigne")),"")</f>
        <v/>
      </c>
      <c r="LP202" t="str" cm="1">
        <f t="array" ref="LP202">_xlfn._xlws.FILTER($M$3:$HD$3,((($M202:$HD202=$JF202)+($M202:$HD202=$JG202))*($M$5:$HD$5="G")*($JJ202="consigne")),"")</f>
        <v>Badertscher Christine</v>
      </c>
      <c r="MA202" t="str" cm="1">
        <f t="array" ref="MA202">_xlfn._xlws.FILTER($M$3:$HD$3,((($M202:$HD202=$JP202)+($M202:$HD202=$JQ202))*($M$5:$HD$5="GL")*($JT202="consigne")),"")</f>
        <v/>
      </c>
      <c r="MG202" t="str" cm="1">
        <f t="array" ref="MG202">_xlfn._xlws.FILTER($M$3:$HD$3,((($M202:$HD202=$IL202)+($M202:$HD202=$IM202))*($M$5:$HD$5="M-E")*($IP202="consigne")),"")</f>
        <v/>
      </c>
    </row>
    <row r="203" spans="1:350" x14ac:dyDescent="0.25">
      <c r="A203" s="1" t="s">
        <v>1121</v>
      </c>
      <c r="B203" t="s">
        <v>204</v>
      </c>
      <c r="D203" t="s">
        <v>540</v>
      </c>
      <c r="E203" s="1" t="s">
        <v>1122</v>
      </c>
      <c r="F203" t="s">
        <v>1123</v>
      </c>
      <c r="G203">
        <v>24684</v>
      </c>
      <c r="H203" t="s">
        <v>527</v>
      </c>
      <c r="I203" t="s">
        <v>528</v>
      </c>
      <c r="M203" t="s">
        <v>460</v>
      </c>
      <c r="N203" t="s">
        <v>461</v>
      </c>
      <c r="O203" t="s">
        <v>461</v>
      </c>
      <c r="P203" t="s">
        <v>461</v>
      </c>
      <c r="Q203" t="s">
        <v>461</v>
      </c>
      <c r="R203" t="s">
        <v>461</v>
      </c>
      <c r="S203" t="s">
        <v>480</v>
      </c>
      <c r="T203" t="s">
        <v>461</v>
      </c>
      <c r="U203" t="s">
        <v>461</v>
      </c>
      <c r="V203" t="s">
        <v>461</v>
      </c>
      <c r="W203" t="s">
        <v>463</v>
      </c>
      <c r="X203" t="s">
        <v>461</v>
      </c>
      <c r="Y203" t="s">
        <v>461</v>
      </c>
      <c r="Z203" t="s">
        <v>461</v>
      </c>
      <c r="AA203" t="s">
        <v>480</v>
      </c>
      <c r="AB203" t="s">
        <v>461</v>
      </c>
      <c r="AC203" t="s">
        <v>461</v>
      </c>
      <c r="AD203" t="s">
        <v>461</v>
      </c>
      <c r="AE203" t="s">
        <v>461</v>
      </c>
      <c r="AF203" t="s">
        <v>461</v>
      </c>
      <c r="AG203" t="s">
        <v>460</v>
      </c>
      <c r="AH203" t="s">
        <v>460</v>
      </c>
      <c r="AI203" t="s">
        <v>461</v>
      </c>
      <c r="AJ203" t="s">
        <v>461</v>
      </c>
      <c r="AK203" t="s">
        <v>461</v>
      </c>
      <c r="AL203" t="s">
        <v>461</v>
      </c>
      <c r="AM203" t="s">
        <v>460</v>
      </c>
      <c r="AN203" t="s">
        <v>461</v>
      </c>
      <c r="AO203" t="s">
        <v>461</v>
      </c>
      <c r="AP203" t="s">
        <v>461</v>
      </c>
      <c r="AQ203" t="s">
        <v>460</v>
      </c>
      <c r="AR203" t="s">
        <v>461</v>
      </c>
      <c r="AS203" t="s">
        <v>461</v>
      </c>
      <c r="AT203" t="s">
        <v>460</v>
      </c>
      <c r="AU203" t="s">
        <v>461</v>
      </c>
      <c r="AV203" t="s">
        <v>461</v>
      </c>
      <c r="AW203" t="s">
        <v>461</v>
      </c>
      <c r="AX203" t="s">
        <v>461</v>
      </c>
      <c r="AY203" t="s">
        <v>460</v>
      </c>
      <c r="AZ203" t="s">
        <v>460</v>
      </c>
      <c r="BA203" t="s">
        <v>461</v>
      </c>
      <c r="BB203" t="s">
        <v>460</v>
      </c>
      <c r="BC203" t="s">
        <v>461</v>
      </c>
      <c r="BD203" t="s">
        <v>461</v>
      </c>
      <c r="BE203" t="s">
        <v>463</v>
      </c>
      <c r="BF203" t="s">
        <v>460</v>
      </c>
      <c r="BG203" t="s">
        <v>461</v>
      </c>
      <c r="BH203" t="s">
        <v>460</v>
      </c>
      <c r="BI203" t="s">
        <v>461</v>
      </c>
      <c r="BJ203" t="s">
        <v>460</v>
      </c>
      <c r="BK203" t="s">
        <v>461</v>
      </c>
      <c r="BL203" t="s">
        <v>461</v>
      </c>
      <c r="BM203" t="s">
        <v>461</v>
      </c>
      <c r="BN203" t="s">
        <v>461</v>
      </c>
      <c r="BO203" t="s">
        <v>460</v>
      </c>
      <c r="BP203" t="s">
        <v>463</v>
      </c>
      <c r="BQ203" t="s">
        <v>461</v>
      </c>
      <c r="BR203" t="s">
        <v>461</v>
      </c>
      <c r="BS203" t="s">
        <v>461</v>
      </c>
      <c r="BT203" t="s">
        <v>461</v>
      </c>
      <c r="BU203" t="s">
        <v>461</v>
      </c>
      <c r="BV203" t="s">
        <v>460</v>
      </c>
      <c r="BW203" t="s">
        <v>461</v>
      </c>
      <c r="BX203" t="s">
        <v>461</v>
      </c>
      <c r="BY203" t="s">
        <v>461</v>
      </c>
      <c r="BZ203" t="s">
        <v>461</v>
      </c>
      <c r="CA203" t="s">
        <v>461</v>
      </c>
      <c r="CB203" t="s">
        <v>461</v>
      </c>
      <c r="CC203" t="s">
        <v>460</v>
      </c>
      <c r="CD203" t="s">
        <v>461</v>
      </c>
      <c r="CE203" t="s">
        <v>461</v>
      </c>
      <c r="CF203" t="s">
        <v>461</v>
      </c>
      <c r="CG203" t="s">
        <v>460</v>
      </c>
      <c r="CH203" t="s">
        <v>461</v>
      </c>
      <c r="CI203" t="s">
        <v>461</v>
      </c>
      <c r="CJ203" t="s">
        <v>461</v>
      </c>
      <c r="CK203" t="s">
        <v>461</v>
      </c>
      <c r="CL203" t="s">
        <v>461</v>
      </c>
      <c r="CM203" t="s">
        <v>463</v>
      </c>
      <c r="CN203" t="s">
        <v>461</v>
      </c>
      <c r="CO203" t="s">
        <v>461</v>
      </c>
      <c r="CP203" t="s">
        <v>461</v>
      </c>
      <c r="CQ203" t="s">
        <v>461</v>
      </c>
      <c r="CR203" t="s">
        <v>461</v>
      </c>
      <c r="CS203" t="s">
        <v>461</v>
      </c>
      <c r="CT203" t="s">
        <v>461</v>
      </c>
      <c r="CU203" t="s">
        <v>460</v>
      </c>
      <c r="CV203" t="s">
        <v>461</v>
      </c>
      <c r="CW203" t="s">
        <v>461</v>
      </c>
      <c r="CX203" t="s">
        <v>461</v>
      </c>
      <c r="CY203" t="s">
        <v>461</v>
      </c>
      <c r="CZ203" t="s">
        <v>461</v>
      </c>
      <c r="DA203" t="s">
        <v>460</v>
      </c>
      <c r="DB203" t="s">
        <v>474</v>
      </c>
      <c r="DC203" t="s">
        <v>460</v>
      </c>
      <c r="DD203" t="s">
        <v>461</v>
      </c>
      <c r="DE203" t="s">
        <v>461</v>
      </c>
      <c r="DF203" t="s">
        <v>461</v>
      </c>
      <c r="DG203" t="s">
        <v>461</v>
      </c>
      <c r="DH203" t="s">
        <v>461</v>
      </c>
      <c r="DI203" t="s">
        <v>461</v>
      </c>
      <c r="DJ203" t="s">
        <v>461</v>
      </c>
      <c r="DK203" t="s">
        <v>460</v>
      </c>
      <c r="DL203" t="s">
        <v>461</v>
      </c>
      <c r="DM203" t="s">
        <v>461</v>
      </c>
      <c r="DN203" t="s">
        <v>461</v>
      </c>
      <c r="DO203" t="s">
        <v>460</v>
      </c>
      <c r="DP203" t="s">
        <v>461</v>
      </c>
      <c r="DQ203" t="s">
        <v>473</v>
      </c>
      <c r="DR203" t="s">
        <v>461</v>
      </c>
      <c r="DS203" t="s">
        <v>461</v>
      </c>
      <c r="DT203" t="s">
        <v>461</v>
      </c>
      <c r="DU203" t="s">
        <v>461</v>
      </c>
      <c r="DV203" t="s">
        <v>461</v>
      </c>
      <c r="DW203" t="s">
        <v>460</v>
      </c>
      <c r="DX203" t="s">
        <v>461</v>
      </c>
      <c r="DY203" t="s">
        <v>461</v>
      </c>
      <c r="DZ203" t="s">
        <v>461</v>
      </c>
      <c r="EA203" t="s">
        <v>461</v>
      </c>
      <c r="EB203" t="s">
        <v>461</v>
      </c>
      <c r="EC203" t="s">
        <v>460</v>
      </c>
      <c r="ED203" t="s">
        <v>461</v>
      </c>
      <c r="EE203" t="s">
        <v>461</v>
      </c>
      <c r="EF203" t="s">
        <v>461</v>
      </c>
      <c r="EG203" t="s">
        <v>461</v>
      </c>
      <c r="EH203" t="s">
        <v>460</v>
      </c>
      <c r="EI203" t="s">
        <v>461</v>
      </c>
      <c r="EJ203" t="s">
        <v>461</v>
      </c>
      <c r="EK203" t="s">
        <v>461</v>
      </c>
      <c r="EL203" t="s">
        <v>461</v>
      </c>
      <c r="EM203" t="s">
        <v>461</v>
      </c>
      <c r="EN203" t="s">
        <v>461</v>
      </c>
      <c r="EO203" t="s">
        <v>461</v>
      </c>
      <c r="EP203" t="s">
        <v>461</v>
      </c>
      <c r="EQ203" t="s">
        <v>461</v>
      </c>
      <c r="ER203" t="s">
        <v>461</v>
      </c>
      <c r="ES203" t="s">
        <v>461</v>
      </c>
      <c r="ET203" t="s">
        <v>460</v>
      </c>
      <c r="EU203" t="s">
        <v>461</v>
      </c>
      <c r="EV203" t="s">
        <v>461</v>
      </c>
      <c r="EW203" t="s">
        <v>461</v>
      </c>
      <c r="EX203" t="s">
        <v>461</v>
      </c>
      <c r="EY203" t="s">
        <v>480</v>
      </c>
      <c r="EZ203" t="s">
        <v>461</v>
      </c>
      <c r="FA203" t="s">
        <v>480</v>
      </c>
      <c r="FB203" t="s">
        <v>461</v>
      </c>
      <c r="FC203" t="s">
        <v>460</v>
      </c>
      <c r="FD203" t="s">
        <v>461</v>
      </c>
      <c r="FE203" t="s">
        <v>460</v>
      </c>
      <c r="FF203" t="s">
        <v>461</v>
      </c>
      <c r="FG203" t="s">
        <v>461</v>
      </c>
      <c r="FH203" t="s">
        <v>461</v>
      </c>
      <c r="FI203" t="s">
        <v>461</v>
      </c>
      <c r="FJ203" t="s">
        <v>461</v>
      </c>
      <c r="FK203" t="s">
        <v>461</v>
      </c>
      <c r="FL203" t="s">
        <v>461</v>
      </c>
      <c r="FM203" t="s">
        <v>461</v>
      </c>
      <c r="FN203" t="s">
        <v>473</v>
      </c>
      <c r="FO203" t="s">
        <v>461</v>
      </c>
      <c r="FP203" t="s">
        <v>460</v>
      </c>
      <c r="FQ203" t="s">
        <v>461</v>
      </c>
      <c r="FR203" t="s">
        <v>461</v>
      </c>
      <c r="FS203" t="s">
        <v>460</v>
      </c>
      <c r="FT203" t="s">
        <v>461</v>
      </c>
      <c r="FU203" t="s">
        <v>461</v>
      </c>
      <c r="FV203" t="s">
        <v>461</v>
      </c>
      <c r="FW203" t="s">
        <v>461</v>
      </c>
      <c r="FX203" t="s">
        <v>461</v>
      </c>
      <c r="FY203" t="s">
        <v>461</v>
      </c>
      <c r="FZ203" t="s">
        <v>460</v>
      </c>
      <c r="GA203" t="s">
        <v>461</v>
      </c>
      <c r="GB203" t="s">
        <v>461</v>
      </c>
      <c r="GC203" t="s">
        <v>461</v>
      </c>
      <c r="GD203" t="s">
        <v>461</v>
      </c>
      <c r="GE203" t="s">
        <v>461</v>
      </c>
      <c r="GF203" t="s">
        <v>461</v>
      </c>
      <c r="GG203" t="s">
        <v>463</v>
      </c>
      <c r="GH203" t="s">
        <v>461</v>
      </c>
      <c r="GI203" t="s">
        <v>461</v>
      </c>
      <c r="GJ203" t="s">
        <v>461</v>
      </c>
      <c r="GK203" t="s">
        <v>461</v>
      </c>
      <c r="GL203" t="s">
        <v>461</v>
      </c>
      <c r="GM203" t="s">
        <v>460</v>
      </c>
      <c r="GN203" t="s">
        <v>460</v>
      </c>
      <c r="GO203" t="s">
        <v>461</v>
      </c>
      <c r="GP203" t="s">
        <v>461</v>
      </c>
      <c r="GQ203" t="s">
        <v>461</v>
      </c>
      <c r="GR203" t="s">
        <v>460</v>
      </c>
      <c r="GS203" t="s">
        <v>460</v>
      </c>
      <c r="GT203" t="s">
        <v>461</v>
      </c>
      <c r="GU203" t="s">
        <v>473</v>
      </c>
      <c r="GV203" t="s">
        <v>460</v>
      </c>
      <c r="GW203" t="s">
        <v>461</v>
      </c>
      <c r="GX203" t="s">
        <v>461</v>
      </c>
      <c r="GY203" t="s">
        <v>461</v>
      </c>
      <c r="GZ203" t="s">
        <v>461</v>
      </c>
      <c r="HA203" t="s">
        <v>461</v>
      </c>
      <c r="HB203" t="s">
        <v>461</v>
      </c>
      <c r="HC203" t="s">
        <v>461</v>
      </c>
      <c r="HD203" t="s">
        <v>461</v>
      </c>
      <c r="HE203" t="s">
        <v>475</v>
      </c>
      <c r="HF203">
        <v>35</v>
      </c>
      <c r="HG203">
        <v>152</v>
      </c>
      <c r="HH203">
        <v>4</v>
      </c>
      <c r="HI203">
        <v>5</v>
      </c>
      <c r="HJ203">
        <v>3</v>
      </c>
      <c r="HK203" t="s">
        <v>476</v>
      </c>
      <c r="HM203" s="3">
        <f t="shared" ref="HM203:HM266" si="150">COUNTIFS($M203:$HD203,"Oui",$M$5:$HD$5,"V")</f>
        <v>3</v>
      </c>
      <c r="HN203" s="3">
        <f t="shared" ref="HN203:HN266" si="151">COUNTIFS($M203:$HD203,"Non",$M$5:$HD$5,"V")</f>
        <v>49</v>
      </c>
      <c r="HO203" s="3">
        <f t="shared" si="125"/>
        <v>1</v>
      </c>
      <c r="HP203" s="3">
        <f t="shared" si="130"/>
        <v>49</v>
      </c>
      <c r="HQ203" s="7" t="str" cm="1">
        <f t="array" ref="HQ203">_xlfn.SWITCH(HP203,HM203,"Oui",HN203,"Non",HO203,"Abstention")</f>
        <v>Non</v>
      </c>
      <c r="HR203" s="7" t="str" cm="1">
        <f t="array" ref="HR203">_xlfn.SWITCH(HQ203,"Oui","Non","Non","Oui","Abstention","Oui")</f>
        <v>Oui</v>
      </c>
      <c r="HS203" s="7" t="str" cm="1">
        <f t="array" ref="HS203">_xlfn.SWITCH(HQ203,"Oui","Abstention","Non","Abstention","Abstention","Non")</f>
        <v>Abstention</v>
      </c>
      <c r="HT203" s="3">
        <f t="shared" si="131"/>
        <v>53</v>
      </c>
      <c r="HU203" s="3">
        <f t="shared" si="132"/>
        <v>0.92452830188679247</v>
      </c>
      <c r="HV203" t="str">
        <f t="shared" si="133"/>
        <v>consigne</v>
      </c>
      <c r="HW203" s="3">
        <f t="shared" ref="HW203:HW266" si="152">COUNTIFS($M203:$HD203,"Oui",$M$5:$HD$5,"S")</f>
        <v>0</v>
      </c>
      <c r="HX203" s="3">
        <f t="shared" ref="HX203:HX266" si="153">COUNTIFS($M203:$HD203,"Non",$M$5:$HD$5,"S")</f>
        <v>37</v>
      </c>
      <c r="HY203" s="3">
        <f t="shared" ref="HY203:HY266" si="154">COUNTIFS($M203:$HD203,"Abstention",$M$5:$HD$5,"S")</f>
        <v>0</v>
      </c>
      <c r="HZ203" s="3">
        <f t="shared" si="134"/>
        <v>37</v>
      </c>
      <c r="IA203" s="7" t="str" cm="1">
        <f t="array" ref="IA203">_xlfn.SWITCH(HZ203,HW203,"Oui",HX203,"Non",HY203,"Abstention")</f>
        <v>Non</v>
      </c>
      <c r="IB203" s="7" t="str" cm="1">
        <f t="array" ref="IB203">_xlfn.SWITCH(IA203,"Oui","Non","Non","Oui","Abstention","Oui")</f>
        <v>Oui</v>
      </c>
      <c r="IC203" s="7" t="str" cm="1">
        <f t="array" ref="IC203">_xlfn.SWITCH(IA203,"Oui","Abstention","Non","Abstention","Abstention","Non")</f>
        <v>Abstention</v>
      </c>
      <c r="ID203" s="3">
        <f t="shared" si="135"/>
        <v>37</v>
      </c>
      <c r="IE203" s="3">
        <f t="shared" si="136"/>
        <v>1</v>
      </c>
      <c r="IF203" t="str">
        <f t="shared" si="137"/>
        <v>consigne</v>
      </c>
      <c r="IG203">
        <f t="shared" ref="IG203:IG266" si="155">COUNTIFS($M203:$HD203,"Oui",$M$5:$HD$5,"M-E")</f>
        <v>4</v>
      </c>
      <c r="IH203">
        <f t="shared" ref="IH203:IH266" si="156">COUNTIFS($M203:$HD203,"Non",$M$5:$HD$5,"M-E")</f>
        <v>25</v>
      </c>
      <c r="II203">
        <f t="shared" ref="II203:II266" si="157">COUNTIFS($M203:$HD203,"Abstention",$M$5:$HD$5,"M-E")</f>
        <v>1</v>
      </c>
      <c r="IJ203" s="3">
        <f t="shared" si="138"/>
        <v>25</v>
      </c>
      <c r="IK203" s="7" t="str" cm="1">
        <f t="array" ref="IK203">_xlfn.SWITCH(IJ203,IG203,"Oui",IH203,"Non",II203,"Abstention")</f>
        <v>Non</v>
      </c>
      <c r="IL203" s="7" t="str" cm="1">
        <f t="array" ref="IL203">_xlfn.SWITCH(IK203,"Oui","Non","Non","Oui","Abstention","Oui")</f>
        <v>Oui</v>
      </c>
      <c r="IM203" s="7" t="str" cm="1">
        <f t="array" ref="IM203">_xlfn.SWITCH(IK203,"Oui","Abstention","Non","Abstention","Abstention","Non")</f>
        <v>Abstention</v>
      </c>
      <c r="IN203" s="3">
        <f t="shared" si="139"/>
        <v>30</v>
      </c>
      <c r="IO203" s="3">
        <f t="shared" si="140"/>
        <v>0.83333333333333337</v>
      </c>
      <c r="IP203" t="str">
        <f t="shared" si="126"/>
        <v>consigne</v>
      </c>
      <c r="IQ203">
        <f t="shared" ref="IQ203:IQ266" si="158">COUNTIFS($M203:$HD203,"Oui",$M$5:$HD$5,"RL")</f>
        <v>27</v>
      </c>
      <c r="IR203">
        <f t="shared" ref="IR203:IR266" si="159">COUNTIFS($M203:$HD203,"Non",$M$5:$HD$5,"RL")</f>
        <v>0</v>
      </c>
      <c r="IS203">
        <f t="shared" ref="IS203:IS266" si="160">COUNTIFS($M203:$HD203,"Abstention",$M$5:$HD$5,"RL")</f>
        <v>0</v>
      </c>
      <c r="IT203" s="3">
        <f t="shared" si="141"/>
        <v>27</v>
      </c>
      <c r="IU203" s="7" t="str" cm="1">
        <f t="array" ref="IU203">_xlfn.SWITCH(IT203,IQ203,"Oui",IR203,"Non",IS203,"Abstention")</f>
        <v>Oui</v>
      </c>
      <c r="IV203" s="7" t="str" cm="1">
        <f t="array" ref="IV203">_xlfn.SWITCH(IU203,"Oui","Non","Non","Oui","Abstention","Oui")</f>
        <v>Non</v>
      </c>
      <c r="IW203" s="7" t="str" cm="1">
        <f t="array" ref="IW203">_xlfn.SWITCH(IU203,"Oui","Abstention","Non","Abstention","Abstention","Non")</f>
        <v>Abstention</v>
      </c>
      <c r="IX203" s="3">
        <f t="shared" si="142"/>
        <v>27</v>
      </c>
      <c r="IY203" s="3">
        <f t="shared" si="143"/>
        <v>1</v>
      </c>
      <c r="IZ203" t="str">
        <f t="shared" si="127"/>
        <v>consigne</v>
      </c>
      <c r="JA203">
        <f t="shared" ref="JA203:JA266" si="161">COUNTIFS($M203:$HD203,"Oui",$M$5:$HD$5,"G")</f>
        <v>0</v>
      </c>
      <c r="JB203">
        <f t="shared" ref="JB203:JB266" si="162">COUNTIFS($M203:$HD203,"Non",$M$5:$HD$5,"G")</f>
        <v>28</v>
      </c>
      <c r="JC203">
        <f t="shared" ref="JC203:JC266" si="163">COUNTIFS($M203:$HD203,"Abstention",$M$5:$HD$5,"G")</f>
        <v>1</v>
      </c>
      <c r="JD203" s="3">
        <f t="shared" si="144"/>
        <v>28</v>
      </c>
      <c r="JE203" s="7" t="str" cm="1">
        <f t="array" ref="JE203">_xlfn.SWITCH(JD203,JA203,"Oui",JB203,"Non",JC203,"Abstention")</f>
        <v>Non</v>
      </c>
      <c r="JF203" s="7" t="str" cm="1">
        <f t="array" ref="JF203">_xlfn.SWITCH(JE203,"Oui","Non","Non","Oui","Abstention","Oui")</f>
        <v>Oui</v>
      </c>
      <c r="JG203" s="7" t="str" cm="1">
        <f t="array" ref="JG203">_xlfn.SWITCH(JE203,"Oui","Abstention","Non","Abstention","Abstention","Non")</f>
        <v>Abstention</v>
      </c>
      <c r="JH203" s="3">
        <f t="shared" si="145"/>
        <v>29</v>
      </c>
      <c r="JI203" s="3">
        <f t="shared" si="146"/>
        <v>0.96551724137931039</v>
      </c>
      <c r="JJ203" t="str">
        <f t="shared" si="128"/>
        <v>consigne</v>
      </c>
      <c r="JK203">
        <f t="shared" ref="JK203:JK266" si="164">COUNTIFS($M203:$HD203,"Oui",$M$5:$HD$5,"GL")</f>
        <v>1</v>
      </c>
      <c r="JL203">
        <f t="shared" ref="JL203:JL266" si="165">COUNTIFS($M203:$HD203,"Non",$M$5:$HD$5,"GL")</f>
        <v>13</v>
      </c>
      <c r="JM203">
        <f t="shared" ref="JM203:JM266" si="166">COUNTIFS($M203:$HD203,"Abstention",$M$5:$HD$5,"GL")</f>
        <v>1</v>
      </c>
      <c r="JN203" s="3">
        <f t="shared" si="147"/>
        <v>13</v>
      </c>
      <c r="JO203" s="7" t="str" cm="1">
        <f t="array" ref="JO203">_xlfn.SWITCH(JN203,JK203,"Oui",JL203,"Non",JM203,"Abstention")</f>
        <v>Non</v>
      </c>
      <c r="JP203" s="7" t="str" cm="1">
        <f t="array" ref="JP203">_xlfn.SWITCH(JO203,"Oui","Non","Non","Oui","Abstention","Oui")</f>
        <v>Oui</v>
      </c>
      <c r="JQ203" s="7" t="str" cm="1">
        <f t="array" ref="JQ203">_xlfn.SWITCH(JO203,"Oui","Abstention","Non","Abstention","Abstention","Non")</f>
        <v>Abstention</v>
      </c>
      <c r="JR203" s="3">
        <f t="shared" si="148"/>
        <v>15</v>
      </c>
      <c r="JS203" s="3">
        <f t="shared" si="149"/>
        <v>0.8666666666666667</v>
      </c>
      <c r="JT203" t="str">
        <f t="shared" si="129"/>
        <v>consigne</v>
      </c>
      <c r="JU203" s="3"/>
      <c r="JV203" t="str" cm="1">
        <f t="array" ref="JV203:JY203">_xlfn._xlws.FILTER($M$3:$HD$3,((($M203:$HD203=$HR203)+($M203:$HD203=$HS203))*($M$5:$HD$5="V")*($HV203="consigne")),"")</f>
        <v>Addor Jean-Luc</v>
      </c>
      <c r="JW203" t="str">
        <v>Buffat Michaël</v>
      </c>
      <c r="JX203" t="str">
        <v>Grin Jean-Pierre</v>
      </c>
      <c r="JY203" t="str">
        <v>Quadri Lorenzo</v>
      </c>
      <c r="KP203" t="str" cm="1">
        <f t="array" ref="KP203">_xlfn._xlws.FILTER($M$3:$HD$3,((($M203:$HD203=$IB203)+($M203:$HD203=$IC203))*($M$5:$HD$5="S")*($IF203="consigne")),"")</f>
        <v/>
      </c>
      <c r="LD203" t="str" cm="1">
        <f t="array" ref="LD203">_xlfn._xlws.FILTER($M$3:$HD$3,((($M203:$HD203=$IV203)+($M203:$HD203=$IW203))*($M$5:$HD$5="RL")*($IZ203="consigne")),"")</f>
        <v/>
      </c>
      <c r="LP203" t="str" cm="1">
        <f t="array" ref="LP203">_xlfn._xlws.FILTER($M$3:$HD$3,((($M203:$HD203=$JF203)+($M203:$HD203=$JG203))*($M$5:$HD$5="G")*($JJ203="consigne")),"")</f>
        <v>Andrey Gerhard</v>
      </c>
      <c r="MA203" t="str" cm="1">
        <f t="array" ref="MA203:MB203">_xlfn._xlws.FILTER($M$3:$HD$3,((($M203:$HD203=$JP203)+($M203:$HD203=$JQ203))*($M$5:$HD$5="GL")*($JT203="consigne")),"")</f>
        <v>Bellaiche Judith</v>
      </c>
      <c r="MB203" t="str">
        <v>Matter Michel</v>
      </c>
      <c r="MG203" t="str" cm="1">
        <f t="array" ref="MG203:MK203">_xlfn._xlws.FILTER($M$3:$HD$3,((($M203:$HD203=$IL203)+($M203:$HD203=$IM203))*($M$5:$HD$5="M-E")*($IP203="consigne")),"")</f>
        <v>Hess Lorenz</v>
      </c>
      <c r="MH203" t="str">
        <v>Kamerzin Sidney</v>
      </c>
      <c r="MI203" t="str">
        <v>Maitre Vincent</v>
      </c>
      <c r="MJ203" t="str">
        <v>Regazzi Fabio</v>
      </c>
      <c r="MK203" t="str">
        <v>Roduit Benjamin</v>
      </c>
    </row>
    <row r="204" spans="1:350" x14ac:dyDescent="0.25">
      <c r="A204" s="1" t="s">
        <v>1124</v>
      </c>
      <c r="B204" t="s">
        <v>204</v>
      </c>
      <c r="D204" t="s">
        <v>540</v>
      </c>
      <c r="E204" s="1" t="s">
        <v>1125</v>
      </c>
      <c r="F204" t="s">
        <v>1126</v>
      </c>
      <c r="G204">
        <v>24687</v>
      </c>
      <c r="H204" t="s">
        <v>527</v>
      </c>
      <c r="I204" t="s">
        <v>528</v>
      </c>
      <c r="M204" t="s">
        <v>461</v>
      </c>
      <c r="N204" t="s">
        <v>461</v>
      </c>
      <c r="O204" t="s">
        <v>460</v>
      </c>
      <c r="P204" t="s">
        <v>461</v>
      </c>
      <c r="Q204" t="s">
        <v>461</v>
      </c>
      <c r="R204" t="s">
        <v>460</v>
      </c>
      <c r="S204" t="s">
        <v>460</v>
      </c>
      <c r="T204" t="s">
        <v>460</v>
      </c>
      <c r="U204" t="s">
        <v>460</v>
      </c>
      <c r="V204" t="s">
        <v>460</v>
      </c>
      <c r="W204" t="s">
        <v>463</v>
      </c>
      <c r="X204" t="s">
        <v>460</v>
      </c>
      <c r="Y204" t="s">
        <v>460</v>
      </c>
      <c r="Z204" t="s">
        <v>461</v>
      </c>
      <c r="AA204" t="s">
        <v>461</v>
      </c>
      <c r="AB204" t="s">
        <v>460</v>
      </c>
      <c r="AC204" t="s">
        <v>461</v>
      </c>
      <c r="AD204" t="s">
        <v>461</v>
      </c>
      <c r="AE204" t="s">
        <v>461</v>
      </c>
      <c r="AF204" t="s">
        <v>460</v>
      </c>
      <c r="AG204" t="s">
        <v>461</v>
      </c>
      <c r="AH204" t="s">
        <v>461</v>
      </c>
      <c r="AI204" t="s">
        <v>461</v>
      </c>
      <c r="AJ204" t="s">
        <v>460</v>
      </c>
      <c r="AK204" t="s">
        <v>461</v>
      </c>
      <c r="AL204" t="s">
        <v>461</v>
      </c>
      <c r="AM204" t="s">
        <v>461</v>
      </c>
      <c r="AN204" t="s">
        <v>461</v>
      </c>
      <c r="AO204" t="s">
        <v>461</v>
      </c>
      <c r="AP204" t="s">
        <v>461</v>
      </c>
      <c r="AQ204" t="s">
        <v>461</v>
      </c>
      <c r="AR204" t="s">
        <v>461</v>
      </c>
      <c r="AS204" t="s">
        <v>460</v>
      </c>
      <c r="AT204" t="s">
        <v>461</v>
      </c>
      <c r="AU204" t="s">
        <v>460</v>
      </c>
      <c r="AV204" t="s">
        <v>460</v>
      </c>
      <c r="AW204" t="s">
        <v>461</v>
      </c>
      <c r="AX204" t="s">
        <v>460</v>
      </c>
      <c r="AY204" t="s">
        <v>461</v>
      </c>
      <c r="AZ204" t="s">
        <v>461</v>
      </c>
      <c r="BA204" t="s">
        <v>461</v>
      </c>
      <c r="BB204" t="s">
        <v>461</v>
      </c>
      <c r="BC204" t="s">
        <v>460</v>
      </c>
      <c r="BD204" t="s">
        <v>461</v>
      </c>
      <c r="BE204" t="s">
        <v>463</v>
      </c>
      <c r="BF204" t="s">
        <v>461</v>
      </c>
      <c r="BG204" t="s">
        <v>460</v>
      </c>
      <c r="BH204" t="s">
        <v>461</v>
      </c>
      <c r="BI204" t="s">
        <v>460</v>
      </c>
      <c r="BJ204" t="s">
        <v>461</v>
      </c>
      <c r="BK204" t="s">
        <v>461</v>
      </c>
      <c r="BL204" t="s">
        <v>461</v>
      </c>
      <c r="BM204" t="s">
        <v>460</v>
      </c>
      <c r="BN204" t="s">
        <v>461</v>
      </c>
      <c r="BO204" t="s">
        <v>461</v>
      </c>
      <c r="BP204" t="s">
        <v>463</v>
      </c>
      <c r="BQ204" t="s">
        <v>460</v>
      </c>
      <c r="BR204" t="s">
        <v>461</v>
      </c>
      <c r="BS204" t="s">
        <v>460</v>
      </c>
      <c r="BT204" t="s">
        <v>461</v>
      </c>
      <c r="BU204" t="s">
        <v>461</v>
      </c>
      <c r="BV204" t="s">
        <v>461</v>
      </c>
      <c r="BW204" t="s">
        <v>461</v>
      </c>
      <c r="BX204" t="s">
        <v>460</v>
      </c>
      <c r="BY204" t="s">
        <v>461</v>
      </c>
      <c r="BZ204" t="s">
        <v>461</v>
      </c>
      <c r="CA204" t="s">
        <v>460</v>
      </c>
      <c r="CB204" t="s">
        <v>461</v>
      </c>
      <c r="CC204" t="s">
        <v>461</v>
      </c>
      <c r="CD204" t="s">
        <v>461</v>
      </c>
      <c r="CE204" t="s">
        <v>460</v>
      </c>
      <c r="CF204" t="s">
        <v>461</v>
      </c>
      <c r="CG204" t="s">
        <v>461</v>
      </c>
      <c r="CH204" t="s">
        <v>461</v>
      </c>
      <c r="CI204" t="s">
        <v>461</v>
      </c>
      <c r="CJ204" t="s">
        <v>461</v>
      </c>
      <c r="CK204" t="s">
        <v>461</v>
      </c>
      <c r="CL204" t="s">
        <v>461</v>
      </c>
      <c r="CM204" t="s">
        <v>463</v>
      </c>
      <c r="CN204" t="s">
        <v>460</v>
      </c>
      <c r="CO204" t="s">
        <v>460</v>
      </c>
      <c r="CP204" t="s">
        <v>461</v>
      </c>
      <c r="CQ204" t="s">
        <v>461</v>
      </c>
      <c r="CR204" t="s">
        <v>461</v>
      </c>
      <c r="CS204" t="s">
        <v>461</v>
      </c>
      <c r="CT204" t="s">
        <v>461</v>
      </c>
      <c r="CU204" t="s">
        <v>461</v>
      </c>
      <c r="CV204" t="s">
        <v>461</v>
      </c>
      <c r="CW204" t="s">
        <v>461</v>
      </c>
      <c r="CX204" t="s">
        <v>460</v>
      </c>
      <c r="CY204" t="s">
        <v>461</v>
      </c>
      <c r="CZ204" t="s">
        <v>461</v>
      </c>
      <c r="DA204" t="s">
        <v>461</v>
      </c>
      <c r="DB204" t="s">
        <v>474</v>
      </c>
      <c r="DC204" t="s">
        <v>461</v>
      </c>
      <c r="DD204" t="s">
        <v>461</v>
      </c>
      <c r="DE204" t="s">
        <v>460</v>
      </c>
      <c r="DF204" t="s">
        <v>461</v>
      </c>
      <c r="DG204" t="s">
        <v>461</v>
      </c>
      <c r="DH204" t="s">
        <v>461</v>
      </c>
      <c r="DI204" t="s">
        <v>460</v>
      </c>
      <c r="DJ204" t="s">
        <v>461</v>
      </c>
      <c r="DK204" t="s">
        <v>461</v>
      </c>
      <c r="DL204" t="s">
        <v>461</v>
      </c>
      <c r="DM204" t="s">
        <v>460</v>
      </c>
      <c r="DN204" t="s">
        <v>460</v>
      </c>
      <c r="DO204" t="s">
        <v>461</v>
      </c>
      <c r="DP204" t="s">
        <v>461</v>
      </c>
      <c r="DQ204" t="s">
        <v>473</v>
      </c>
      <c r="DR204" t="s">
        <v>460</v>
      </c>
      <c r="DS204" t="s">
        <v>460</v>
      </c>
      <c r="DT204" t="s">
        <v>460</v>
      </c>
      <c r="DU204" t="s">
        <v>461</v>
      </c>
      <c r="DV204" t="s">
        <v>460</v>
      </c>
      <c r="DW204" t="s">
        <v>461</v>
      </c>
      <c r="DX204" t="s">
        <v>461</v>
      </c>
      <c r="DY204" t="s">
        <v>461</v>
      </c>
      <c r="DZ204" t="s">
        <v>460</v>
      </c>
      <c r="EA204" t="s">
        <v>460</v>
      </c>
      <c r="EB204" t="s">
        <v>460</v>
      </c>
      <c r="EC204" t="s">
        <v>461</v>
      </c>
      <c r="ED204" t="s">
        <v>461</v>
      </c>
      <c r="EE204" t="s">
        <v>461</v>
      </c>
      <c r="EF204" t="s">
        <v>461</v>
      </c>
      <c r="EG204" t="s">
        <v>460</v>
      </c>
      <c r="EH204" t="s">
        <v>461</v>
      </c>
      <c r="EI204" t="s">
        <v>461</v>
      </c>
      <c r="EJ204" t="s">
        <v>461</v>
      </c>
      <c r="EK204" t="s">
        <v>460</v>
      </c>
      <c r="EL204" t="s">
        <v>460</v>
      </c>
      <c r="EM204" t="s">
        <v>461</v>
      </c>
      <c r="EN204" t="s">
        <v>461</v>
      </c>
      <c r="EO204" t="s">
        <v>460</v>
      </c>
      <c r="EP204" t="s">
        <v>461</v>
      </c>
      <c r="EQ204" t="s">
        <v>460</v>
      </c>
      <c r="ER204" t="s">
        <v>461</v>
      </c>
      <c r="ES204" t="s">
        <v>460</v>
      </c>
      <c r="ET204" t="s">
        <v>461</v>
      </c>
      <c r="EU204" t="s">
        <v>460</v>
      </c>
      <c r="EV204" t="s">
        <v>460</v>
      </c>
      <c r="EW204" t="s">
        <v>460</v>
      </c>
      <c r="EX204" t="s">
        <v>460</v>
      </c>
      <c r="EY204" t="s">
        <v>461</v>
      </c>
      <c r="EZ204" t="s">
        <v>461</v>
      </c>
      <c r="FA204" t="s">
        <v>461</v>
      </c>
      <c r="FB204" t="s">
        <v>461</v>
      </c>
      <c r="FC204" t="s">
        <v>461</v>
      </c>
      <c r="FD204" t="s">
        <v>461</v>
      </c>
      <c r="FE204" t="s">
        <v>461</v>
      </c>
      <c r="FF204" t="s">
        <v>461</v>
      </c>
      <c r="FG204" t="s">
        <v>461</v>
      </c>
      <c r="FH204" t="s">
        <v>460</v>
      </c>
      <c r="FI204" t="s">
        <v>461</v>
      </c>
      <c r="FJ204" t="s">
        <v>461</v>
      </c>
      <c r="FK204" t="s">
        <v>461</v>
      </c>
      <c r="FL204" t="s">
        <v>460</v>
      </c>
      <c r="FM204" t="s">
        <v>460</v>
      </c>
      <c r="FN204" t="s">
        <v>461</v>
      </c>
      <c r="FO204" t="s">
        <v>461</v>
      </c>
      <c r="FP204" t="s">
        <v>461</v>
      </c>
      <c r="FQ204" t="s">
        <v>461</v>
      </c>
      <c r="FR204" t="s">
        <v>460</v>
      </c>
      <c r="FS204" t="s">
        <v>461</v>
      </c>
      <c r="FT204" t="s">
        <v>460</v>
      </c>
      <c r="FU204" t="s">
        <v>460</v>
      </c>
      <c r="FV204" t="s">
        <v>461</v>
      </c>
      <c r="FW204" t="s">
        <v>461</v>
      </c>
      <c r="FX204" t="s">
        <v>460</v>
      </c>
      <c r="FY204" t="s">
        <v>461</v>
      </c>
      <c r="FZ204" t="s">
        <v>461</v>
      </c>
      <c r="GA204" t="s">
        <v>461</v>
      </c>
      <c r="GB204" t="s">
        <v>461</v>
      </c>
      <c r="GC204" t="s">
        <v>461</v>
      </c>
      <c r="GD204" t="s">
        <v>460</v>
      </c>
      <c r="GE204" t="s">
        <v>461</v>
      </c>
      <c r="GF204" t="s">
        <v>461</v>
      </c>
      <c r="GG204" t="s">
        <v>463</v>
      </c>
      <c r="GH204" t="s">
        <v>460</v>
      </c>
      <c r="GI204" t="s">
        <v>460</v>
      </c>
      <c r="GJ204" t="s">
        <v>460</v>
      </c>
      <c r="GK204" t="s">
        <v>461</v>
      </c>
      <c r="GL204" t="s">
        <v>461</v>
      </c>
      <c r="GM204" t="s">
        <v>461</v>
      </c>
      <c r="GN204" t="s">
        <v>461</v>
      </c>
      <c r="GO204" t="s">
        <v>461</v>
      </c>
      <c r="GP204" t="s">
        <v>460</v>
      </c>
      <c r="GQ204" t="s">
        <v>461</v>
      </c>
      <c r="GR204" t="s">
        <v>461</v>
      </c>
      <c r="GS204" t="s">
        <v>461</v>
      </c>
      <c r="GT204" t="s">
        <v>460</v>
      </c>
      <c r="GU204" t="s">
        <v>461</v>
      </c>
      <c r="GV204" t="s">
        <v>461</v>
      </c>
      <c r="GW204" t="s">
        <v>460</v>
      </c>
      <c r="GX204" t="s">
        <v>460</v>
      </c>
      <c r="GY204" t="s">
        <v>460</v>
      </c>
      <c r="GZ204" t="s">
        <v>460</v>
      </c>
      <c r="HA204" t="s">
        <v>461</v>
      </c>
      <c r="HB204" t="s">
        <v>461</v>
      </c>
      <c r="HC204" t="s">
        <v>460</v>
      </c>
      <c r="HD204" t="s">
        <v>461</v>
      </c>
      <c r="HE204" t="s">
        <v>475</v>
      </c>
      <c r="HF204">
        <v>66</v>
      </c>
      <c r="HG204">
        <v>127</v>
      </c>
      <c r="HH204">
        <v>0</v>
      </c>
      <c r="HI204">
        <v>5</v>
      </c>
      <c r="HJ204">
        <v>1</v>
      </c>
      <c r="HK204" t="s">
        <v>476</v>
      </c>
      <c r="HM204" s="3">
        <f t="shared" si="150"/>
        <v>0</v>
      </c>
      <c r="HN204" s="3">
        <f t="shared" si="151"/>
        <v>53</v>
      </c>
      <c r="HO204" s="3">
        <f t="shared" ref="HO204:HO267" si="167">COUNTIFS($M204:$HD204,"Abstention",$M$5:$HD$5,"V")</f>
        <v>0</v>
      </c>
      <c r="HP204" s="3">
        <f t="shared" si="130"/>
        <v>53</v>
      </c>
      <c r="HQ204" s="7" t="str" cm="1">
        <f t="array" ref="HQ204">_xlfn.SWITCH(HP204,HM204,"Oui",HN204,"Non",HO204,"Abstention")</f>
        <v>Non</v>
      </c>
      <c r="HR204" s="7" t="str" cm="1">
        <f t="array" ref="HR204">_xlfn.SWITCH(HQ204,"Oui","Non","Non","Oui","Abstention","Oui")</f>
        <v>Oui</v>
      </c>
      <c r="HS204" s="7" t="str" cm="1">
        <f t="array" ref="HS204">_xlfn.SWITCH(HQ204,"Oui","Abstention","Non","Abstention","Abstention","Non")</f>
        <v>Abstention</v>
      </c>
      <c r="HT204" s="3">
        <f t="shared" si="131"/>
        <v>53</v>
      </c>
      <c r="HU204" s="3">
        <f t="shared" si="132"/>
        <v>1</v>
      </c>
      <c r="HV204" t="str">
        <f t="shared" si="133"/>
        <v>consigne</v>
      </c>
      <c r="HW204" s="3">
        <f t="shared" si="152"/>
        <v>37</v>
      </c>
      <c r="HX204" s="3">
        <f t="shared" si="153"/>
        <v>0</v>
      </c>
      <c r="HY204" s="3">
        <f t="shared" si="154"/>
        <v>0</v>
      </c>
      <c r="HZ204" s="3">
        <f t="shared" si="134"/>
        <v>37</v>
      </c>
      <c r="IA204" s="7" t="str" cm="1">
        <f t="array" ref="IA204">_xlfn.SWITCH(HZ204,HW204,"Oui",HX204,"Non",HY204,"Abstention")</f>
        <v>Oui</v>
      </c>
      <c r="IB204" s="7" t="str" cm="1">
        <f t="array" ref="IB204">_xlfn.SWITCH(IA204,"Oui","Non","Non","Oui","Abstention","Oui")</f>
        <v>Non</v>
      </c>
      <c r="IC204" s="7" t="str" cm="1">
        <f t="array" ref="IC204">_xlfn.SWITCH(IA204,"Oui","Abstention","Non","Abstention","Abstention","Non")</f>
        <v>Abstention</v>
      </c>
      <c r="ID204" s="3">
        <f t="shared" si="135"/>
        <v>37</v>
      </c>
      <c r="IE204" s="3">
        <f t="shared" si="136"/>
        <v>1</v>
      </c>
      <c r="IF204" t="str">
        <f t="shared" si="137"/>
        <v>consigne</v>
      </c>
      <c r="IG204">
        <f t="shared" si="155"/>
        <v>0</v>
      </c>
      <c r="IH204">
        <f t="shared" si="156"/>
        <v>30</v>
      </c>
      <c r="II204">
        <f t="shared" si="157"/>
        <v>0</v>
      </c>
      <c r="IJ204" s="3">
        <f t="shared" si="138"/>
        <v>30</v>
      </c>
      <c r="IK204" s="7" t="str" cm="1">
        <f t="array" ref="IK204">_xlfn.SWITCH(IJ204,IG204,"Oui",IH204,"Non",II204,"Abstention")</f>
        <v>Non</v>
      </c>
      <c r="IL204" s="7" t="str" cm="1">
        <f t="array" ref="IL204">_xlfn.SWITCH(IK204,"Oui","Non","Non","Oui","Abstention","Oui")</f>
        <v>Oui</v>
      </c>
      <c r="IM204" s="7" t="str" cm="1">
        <f t="array" ref="IM204">_xlfn.SWITCH(IK204,"Oui","Abstention","Non","Abstention","Abstention","Non")</f>
        <v>Abstention</v>
      </c>
      <c r="IN204" s="3">
        <f t="shared" si="139"/>
        <v>30</v>
      </c>
      <c r="IO204" s="3">
        <f t="shared" si="140"/>
        <v>1</v>
      </c>
      <c r="IP204" t="str">
        <f t="shared" si="126"/>
        <v>consigne</v>
      </c>
      <c r="IQ204">
        <f t="shared" si="158"/>
        <v>0</v>
      </c>
      <c r="IR204">
        <f t="shared" si="159"/>
        <v>28</v>
      </c>
      <c r="IS204">
        <f t="shared" si="160"/>
        <v>0</v>
      </c>
      <c r="IT204" s="3">
        <f t="shared" si="141"/>
        <v>28</v>
      </c>
      <c r="IU204" s="7" t="str" cm="1">
        <f t="array" ref="IU204">_xlfn.SWITCH(IT204,IQ204,"Oui",IR204,"Non",IS204,"Abstention")</f>
        <v>Non</v>
      </c>
      <c r="IV204" s="7" t="str" cm="1">
        <f t="array" ref="IV204">_xlfn.SWITCH(IU204,"Oui","Non","Non","Oui","Abstention","Oui")</f>
        <v>Oui</v>
      </c>
      <c r="IW204" s="7" t="str" cm="1">
        <f t="array" ref="IW204">_xlfn.SWITCH(IU204,"Oui","Abstention","Non","Abstention","Abstention","Non")</f>
        <v>Abstention</v>
      </c>
      <c r="IX204" s="3">
        <f t="shared" si="142"/>
        <v>28</v>
      </c>
      <c r="IY204" s="3">
        <f t="shared" si="143"/>
        <v>1</v>
      </c>
      <c r="IZ204" t="str">
        <f t="shared" si="127"/>
        <v>consigne</v>
      </c>
      <c r="JA204">
        <f t="shared" si="161"/>
        <v>29</v>
      </c>
      <c r="JB204">
        <f t="shared" si="162"/>
        <v>0</v>
      </c>
      <c r="JC204">
        <f t="shared" si="163"/>
        <v>0</v>
      </c>
      <c r="JD204" s="3">
        <f t="shared" si="144"/>
        <v>29</v>
      </c>
      <c r="JE204" s="7" t="str" cm="1">
        <f t="array" ref="JE204">_xlfn.SWITCH(JD204,JA204,"Oui",JB204,"Non",JC204,"Abstention")</f>
        <v>Oui</v>
      </c>
      <c r="JF204" s="7" t="str" cm="1">
        <f t="array" ref="JF204">_xlfn.SWITCH(JE204,"Oui","Non","Non","Oui","Abstention","Oui")</f>
        <v>Non</v>
      </c>
      <c r="JG204" s="7" t="str" cm="1">
        <f t="array" ref="JG204">_xlfn.SWITCH(JE204,"Oui","Abstention","Non","Abstention","Abstention","Non")</f>
        <v>Abstention</v>
      </c>
      <c r="JH204" s="3">
        <f t="shared" si="145"/>
        <v>29</v>
      </c>
      <c r="JI204" s="3">
        <f t="shared" si="146"/>
        <v>1</v>
      </c>
      <c r="JJ204" t="str">
        <f t="shared" si="128"/>
        <v>consigne</v>
      </c>
      <c r="JK204">
        <f t="shared" si="164"/>
        <v>0</v>
      </c>
      <c r="JL204">
        <f t="shared" si="165"/>
        <v>16</v>
      </c>
      <c r="JM204">
        <f t="shared" si="166"/>
        <v>0</v>
      </c>
      <c r="JN204" s="3">
        <f t="shared" si="147"/>
        <v>16</v>
      </c>
      <c r="JO204" s="7" t="str" cm="1">
        <f t="array" ref="JO204">_xlfn.SWITCH(JN204,JK204,"Oui",JL204,"Non",JM204,"Abstention")</f>
        <v>Non</v>
      </c>
      <c r="JP204" s="7" t="str" cm="1">
        <f t="array" ref="JP204">_xlfn.SWITCH(JO204,"Oui","Non","Non","Oui","Abstention","Oui")</f>
        <v>Oui</v>
      </c>
      <c r="JQ204" s="7" t="str" cm="1">
        <f t="array" ref="JQ204">_xlfn.SWITCH(JO204,"Oui","Abstention","Non","Abstention","Abstention","Non")</f>
        <v>Abstention</v>
      </c>
      <c r="JR204" s="3">
        <f t="shared" si="148"/>
        <v>16</v>
      </c>
      <c r="JS204" s="3">
        <f t="shared" si="149"/>
        <v>1</v>
      </c>
      <c r="JT204" t="str">
        <f t="shared" si="129"/>
        <v>consigne</v>
      </c>
      <c r="JU204" s="3"/>
      <c r="JV204" t="str" cm="1">
        <f t="array" ref="JV204">_xlfn._xlws.FILTER($M$3:$HD$3,((($M204:$HD204=$HR204)+($M204:$HD204=$HS204))*($M$5:$HD$5="V")*($HV204="consigne")),"")</f>
        <v/>
      </c>
      <c r="KP204" t="str" cm="1">
        <f t="array" ref="KP204">_xlfn._xlws.FILTER($M$3:$HD$3,((($M204:$HD204=$IB204)+($M204:$HD204=$IC204))*($M$5:$HD$5="S")*($IF204="consigne")),"")</f>
        <v/>
      </c>
      <c r="LD204" t="str" cm="1">
        <f t="array" ref="LD204">_xlfn._xlws.FILTER($M$3:$HD$3,((($M204:$HD204=$IV204)+($M204:$HD204=$IW204))*($M$5:$HD$5="RL")*($IZ204="consigne")),"")</f>
        <v/>
      </c>
      <c r="LP204" t="str" cm="1">
        <f t="array" ref="LP204">_xlfn._xlws.FILTER($M$3:$HD$3,((($M204:$HD204=$JF204)+($M204:$HD204=$JG204))*($M$5:$HD$5="G")*($JJ204="consigne")),"")</f>
        <v/>
      </c>
      <c r="MA204" t="str" cm="1">
        <f t="array" ref="MA204">_xlfn._xlws.FILTER($M$3:$HD$3,((($M204:$HD204=$JP204)+($M204:$HD204=$JQ204))*($M$5:$HD$5="GL")*($JT204="consigne")),"")</f>
        <v/>
      </c>
      <c r="MG204" t="str" cm="1">
        <f t="array" ref="MG204">_xlfn._xlws.FILTER($M$3:$HD$3,((($M204:$HD204=$IL204)+($M204:$HD204=$IM204))*($M$5:$HD$5="M-E")*($IP204="consigne")),"")</f>
        <v/>
      </c>
    </row>
    <row r="205" spans="1:350" x14ac:dyDescent="0.25">
      <c r="A205" s="1" t="s">
        <v>1127</v>
      </c>
      <c r="B205" t="s">
        <v>204</v>
      </c>
      <c r="D205" t="s">
        <v>540</v>
      </c>
      <c r="E205" s="1" t="s">
        <v>1128</v>
      </c>
      <c r="F205" t="s">
        <v>1129</v>
      </c>
      <c r="G205">
        <v>24688</v>
      </c>
      <c r="H205" t="s">
        <v>527</v>
      </c>
      <c r="I205" t="s">
        <v>528</v>
      </c>
      <c r="M205" t="s">
        <v>461</v>
      </c>
      <c r="N205" t="s">
        <v>461</v>
      </c>
      <c r="O205" t="s">
        <v>460</v>
      </c>
      <c r="P205" t="s">
        <v>461</v>
      </c>
      <c r="Q205" t="s">
        <v>461</v>
      </c>
      <c r="R205" t="s">
        <v>460</v>
      </c>
      <c r="S205" t="s">
        <v>460</v>
      </c>
      <c r="T205" t="s">
        <v>460</v>
      </c>
      <c r="U205" t="s">
        <v>460</v>
      </c>
      <c r="V205" t="s">
        <v>460</v>
      </c>
      <c r="W205" t="s">
        <v>463</v>
      </c>
      <c r="X205" t="s">
        <v>460</v>
      </c>
      <c r="Y205" t="s">
        <v>460</v>
      </c>
      <c r="Z205" t="s">
        <v>461</v>
      </c>
      <c r="AA205" t="s">
        <v>461</v>
      </c>
      <c r="AB205" t="s">
        <v>460</v>
      </c>
      <c r="AC205" t="s">
        <v>461</v>
      </c>
      <c r="AD205" t="s">
        <v>461</v>
      </c>
      <c r="AE205" t="s">
        <v>461</v>
      </c>
      <c r="AF205" t="s">
        <v>460</v>
      </c>
      <c r="AG205" t="s">
        <v>461</v>
      </c>
      <c r="AH205" t="s">
        <v>461</v>
      </c>
      <c r="AI205" t="s">
        <v>461</v>
      </c>
      <c r="AJ205" t="s">
        <v>460</v>
      </c>
      <c r="AK205" t="s">
        <v>461</v>
      </c>
      <c r="AL205" t="s">
        <v>461</v>
      </c>
      <c r="AM205" t="s">
        <v>461</v>
      </c>
      <c r="AN205" t="s">
        <v>461</v>
      </c>
      <c r="AO205" t="s">
        <v>461</v>
      </c>
      <c r="AP205" t="s">
        <v>461</v>
      </c>
      <c r="AQ205" t="s">
        <v>461</v>
      </c>
      <c r="AR205" t="s">
        <v>461</v>
      </c>
      <c r="AS205" t="s">
        <v>460</v>
      </c>
      <c r="AT205" t="s">
        <v>461</v>
      </c>
      <c r="AU205" t="s">
        <v>460</v>
      </c>
      <c r="AV205" t="s">
        <v>460</v>
      </c>
      <c r="AW205" t="s">
        <v>461</v>
      </c>
      <c r="AX205" t="s">
        <v>460</v>
      </c>
      <c r="AY205" t="s">
        <v>461</v>
      </c>
      <c r="AZ205" t="s">
        <v>461</v>
      </c>
      <c r="BA205" t="s">
        <v>461</v>
      </c>
      <c r="BB205" t="s">
        <v>461</v>
      </c>
      <c r="BC205" t="s">
        <v>460</v>
      </c>
      <c r="BD205" t="s">
        <v>461</v>
      </c>
      <c r="BE205" t="s">
        <v>463</v>
      </c>
      <c r="BF205" t="s">
        <v>461</v>
      </c>
      <c r="BG205" t="s">
        <v>460</v>
      </c>
      <c r="BH205" t="s">
        <v>461</v>
      </c>
      <c r="BI205" t="s">
        <v>460</v>
      </c>
      <c r="BJ205" t="s">
        <v>461</v>
      </c>
      <c r="BK205" t="s">
        <v>461</v>
      </c>
      <c r="BL205" t="s">
        <v>461</v>
      </c>
      <c r="BM205" t="s">
        <v>460</v>
      </c>
      <c r="BN205" t="s">
        <v>461</v>
      </c>
      <c r="BO205" t="s">
        <v>461</v>
      </c>
      <c r="BP205" t="s">
        <v>463</v>
      </c>
      <c r="BQ205" t="s">
        <v>460</v>
      </c>
      <c r="BR205" t="s">
        <v>461</v>
      </c>
      <c r="BS205" t="s">
        <v>460</v>
      </c>
      <c r="BT205" t="s">
        <v>461</v>
      </c>
      <c r="BU205" t="s">
        <v>461</v>
      </c>
      <c r="BV205" t="s">
        <v>461</v>
      </c>
      <c r="BW205" t="s">
        <v>461</v>
      </c>
      <c r="BX205" t="s">
        <v>460</v>
      </c>
      <c r="BY205" t="s">
        <v>461</v>
      </c>
      <c r="BZ205" t="s">
        <v>461</v>
      </c>
      <c r="CA205" t="s">
        <v>460</v>
      </c>
      <c r="CB205" t="s">
        <v>461</v>
      </c>
      <c r="CC205" t="s">
        <v>461</v>
      </c>
      <c r="CD205" t="s">
        <v>461</v>
      </c>
      <c r="CE205" t="s">
        <v>460</v>
      </c>
      <c r="CF205" t="s">
        <v>461</v>
      </c>
      <c r="CG205" t="s">
        <v>461</v>
      </c>
      <c r="CH205" t="s">
        <v>461</v>
      </c>
      <c r="CI205" t="s">
        <v>461</v>
      </c>
      <c r="CJ205" t="s">
        <v>461</v>
      </c>
      <c r="CK205" t="s">
        <v>461</v>
      </c>
      <c r="CL205" t="s">
        <v>461</v>
      </c>
      <c r="CM205" t="s">
        <v>463</v>
      </c>
      <c r="CN205" t="s">
        <v>460</v>
      </c>
      <c r="CO205" t="s">
        <v>460</v>
      </c>
      <c r="CP205" t="s">
        <v>461</v>
      </c>
      <c r="CQ205" t="s">
        <v>461</v>
      </c>
      <c r="CR205" t="s">
        <v>461</v>
      </c>
      <c r="CS205" t="s">
        <v>461</v>
      </c>
      <c r="CT205" t="s">
        <v>461</v>
      </c>
      <c r="CU205" t="s">
        <v>461</v>
      </c>
      <c r="CV205" t="s">
        <v>461</v>
      </c>
      <c r="CW205" t="s">
        <v>461</v>
      </c>
      <c r="CX205" t="s">
        <v>460</v>
      </c>
      <c r="CY205" t="s">
        <v>461</v>
      </c>
      <c r="CZ205" t="s">
        <v>461</v>
      </c>
      <c r="DA205" t="s">
        <v>461</v>
      </c>
      <c r="DB205" t="s">
        <v>474</v>
      </c>
      <c r="DC205" t="s">
        <v>461</v>
      </c>
      <c r="DD205" t="s">
        <v>461</v>
      </c>
      <c r="DE205" t="s">
        <v>460</v>
      </c>
      <c r="DF205" t="s">
        <v>461</v>
      </c>
      <c r="DG205" t="s">
        <v>461</v>
      </c>
      <c r="DH205" t="s">
        <v>461</v>
      </c>
      <c r="DI205" t="s">
        <v>460</v>
      </c>
      <c r="DJ205" t="s">
        <v>461</v>
      </c>
      <c r="DK205" t="s">
        <v>461</v>
      </c>
      <c r="DL205" t="s">
        <v>461</v>
      </c>
      <c r="DM205" t="s">
        <v>460</v>
      </c>
      <c r="DN205" t="s">
        <v>460</v>
      </c>
      <c r="DO205" t="s">
        <v>461</v>
      </c>
      <c r="DP205" t="s">
        <v>461</v>
      </c>
      <c r="DQ205" t="s">
        <v>473</v>
      </c>
      <c r="DR205" t="s">
        <v>460</v>
      </c>
      <c r="DS205" t="s">
        <v>460</v>
      </c>
      <c r="DT205" t="s">
        <v>460</v>
      </c>
      <c r="DU205" t="s">
        <v>473</v>
      </c>
      <c r="DV205" t="s">
        <v>460</v>
      </c>
      <c r="DW205" t="s">
        <v>461</v>
      </c>
      <c r="DX205" t="s">
        <v>461</v>
      </c>
      <c r="DY205" t="s">
        <v>461</v>
      </c>
      <c r="DZ205" t="s">
        <v>460</v>
      </c>
      <c r="EA205" t="s">
        <v>460</v>
      </c>
      <c r="EB205" t="s">
        <v>460</v>
      </c>
      <c r="EC205" t="s">
        <v>461</v>
      </c>
      <c r="ED205" t="s">
        <v>461</v>
      </c>
      <c r="EE205" t="s">
        <v>461</v>
      </c>
      <c r="EF205" t="s">
        <v>461</v>
      </c>
      <c r="EG205" t="s">
        <v>460</v>
      </c>
      <c r="EH205" t="s">
        <v>461</v>
      </c>
      <c r="EI205" t="s">
        <v>461</v>
      </c>
      <c r="EJ205" t="s">
        <v>461</v>
      </c>
      <c r="EK205" t="s">
        <v>460</v>
      </c>
      <c r="EL205" t="s">
        <v>460</v>
      </c>
      <c r="EM205" t="s">
        <v>461</v>
      </c>
      <c r="EN205" t="s">
        <v>461</v>
      </c>
      <c r="EO205" t="s">
        <v>460</v>
      </c>
      <c r="EP205" t="s">
        <v>461</v>
      </c>
      <c r="EQ205" t="s">
        <v>460</v>
      </c>
      <c r="ER205" t="s">
        <v>461</v>
      </c>
      <c r="ES205" t="s">
        <v>460</v>
      </c>
      <c r="ET205" t="s">
        <v>461</v>
      </c>
      <c r="EU205" t="s">
        <v>460</v>
      </c>
      <c r="EV205" t="s">
        <v>460</v>
      </c>
      <c r="EW205" t="s">
        <v>460</v>
      </c>
      <c r="EX205" t="s">
        <v>460</v>
      </c>
      <c r="EY205" t="s">
        <v>461</v>
      </c>
      <c r="EZ205" t="s">
        <v>461</v>
      </c>
      <c r="FA205" t="s">
        <v>461</v>
      </c>
      <c r="FB205" t="s">
        <v>461</v>
      </c>
      <c r="FC205" t="s">
        <v>461</v>
      </c>
      <c r="FD205" t="s">
        <v>461</v>
      </c>
      <c r="FE205" t="s">
        <v>461</v>
      </c>
      <c r="FF205" t="s">
        <v>461</v>
      </c>
      <c r="FG205" t="s">
        <v>461</v>
      </c>
      <c r="FH205" t="s">
        <v>460</v>
      </c>
      <c r="FI205" t="s">
        <v>461</v>
      </c>
      <c r="FJ205" t="s">
        <v>461</v>
      </c>
      <c r="FK205" t="s">
        <v>461</v>
      </c>
      <c r="FL205" t="s">
        <v>460</v>
      </c>
      <c r="FM205" t="s">
        <v>460</v>
      </c>
      <c r="FN205" t="s">
        <v>461</v>
      </c>
      <c r="FO205" t="s">
        <v>461</v>
      </c>
      <c r="FP205" t="s">
        <v>461</v>
      </c>
      <c r="FQ205" t="s">
        <v>461</v>
      </c>
      <c r="FR205" t="s">
        <v>460</v>
      </c>
      <c r="FS205" t="s">
        <v>461</v>
      </c>
      <c r="FT205" t="s">
        <v>460</v>
      </c>
      <c r="FU205" t="s">
        <v>460</v>
      </c>
      <c r="FV205" t="s">
        <v>461</v>
      </c>
      <c r="FW205" t="s">
        <v>461</v>
      </c>
      <c r="FX205" t="s">
        <v>460</v>
      </c>
      <c r="FY205" t="s">
        <v>461</v>
      </c>
      <c r="FZ205" t="s">
        <v>461</v>
      </c>
      <c r="GA205" t="s">
        <v>461</v>
      </c>
      <c r="GB205" t="s">
        <v>461</v>
      </c>
      <c r="GC205" t="s">
        <v>461</v>
      </c>
      <c r="GD205" t="s">
        <v>460</v>
      </c>
      <c r="GE205" t="s">
        <v>461</v>
      </c>
      <c r="GF205" t="s">
        <v>461</v>
      </c>
      <c r="GG205" t="s">
        <v>463</v>
      </c>
      <c r="GH205" t="s">
        <v>460</v>
      </c>
      <c r="GI205" t="s">
        <v>460</v>
      </c>
      <c r="GJ205" t="s">
        <v>460</v>
      </c>
      <c r="GK205" t="s">
        <v>461</v>
      </c>
      <c r="GL205" t="s">
        <v>461</v>
      </c>
      <c r="GM205" t="s">
        <v>461</v>
      </c>
      <c r="GN205" t="s">
        <v>461</v>
      </c>
      <c r="GO205" t="s">
        <v>461</v>
      </c>
      <c r="GP205" t="s">
        <v>460</v>
      </c>
      <c r="GQ205" t="s">
        <v>461</v>
      </c>
      <c r="GR205" t="s">
        <v>461</v>
      </c>
      <c r="GS205" t="s">
        <v>461</v>
      </c>
      <c r="GT205" t="s">
        <v>460</v>
      </c>
      <c r="GU205" t="s">
        <v>461</v>
      </c>
      <c r="GV205" t="s">
        <v>461</v>
      </c>
      <c r="GW205" t="s">
        <v>460</v>
      </c>
      <c r="GX205" t="s">
        <v>460</v>
      </c>
      <c r="GY205" t="s">
        <v>460</v>
      </c>
      <c r="GZ205" t="s">
        <v>460</v>
      </c>
      <c r="HA205" t="s">
        <v>461</v>
      </c>
      <c r="HB205" t="s">
        <v>461</v>
      </c>
      <c r="HC205" t="s">
        <v>460</v>
      </c>
      <c r="HD205" t="s">
        <v>461</v>
      </c>
      <c r="HE205" t="s">
        <v>475</v>
      </c>
      <c r="HF205">
        <v>66</v>
      </c>
      <c r="HG205">
        <v>126</v>
      </c>
      <c r="HH205">
        <v>0</v>
      </c>
      <c r="HI205">
        <v>5</v>
      </c>
      <c r="HJ205">
        <v>2</v>
      </c>
      <c r="HK205" t="s">
        <v>476</v>
      </c>
      <c r="HM205" s="3">
        <f t="shared" si="150"/>
        <v>0</v>
      </c>
      <c r="HN205" s="3">
        <f t="shared" si="151"/>
        <v>52</v>
      </c>
      <c r="HO205" s="3">
        <f t="shared" si="167"/>
        <v>0</v>
      </c>
      <c r="HP205" s="3">
        <f t="shared" si="130"/>
        <v>52</v>
      </c>
      <c r="HQ205" s="7" t="str" cm="1">
        <f t="array" ref="HQ205">_xlfn.SWITCH(HP205,HM205,"Oui",HN205,"Non",HO205,"Abstention")</f>
        <v>Non</v>
      </c>
      <c r="HR205" s="7" t="str" cm="1">
        <f t="array" ref="HR205">_xlfn.SWITCH(HQ205,"Oui","Non","Non","Oui","Abstention","Oui")</f>
        <v>Oui</v>
      </c>
      <c r="HS205" s="7" t="str" cm="1">
        <f t="array" ref="HS205">_xlfn.SWITCH(HQ205,"Oui","Abstention","Non","Abstention","Abstention","Non")</f>
        <v>Abstention</v>
      </c>
      <c r="HT205" s="3">
        <f t="shared" si="131"/>
        <v>52</v>
      </c>
      <c r="HU205" s="3">
        <f t="shared" si="132"/>
        <v>1</v>
      </c>
      <c r="HV205" t="str">
        <f t="shared" si="133"/>
        <v>consigne</v>
      </c>
      <c r="HW205" s="3">
        <f t="shared" si="152"/>
        <v>37</v>
      </c>
      <c r="HX205" s="3">
        <f t="shared" si="153"/>
        <v>0</v>
      </c>
      <c r="HY205" s="3">
        <f t="shared" si="154"/>
        <v>0</v>
      </c>
      <c r="HZ205" s="3">
        <f t="shared" si="134"/>
        <v>37</v>
      </c>
      <c r="IA205" s="7" t="str" cm="1">
        <f t="array" ref="IA205">_xlfn.SWITCH(HZ205,HW205,"Oui",HX205,"Non",HY205,"Abstention")</f>
        <v>Oui</v>
      </c>
      <c r="IB205" s="7" t="str" cm="1">
        <f t="array" ref="IB205">_xlfn.SWITCH(IA205,"Oui","Non","Non","Oui","Abstention","Oui")</f>
        <v>Non</v>
      </c>
      <c r="IC205" s="7" t="str" cm="1">
        <f t="array" ref="IC205">_xlfn.SWITCH(IA205,"Oui","Abstention","Non","Abstention","Abstention","Non")</f>
        <v>Abstention</v>
      </c>
      <c r="ID205" s="3">
        <f t="shared" si="135"/>
        <v>37</v>
      </c>
      <c r="IE205" s="3">
        <f t="shared" si="136"/>
        <v>1</v>
      </c>
      <c r="IF205" t="str">
        <f t="shared" si="137"/>
        <v>consigne</v>
      </c>
      <c r="IG205">
        <f t="shared" si="155"/>
        <v>0</v>
      </c>
      <c r="IH205">
        <f t="shared" si="156"/>
        <v>30</v>
      </c>
      <c r="II205">
        <f t="shared" si="157"/>
        <v>0</v>
      </c>
      <c r="IJ205" s="3">
        <f t="shared" si="138"/>
        <v>30</v>
      </c>
      <c r="IK205" s="7" t="str" cm="1">
        <f t="array" ref="IK205">_xlfn.SWITCH(IJ205,IG205,"Oui",IH205,"Non",II205,"Abstention")</f>
        <v>Non</v>
      </c>
      <c r="IL205" s="7" t="str" cm="1">
        <f t="array" ref="IL205">_xlfn.SWITCH(IK205,"Oui","Non","Non","Oui","Abstention","Oui")</f>
        <v>Oui</v>
      </c>
      <c r="IM205" s="7" t="str" cm="1">
        <f t="array" ref="IM205">_xlfn.SWITCH(IK205,"Oui","Abstention","Non","Abstention","Abstention","Non")</f>
        <v>Abstention</v>
      </c>
      <c r="IN205" s="3">
        <f t="shared" si="139"/>
        <v>30</v>
      </c>
      <c r="IO205" s="3">
        <f t="shared" si="140"/>
        <v>1</v>
      </c>
      <c r="IP205" t="str">
        <f t="shared" si="126"/>
        <v>consigne</v>
      </c>
      <c r="IQ205">
        <f t="shared" si="158"/>
        <v>0</v>
      </c>
      <c r="IR205">
        <f t="shared" si="159"/>
        <v>28</v>
      </c>
      <c r="IS205">
        <f t="shared" si="160"/>
        <v>0</v>
      </c>
      <c r="IT205" s="3">
        <f t="shared" si="141"/>
        <v>28</v>
      </c>
      <c r="IU205" s="7" t="str" cm="1">
        <f t="array" ref="IU205">_xlfn.SWITCH(IT205,IQ205,"Oui",IR205,"Non",IS205,"Abstention")</f>
        <v>Non</v>
      </c>
      <c r="IV205" s="7" t="str" cm="1">
        <f t="array" ref="IV205">_xlfn.SWITCH(IU205,"Oui","Non","Non","Oui","Abstention","Oui")</f>
        <v>Oui</v>
      </c>
      <c r="IW205" s="7" t="str" cm="1">
        <f t="array" ref="IW205">_xlfn.SWITCH(IU205,"Oui","Abstention","Non","Abstention","Abstention","Non")</f>
        <v>Abstention</v>
      </c>
      <c r="IX205" s="3">
        <f t="shared" si="142"/>
        <v>28</v>
      </c>
      <c r="IY205" s="3">
        <f t="shared" si="143"/>
        <v>1</v>
      </c>
      <c r="IZ205" t="str">
        <f t="shared" si="127"/>
        <v>consigne</v>
      </c>
      <c r="JA205">
        <f t="shared" si="161"/>
        <v>29</v>
      </c>
      <c r="JB205">
        <f t="shared" si="162"/>
        <v>0</v>
      </c>
      <c r="JC205">
        <f t="shared" si="163"/>
        <v>0</v>
      </c>
      <c r="JD205" s="3">
        <f t="shared" si="144"/>
        <v>29</v>
      </c>
      <c r="JE205" s="7" t="str" cm="1">
        <f t="array" ref="JE205">_xlfn.SWITCH(JD205,JA205,"Oui",JB205,"Non",JC205,"Abstention")</f>
        <v>Oui</v>
      </c>
      <c r="JF205" s="7" t="str" cm="1">
        <f t="array" ref="JF205">_xlfn.SWITCH(JE205,"Oui","Non","Non","Oui","Abstention","Oui")</f>
        <v>Non</v>
      </c>
      <c r="JG205" s="7" t="str" cm="1">
        <f t="array" ref="JG205">_xlfn.SWITCH(JE205,"Oui","Abstention","Non","Abstention","Abstention","Non")</f>
        <v>Abstention</v>
      </c>
      <c r="JH205" s="3">
        <f t="shared" si="145"/>
        <v>29</v>
      </c>
      <c r="JI205" s="3">
        <f t="shared" si="146"/>
        <v>1</v>
      </c>
      <c r="JJ205" t="str">
        <f t="shared" si="128"/>
        <v>consigne</v>
      </c>
      <c r="JK205">
        <f t="shared" si="164"/>
        <v>0</v>
      </c>
      <c r="JL205">
        <f t="shared" si="165"/>
        <v>16</v>
      </c>
      <c r="JM205">
        <f t="shared" si="166"/>
        <v>0</v>
      </c>
      <c r="JN205" s="3">
        <f t="shared" si="147"/>
        <v>16</v>
      </c>
      <c r="JO205" s="7" t="str" cm="1">
        <f t="array" ref="JO205">_xlfn.SWITCH(JN205,JK205,"Oui",JL205,"Non",JM205,"Abstention")</f>
        <v>Non</v>
      </c>
      <c r="JP205" s="7" t="str" cm="1">
        <f t="array" ref="JP205">_xlfn.SWITCH(JO205,"Oui","Non","Non","Oui","Abstention","Oui")</f>
        <v>Oui</v>
      </c>
      <c r="JQ205" s="7" t="str" cm="1">
        <f t="array" ref="JQ205">_xlfn.SWITCH(JO205,"Oui","Abstention","Non","Abstention","Abstention","Non")</f>
        <v>Abstention</v>
      </c>
      <c r="JR205" s="3">
        <f t="shared" si="148"/>
        <v>16</v>
      </c>
      <c r="JS205" s="3">
        <f t="shared" si="149"/>
        <v>1</v>
      </c>
      <c r="JT205" t="str">
        <f t="shared" si="129"/>
        <v>consigne</v>
      </c>
      <c r="JU205" s="3"/>
      <c r="JV205" t="str" cm="1">
        <f t="array" ref="JV205">_xlfn._xlws.FILTER($M$3:$HD$3,((($M205:$HD205=$HR205)+($M205:$HD205=$HS205))*($M$5:$HD$5="V")*($HV205="consigne")),"")</f>
        <v/>
      </c>
      <c r="KP205" t="str" cm="1">
        <f t="array" ref="KP205">_xlfn._xlws.FILTER($M$3:$HD$3,((($M205:$HD205=$IB205)+($M205:$HD205=$IC205))*($M$5:$HD$5="S")*($IF205="consigne")),"")</f>
        <v/>
      </c>
      <c r="LD205" t="str" cm="1">
        <f t="array" ref="LD205">_xlfn._xlws.FILTER($M$3:$HD$3,((($M205:$HD205=$IV205)+($M205:$HD205=$IW205))*($M$5:$HD$5="RL")*($IZ205="consigne")),"")</f>
        <v/>
      </c>
      <c r="LP205" t="str" cm="1">
        <f t="array" ref="LP205">_xlfn._xlws.FILTER($M$3:$HD$3,((($M205:$HD205=$JF205)+($M205:$HD205=$JG205))*($M$5:$HD$5="G")*($JJ205="consigne")),"")</f>
        <v/>
      </c>
      <c r="MA205" t="str" cm="1">
        <f t="array" ref="MA205">_xlfn._xlws.FILTER($M$3:$HD$3,((($M205:$HD205=$JP205)+($M205:$HD205=$JQ205))*($M$5:$HD$5="GL")*($JT205="consigne")),"")</f>
        <v/>
      </c>
      <c r="MG205" t="str" cm="1">
        <f t="array" ref="MG205">_xlfn._xlws.FILTER($M$3:$HD$3,((($M205:$HD205=$IL205)+($M205:$HD205=$IM205))*($M$5:$HD$5="M-E")*($IP205="consigne")),"")</f>
        <v/>
      </c>
    </row>
    <row r="206" spans="1:350" x14ac:dyDescent="0.25">
      <c r="A206" s="1" t="s">
        <v>1130</v>
      </c>
      <c r="B206" t="s">
        <v>204</v>
      </c>
      <c r="D206" t="s">
        <v>540</v>
      </c>
      <c r="E206" s="1" t="s">
        <v>1131</v>
      </c>
      <c r="F206" t="s">
        <v>1132</v>
      </c>
      <c r="G206">
        <v>24689</v>
      </c>
      <c r="H206" t="s">
        <v>527</v>
      </c>
      <c r="I206" t="s">
        <v>528</v>
      </c>
      <c r="M206" t="s">
        <v>461</v>
      </c>
      <c r="N206" t="s">
        <v>461</v>
      </c>
      <c r="O206" t="s">
        <v>460</v>
      </c>
      <c r="P206" t="s">
        <v>461</v>
      </c>
      <c r="Q206" t="s">
        <v>461</v>
      </c>
      <c r="R206" t="s">
        <v>460</v>
      </c>
      <c r="S206" t="s">
        <v>460</v>
      </c>
      <c r="T206" t="s">
        <v>460</v>
      </c>
      <c r="U206" t="s">
        <v>460</v>
      </c>
      <c r="V206" t="s">
        <v>460</v>
      </c>
      <c r="W206" t="s">
        <v>463</v>
      </c>
      <c r="X206" t="s">
        <v>460</v>
      </c>
      <c r="Y206" t="s">
        <v>460</v>
      </c>
      <c r="Z206" t="s">
        <v>461</v>
      </c>
      <c r="AA206" t="s">
        <v>461</v>
      </c>
      <c r="AB206" t="s">
        <v>460</v>
      </c>
      <c r="AC206" t="s">
        <v>461</v>
      </c>
      <c r="AD206" t="s">
        <v>461</v>
      </c>
      <c r="AE206" t="s">
        <v>461</v>
      </c>
      <c r="AF206" t="s">
        <v>460</v>
      </c>
      <c r="AG206" t="s">
        <v>461</v>
      </c>
      <c r="AH206" t="s">
        <v>461</v>
      </c>
      <c r="AI206" t="s">
        <v>461</v>
      </c>
      <c r="AJ206" t="s">
        <v>460</v>
      </c>
      <c r="AK206" t="s">
        <v>461</v>
      </c>
      <c r="AL206" t="s">
        <v>461</v>
      </c>
      <c r="AM206" t="s">
        <v>461</v>
      </c>
      <c r="AN206" t="s">
        <v>461</v>
      </c>
      <c r="AO206" t="s">
        <v>461</v>
      </c>
      <c r="AP206" t="s">
        <v>461</v>
      </c>
      <c r="AQ206" t="s">
        <v>461</v>
      </c>
      <c r="AR206" t="s">
        <v>461</v>
      </c>
      <c r="AS206" t="s">
        <v>460</v>
      </c>
      <c r="AT206" t="s">
        <v>461</v>
      </c>
      <c r="AU206" t="s">
        <v>460</v>
      </c>
      <c r="AV206" t="s">
        <v>460</v>
      </c>
      <c r="AW206" t="s">
        <v>461</v>
      </c>
      <c r="AX206" t="s">
        <v>460</v>
      </c>
      <c r="AY206" t="s">
        <v>461</v>
      </c>
      <c r="AZ206" t="s">
        <v>461</v>
      </c>
      <c r="BA206" t="s">
        <v>461</v>
      </c>
      <c r="BB206" t="s">
        <v>461</v>
      </c>
      <c r="BC206" t="s">
        <v>460</v>
      </c>
      <c r="BD206" t="s">
        <v>461</v>
      </c>
      <c r="BE206" t="s">
        <v>463</v>
      </c>
      <c r="BF206" t="s">
        <v>461</v>
      </c>
      <c r="BG206" t="s">
        <v>460</v>
      </c>
      <c r="BH206" t="s">
        <v>461</v>
      </c>
      <c r="BI206" t="s">
        <v>460</v>
      </c>
      <c r="BJ206" t="s">
        <v>461</v>
      </c>
      <c r="BK206" t="s">
        <v>461</v>
      </c>
      <c r="BL206" t="s">
        <v>461</v>
      </c>
      <c r="BM206" t="s">
        <v>460</v>
      </c>
      <c r="BN206" t="s">
        <v>461</v>
      </c>
      <c r="BO206" t="s">
        <v>461</v>
      </c>
      <c r="BP206" t="s">
        <v>463</v>
      </c>
      <c r="BQ206" t="s">
        <v>460</v>
      </c>
      <c r="BR206" t="s">
        <v>461</v>
      </c>
      <c r="BS206" t="s">
        <v>460</v>
      </c>
      <c r="BT206" t="s">
        <v>461</v>
      </c>
      <c r="BU206" t="s">
        <v>461</v>
      </c>
      <c r="BV206" t="s">
        <v>461</v>
      </c>
      <c r="BW206" t="s">
        <v>461</v>
      </c>
      <c r="BX206" t="s">
        <v>460</v>
      </c>
      <c r="BY206" t="s">
        <v>461</v>
      </c>
      <c r="BZ206" t="s">
        <v>461</v>
      </c>
      <c r="CA206" t="s">
        <v>460</v>
      </c>
      <c r="CB206" t="s">
        <v>461</v>
      </c>
      <c r="CC206" t="s">
        <v>461</v>
      </c>
      <c r="CD206" t="s">
        <v>461</v>
      </c>
      <c r="CE206" t="s">
        <v>460</v>
      </c>
      <c r="CF206" t="s">
        <v>461</v>
      </c>
      <c r="CG206" t="s">
        <v>461</v>
      </c>
      <c r="CH206" t="s">
        <v>461</v>
      </c>
      <c r="CI206" t="s">
        <v>461</v>
      </c>
      <c r="CJ206" t="s">
        <v>461</v>
      </c>
      <c r="CK206" t="s">
        <v>461</v>
      </c>
      <c r="CL206" t="s">
        <v>461</v>
      </c>
      <c r="CM206" t="s">
        <v>463</v>
      </c>
      <c r="CN206" t="s">
        <v>460</v>
      </c>
      <c r="CO206" t="s">
        <v>460</v>
      </c>
      <c r="CP206" t="s">
        <v>461</v>
      </c>
      <c r="CQ206" t="s">
        <v>461</v>
      </c>
      <c r="CR206" t="s">
        <v>461</v>
      </c>
      <c r="CS206" t="s">
        <v>461</v>
      </c>
      <c r="CT206" t="s">
        <v>461</v>
      </c>
      <c r="CU206" t="s">
        <v>461</v>
      </c>
      <c r="CV206" t="s">
        <v>461</v>
      </c>
      <c r="CW206" t="s">
        <v>461</v>
      </c>
      <c r="CX206" t="s">
        <v>460</v>
      </c>
      <c r="CY206" t="s">
        <v>461</v>
      </c>
      <c r="CZ206" t="s">
        <v>461</v>
      </c>
      <c r="DA206" t="s">
        <v>461</v>
      </c>
      <c r="DB206" t="s">
        <v>474</v>
      </c>
      <c r="DC206" t="s">
        <v>461</v>
      </c>
      <c r="DD206" t="s">
        <v>461</v>
      </c>
      <c r="DE206" t="s">
        <v>460</v>
      </c>
      <c r="DF206" t="s">
        <v>461</v>
      </c>
      <c r="DG206" t="s">
        <v>461</v>
      </c>
      <c r="DH206" t="s">
        <v>461</v>
      </c>
      <c r="DI206" t="s">
        <v>460</v>
      </c>
      <c r="DJ206" t="s">
        <v>461</v>
      </c>
      <c r="DK206" t="s">
        <v>461</v>
      </c>
      <c r="DL206" t="s">
        <v>461</v>
      </c>
      <c r="DM206" t="s">
        <v>460</v>
      </c>
      <c r="DN206" t="s">
        <v>460</v>
      </c>
      <c r="DO206" t="s">
        <v>461</v>
      </c>
      <c r="DP206" t="s">
        <v>461</v>
      </c>
      <c r="DQ206" t="s">
        <v>473</v>
      </c>
      <c r="DR206" t="s">
        <v>460</v>
      </c>
      <c r="DS206" t="s">
        <v>460</v>
      </c>
      <c r="DT206" t="s">
        <v>460</v>
      </c>
      <c r="DU206" t="s">
        <v>461</v>
      </c>
      <c r="DV206" t="s">
        <v>460</v>
      </c>
      <c r="DW206" t="s">
        <v>461</v>
      </c>
      <c r="DX206" t="s">
        <v>461</v>
      </c>
      <c r="DY206" t="s">
        <v>461</v>
      </c>
      <c r="DZ206" t="s">
        <v>460</v>
      </c>
      <c r="EA206" t="s">
        <v>460</v>
      </c>
      <c r="EB206" t="s">
        <v>460</v>
      </c>
      <c r="EC206" t="s">
        <v>461</v>
      </c>
      <c r="ED206" t="s">
        <v>461</v>
      </c>
      <c r="EE206" t="s">
        <v>461</v>
      </c>
      <c r="EF206" t="s">
        <v>461</v>
      </c>
      <c r="EG206" t="s">
        <v>460</v>
      </c>
      <c r="EH206" t="s">
        <v>461</v>
      </c>
      <c r="EI206" t="s">
        <v>461</v>
      </c>
      <c r="EJ206" t="s">
        <v>461</v>
      </c>
      <c r="EK206" t="s">
        <v>460</v>
      </c>
      <c r="EL206" t="s">
        <v>460</v>
      </c>
      <c r="EM206" t="s">
        <v>461</v>
      </c>
      <c r="EN206" t="s">
        <v>461</v>
      </c>
      <c r="EO206" t="s">
        <v>460</v>
      </c>
      <c r="EP206" t="s">
        <v>461</v>
      </c>
      <c r="EQ206" t="s">
        <v>460</v>
      </c>
      <c r="ER206" t="s">
        <v>461</v>
      </c>
      <c r="ES206" t="s">
        <v>460</v>
      </c>
      <c r="ET206" t="s">
        <v>461</v>
      </c>
      <c r="EU206" t="s">
        <v>460</v>
      </c>
      <c r="EV206" t="s">
        <v>460</v>
      </c>
      <c r="EW206" t="s">
        <v>460</v>
      </c>
      <c r="EX206" t="s">
        <v>460</v>
      </c>
      <c r="EY206" t="s">
        <v>461</v>
      </c>
      <c r="EZ206" t="s">
        <v>461</v>
      </c>
      <c r="FA206" t="s">
        <v>461</v>
      </c>
      <c r="FB206" t="s">
        <v>461</v>
      </c>
      <c r="FC206" t="s">
        <v>461</v>
      </c>
      <c r="FD206" t="s">
        <v>461</v>
      </c>
      <c r="FE206" t="s">
        <v>461</v>
      </c>
      <c r="FF206" t="s">
        <v>461</v>
      </c>
      <c r="FG206" t="s">
        <v>461</v>
      </c>
      <c r="FH206" t="s">
        <v>460</v>
      </c>
      <c r="FI206" t="s">
        <v>461</v>
      </c>
      <c r="FJ206" t="s">
        <v>461</v>
      </c>
      <c r="FK206" t="s">
        <v>461</v>
      </c>
      <c r="FL206" t="s">
        <v>460</v>
      </c>
      <c r="FM206" t="s">
        <v>460</v>
      </c>
      <c r="FN206" t="s">
        <v>461</v>
      </c>
      <c r="FO206" t="s">
        <v>461</v>
      </c>
      <c r="FP206" t="s">
        <v>461</v>
      </c>
      <c r="FQ206" t="s">
        <v>461</v>
      </c>
      <c r="FR206" t="s">
        <v>460</v>
      </c>
      <c r="FS206" t="s">
        <v>461</v>
      </c>
      <c r="FT206" t="s">
        <v>460</v>
      </c>
      <c r="FU206" t="s">
        <v>460</v>
      </c>
      <c r="FV206" t="s">
        <v>461</v>
      </c>
      <c r="FW206" t="s">
        <v>461</v>
      </c>
      <c r="FX206" t="s">
        <v>460</v>
      </c>
      <c r="FY206" t="s">
        <v>461</v>
      </c>
      <c r="FZ206" t="s">
        <v>461</v>
      </c>
      <c r="GA206" t="s">
        <v>461</v>
      </c>
      <c r="GB206" t="s">
        <v>461</v>
      </c>
      <c r="GC206" t="s">
        <v>461</v>
      </c>
      <c r="GD206" t="s">
        <v>460</v>
      </c>
      <c r="GE206" t="s">
        <v>461</v>
      </c>
      <c r="GF206" t="s">
        <v>461</v>
      </c>
      <c r="GG206" t="s">
        <v>463</v>
      </c>
      <c r="GH206" t="s">
        <v>460</v>
      </c>
      <c r="GI206" t="s">
        <v>460</v>
      </c>
      <c r="GJ206" t="s">
        <v>460</v>
      </c>
      <c r="GK206" t="s">
        <v>461</v>
      </c>
      <c r="GL206" t="s">
        <v>461</v>
      </c>
      <c r="GM206" t="s">
        <v>461</v>
      </c>
      <c r="GN206" t="s">
        <v>461</v>
      </c>
      <c r="GO206" t="s">
        <v>461</v>
      </c>
      <c r="GP206" t="s">
        <v>460</v>
      </c>
      <c r="GQ206" t="s">
        <v>461</v>
      </c>
      <c r="GR206" t="s">
        <v>461</v>
      </c>
      <c r="GS206" t="s">
        <v>461</v>
      </c>
      <c r="GT206" t="s">
        <v>460</v>
      </c>
      <c r="GU206" t="s">
        <v>461</v>
      </c>
      <c r="GV206" t="s">
        <v>461</v>
      </c>
      <c r="GW206" t="s">
        <v>460</v>
      </c>
      <c r="GX206" t="s">
        <v>460</v>
      </c>
      <c r="GY206" t="s">
        <v>460</v>
      </c>
      <c r="GZ206" t="s">
        <v>460</v>
      </c>
      <c r="HA206" t="s">
        <v>461</v>
      </c>
      <c r="HB206" t="s">
        <v>461</v>
      </c>
      <c r="HC206" t="s">
        <v>460</v>
      </c>
      <c r="HD206" t="s">
        <v>461</v>
      </c>
      <c r="HE206" t="s">
        <v>475</v>
      </c>
      <c r="HF206">
        <v>66</v>
      </c>
      <c r="HG206">
        <v>127</v>
      </c>
      <c r="HH206">
        <v>0</v>
      </c>
      <c r="HI206">
        <v>5</v>
      </c>
      <c r="HJ206">
        <v>1</v>
      </c>
      <c r="HK206" t="s">
        <v>476</v>
      </c>
      <c r="HM206" s="3">
        <f t="shared" si="150"/>
        <v>0</v>
      </c>
      <c r="HN206" s="3">
        <f t="shared" si="151"/>
        <v>53</v>
      </c>
      <c r="HO206" s="3">
        <f t="shared" si="167"/>
        <v>0</v>
      </c>
      <c r="HP206" s="3">
        <f t="shared" si="130"/>
        <v>53</v>
      </c>
      <c r="HQ206" s="7" t="str" cm="1">
        <f t="array" ref="HQ206">_xlfn.SWITCH(HP206,HM206,"Oui",HN206,"Non",HO206,"Abstention")</f>
        <v>Non</v>
      </c>
      <c r="HR206" s="7" t="str" cm="1">
        <f t="array" ref="HR206">_xlfn.SWITCH(HQ206,"Oui","Non","Non","Oui","Abstention","Oui")</f>
        <v>Oui</v>
      </c>
      <c r="HS206" s="7" t="str" cm="1">
        <f t="array" ref="HS206">_xlfn.SWITCH(HQ206,"Oui","Abstention","Non","Abstention","Abstention","Non")</f>
        <v>Abstention</v>
      </c>
      <c r="HT206" s="3">
        <f t="shared" si="131"/>
        <v>53</v>
      </c>
      <c r="HU206" s="3">
        <f t="shared" si="132"/>
        <v>1</v>
      </c>
      <c r="HV206" t="str">
        <f t="shared" si="133"/>
        <v>consigne</v>
      </c>
      <c r="HW206" s="3">
        <f t="shared" si="152"/>
        <v>37</v>
      </c>
      <c r="HX206" s="3">
        <f t="shared" si="153"/>
        <v>0</v>
      </c>
      <c r="HY206" s="3">
        <f t="shared" si="154"/>
        <v>0</v>
      </c>
      <c r="HZ206" s="3">
        <f t="shared" si="134"/>
        <v>37</v>
      </c>
      <c r="IA206" s="7" t="str" cm="1">
        <f t="array" ref="IA206">_xlfn.SWITCH(HZ206,HW206,"Oui",HX206,"Non",HY206,"Abstention")</f>
        <v>Oui</v>
      </c>
      <c r="IB206" s="7" t="str" cm="1">
        <f t="array" ref="IB206">_xlfn.SWITCH(IA206,"Oui","Non","Non","Oui","Abstention","Oui")</f>
        <v>Non</v>
      </c>
      <c r="IC206" s="7" t="str" cm="1">
        <f t="array" ref="IC206">_xlfn.SWITCH(IA206,"Oui","Abstention","Non","Abstention","Abstention","Non")</f>
        <v>Abstention</v>
      </c>
      <c r="ID206" s="3">
        <f t="shared" si="135"/>
        <v>37</v>
      </c>
      <c r="IE206" s="3">
        <f t="shared" si="136"/>
        <v>1</v>
      </c>
      <c r="IF206" t="str">
        <f t="shared" si="137"/>
        <v>consigne</v>
      </c>
      <c r="IG206">
        <f t="shared" si="155"/>
        <v>0</v>
      </c>
      <c r="IH206">
        <f t="shared" si="156"/>
        <v>30</v>
      </c>
      <c r="II206">
        <f t="shared" si="157"/>
        <v>0</v>
      </c>
      <c r="IJ206" s="3">
        <f t="shared" si="138"/>
        <v>30</v>
      </c>
      <c r="IK206" s="7" t="str" cm="1">
        <f t="array" ref="IK206">_xlfn.SWITCH(IJ206,IG206,"Oui",IH206,"Non",II206,"Abstention")</f>
        <v>Non</v>
      </c>
      <c r="IL206" s="7" t="str" cm="1">
        <f t="array" ref="IL206">_xlfn.SWITCH(IK206,"Oui","Non","Non","Oui","Abstention","Oui")</f>
        <v>Oui</v>
      </c>
      <c r="IM206" s="7" t="str" cm="1">
        <f t="array" ref="IM206">_xlfn.SWITCH(IK206,"Oui","Abstention","Non","Abstention","Abstention","Non")</f>
        <v>Abstention</v>
      </c>
      <c r="IN206" s="3">
        <f t="shared" si="139"/>
        <v>30</v>
      </c>
      <c r="IO206" s="3">
        <f t="shared" si="140"/>
        <v>1</v>
      </c>
      <c r="IP206" t="str">
        <f t="shared" si="126"/>
        <v>consigne</v>
      </c>
      <c r="IQ206">
        <f t="shared" si="158"/>
        <v>0</v>
      </c>
      <c r="IR206">
        <f t="shared" si="159"/>
        <v>28</v>
      </c>
      <c r="IS206">
        <f t="shared" si="160"/>
        <v>0</v>
      </c>
      <c r="IT206" s="3">
        <f t="shared" si="141"/>
        <v>28</v>
      </c>
      <c r="IU206" s="7" t="str" cm="1">
        <f t="array" ref="IU206">_xlfn.SWITCH(IT206,IQ206,"Oui",IR206,"Non",IS206,"Abstention")</f>
        <v>Non</v>
      </c>
      <c r="IV206" s="7" t="str" cm="1">
        <f t="array" ref="IV206">_xlfn.SWITCH(IU206,"Oui","Non","Non","Oui","Abstention","Oui")</f>
        <v>Oui</v>
      </c>
      <c r="IW206" s="7" t="str" cm="1">
        <f t="array" ref="IW206">_xlfn.SWITCH(IU206,"Oui","Abstention","Non","Abstention","Abstention","Non")</f>
        <v>Abstention</v>
      </c>
      <c r="IX206" s="3">
        <f t="shared" si="142"/>
        <v>28</v>
      </c>
      <c r="IY206" s="3">
        <f t="shared" si="143"/>
        <v>1</v>
      </c>
      <c r="IZ206" t="str">
        <f t="shared" si="127"/>
        <v>consigne</v>
      </c>
      <c r="JA206">
        <f t="shared" si="161"/>
        <v>29</v>
      </c>
      <c r="JB206">
        <f t="shared" si="162"/>
        <v>0</v>
      </c>
      <c r="JC206">
        <f t="shared" si="163"/>
        <v>0</v>
      </c>
      <c r="JD206" s="3">
        <f t="shared" si="144"/>
        <v>29</v>
      </c>
      <c r="JE206" s="7" t="str" cm="1">
        <f t="array" ref="JE206">_xlfn.SWITCH(JD206,JA206,"Oui",JB206,"Non",JC206,"Abstention")</f>
        <v>Oui</v>
      </c>
      <c r="JF206" s="7" t="str" cm="1">
        <f t="array" ref="JF206">_xlfn.SWITCH(JE206,"Oui","Non","Non","Oui","Abstention","Oui")</f>
        <v>Non</v>
      </c>
      <c r="JG206" s="7" t="str" cm="1">
        <f t="array" ref="JG206">_xlfn.SWITCH(JE206,"Oui","Abstention","Non","Abstention","Abstention","Non")</f>
        <v>Abstention</v>
      </c>
      <c r="JH206" s="3">
        <f t="shared" si="145"/>
        <v>29</v>
      </c>
      <c r="JI206" s="3">
        <f t="shared" si="146"/>
        <v>1</v>
      </c>
      <c r="JJ206" t="str">
        <f t="shared" si="128"/>
        <v>consigne</v>
      </c>
      <c r="JK206">
        <f t="shared" si="164"/>
        <v>0</v>
      </c>
      <c r="JL206">
        <f t="shared" si="165"/>
        <v>16</v>
      </c>
      <c r="JM206">
        <f t="shared" si="166"/>
        <v>0</v>
      </c>
      <c r="JN206" s="3">
        <f t="shared" si="147"/>
        <v>16</v>
      </c>
      <c r="JO206" s="7" t="str" cm="1">
        <f t="array" ref="JO206">_xlfn.SWITCH(JN206,JK206,"Oui",JL206,"Non",JM206,"Abstention")</f>
        <v>Non</v>
      </c>
      <c r="JP206" s="7" t="str" cm="1">
        <f t="array" ref="JP206">_xlfn.SWITCH(JO206,"Oui","Non","Non","Oui","Abstention","Oui")</f>
        <v>Oui</v>
      </c>
      <c r="JQ206" s="7" t="str" cm="1">
        <f t="array" ref="JQ206">_xlfn.SWITCH(JO206,"Oui","Abstention","Non","Abstention","Abstention","Non")</f>
        <v>Abstention</v>
      </c>
      <c r="JR206" s="3">
        <f t="shared" si="148"/>
        <v>16</v>
      </c>
      <c r="JS206" s="3">
        <f t="shared" si="149"/>
        <v>1</v>
      </c>
      <c r="JT206" t="str">
        <f t="shared" si="129"/>
        <v>consigne</v>
      </c>
      <c r="JU206" s="3"/>
      <c r="JV206" t="str" cm="1">
        <f t="array" ref="JV206">_xlfn._xlws.FILTER($M$3:$HD$3,((($M206:$HD206=$HR206)+($M206:$HD206=$HS206))*($M$5:$HD$5="V")*($HV206="consigne")),"")</f>
        <v/>
      </c>
      <c r="KP206" t="str" cm="1">
        <f t="array" ref="KP206">_xlfn._xlws.FILTER($M$3:$HD$3,((($M206:$HD206=$IB206)+($M206:$HD206=$IC206))*($M$5:$HD$5="S")*($IF206="consigne")),"")</f>
        <v/>
      </c>
      <c r="LD206" t="str" cm="1">
        <f t="array" ref="LD206">_xlfn._xlws.FILTER($M$3:$HD$3,((($M206:$HD206=$IV206)+($M206:$HD206=$IW206))*($M$5:$HD$5="RL")*($IZ206="consigne")),"")</f>
        <v/>
      </c>
      <c r="LP206" t="str" cm="1">
        <f t="array" ref="LP206">_xlfn._xlws.FILTER($M$3:$HD$3,((($M206:$HD206=$JF206)+($M206:$HD206=$JG206))*($M$5:$HD$5="G")*($JJ206="consigne")),"")</f>
        <v/>
      </c>
      <c r="MA206" t="str" cm="1">
        <f t="array" ref="MA206">_xlfn._xlws.FILTER($M$3:$HD$3,((($M206:$HD206=$JP206)+($M206:$HD206=$JQ206))*($M$5:$HD$5="GL")*($JT206="consigne")),"")</f>
        <v/>
      </c>
      <c r="MG206" t="str" cm="1">
        <f t="array" ref="MG206">_xlfn._xlws.FILTER($M$3:$HD$3,((($M206:$HD206=$IL206)+($M206:$HD206=$IM206))*($M$5:$HD$5="M-E")*($IP206="consigne")),"")</f>
        <v/>
      </c>
    </row>
    <row r="207" spans="1:350" x14ac:dyDescent="0.25">
      <c r="A207" s="1" t="s">
        <v>1133</v>
      </c>
      <c r="B207" t="s">
        <v>204</v>
      </c>
      <c r="D207" t="s">
        <v>540</v>
      </c>
      <c r="E207" s="1" t="s">
        <v>1134</v>
      </c>
      <c r="F207" t="s">
        <v>1135</v>
      </c>
      <c r="G207">
        <v>24690</v>
      </c>
      <c r="H207" t="s">
        <v>527</v>
      </c>
      <c r="I207" t="s">
        <v>528</v>
      </c>
      <c r="M207" t="s">
        <v>460</v>
      </c>
      <c r="N207" t="s">
        <v>460</v>
      </c>
      <c r="O207" t="s">
        <v>461</v>
      </c>
      <c r="P207" t="s">
        <v>460</v>
      </c>
      <c r="Q207" t="s">
        <v>460</v>
      </c>
      <c r="R207" t="s">
        <v>461</v>
      </c>
      <c r="S207" t="s">
        <v>461</v>
      </c>
      <c r="T207" t="s">
        <v>461</v>
      </c>
      <c r="U207" t="s">
        <v>461</v>
      </c>
      <c r="V207" t="s">
        <v>461</v>
      </c>
      <c r="W207" t="s">
        <v>463</v>
      </c>
      <c r="X207" t="s">
        <v>461</v>
      </c>
      <c r="Y207" t="s">
        <v>461</v>
      </c>
      <c r="Z207" t="s">
        <v>461</v>
      </c>
      <c r="AA207" t="s">
        <v>461</v>
      </c>
      <c r="AB207" t="s">
        <v>461</v>
      </c>
      <c r="AC207" t="s">
        <v>461</v>
      </c>
      <c r="AD207" t="s">
        <v>461</v>
      </c>
      <c r="AE207" t="s">
        <v>460</v>
      </c>
      <c r="AF207" t="s">
        <v>461</v>
      </c>
      <c r="AG207" t="s">
        <v>460</v>
      </c>
      <c r="AH207" t="s">
        <v>461</v>
      </c>
      <c r="AI207" t="s">
        <v>461</v>
      </c>
      <c r="AJ207" t="s">
        <v>461</v>
      </c>
      <c r="AK207" t="s">
        <v>461</v>
      </c>
      <c r="AL207" t="s">
        <v>460</v>
      </c>
      <c r="AM207" t="s">
        <v>460</v>
      </c>
      <c r="AN207" t="s">
        <v>461</v>
      </c>
      <c r="AO207" t="s">
        <v>460</v>
      </c>
      <c r="AP207" t="s">
        <v>461</v>
      </c>
      <c r="AQ207" t="s">
        <v>460</v>
      </c>
      <c r="AR207" t="s">
        <v>461</v>
      </c>
      <c r="AS207" t="s">
        <v>480</v>
      </c>
      <c r="AT207" t="s">
        <v>461</v>
      </c>
      <c r="AU207" t="s">
        <v>461</v>
      </c>
      <c r="AV207" t="s">
        <v>461</v>
      </c>
      <c r="AW207" t="s">
        <v>460</v>
      </c>
      <c r="AX207" t="s">
        <v>461</v>
      </c>
      <c r="AY207" t="s">
        <v>461</v>
      </c>
      <c r="AZ207" t="s">
        <v>461</v>
      </c>
      <c r="BA207" t="s">
        <v>460</v>
      </c>
      <c r="BB207" t="s">
        <v>461</v>
      </c>
      <c r="BC207" t="s">
        <v>461</v>
      </c>
      <c r="BD207" t="s">
        <v>460</v>
      </c>
      <c r="BE207" t="s">
        <v>463</v>
      </c>
      <c r="BF207" t="s">
        <v>461</v>
      </c>
      <c r="BG207" t="s">
        <v>461</v>
      </c>
      <c r="BH207" t="s">
        <v>461</v>
      </c>
      <c r="BI207" t="s">
        <v>461</v>
      </c>
      <c r="BJ207" t="s">
        <v>461</v>
      </c>
      <c r="BK207" t="s">
        <v>460</v>
      </c>
      <c r="BL207" t="s">
        <v>461</v>
      </c>
      <c r="BM207" t="s">
        <v>461</v>
      </c>
      <c r="BN207" t="s">
        <v>461</v>
      </c>
      <c r="BO207" t="s">
        <v>461</v>
      </c>
      <c r="BP207" t="s">
        <v>463</v>
      </c>
      <c r="BQ207" t="s">
        <v>461</v>
      </c>
      <c r="BR207" t="s">
        <v>460</v>
      </c>
      <c r="BS207" t="s">
        <v>461</v>
      </c>
      <c r="BT207" t="s">
        <v>460</v>
      </c>
      <c r="BU207" t="s">
        <v>460</v>
      </c>
      <c r="BV207" t="s">
        <v>461</v>
      </c>
      <c r="BW207" t="s">
        <v>460</v>
      </c>
      <c r="BX207" t="s">
        <v>461</v>
      </c>
      <c r="BY207" t="s">
        <v>461</v>
      </c>
      <c r="BZ207" t="s">
        <v>460</v>
      </c>
      <c r="CA207" t="s">
        <v>461</v>
      </c>
      <c r="CB207" t="s">
        <v>461</v>
      </c>
      <c r="CC207" t="s">
        <v>461</v>
      </c>
      <c r="CD207" t="s">
        <v>460</v>
      </c>
      <c r="CE207" t="s">
        <v>461</v>
      </c>
      <c r="CF207" t="s">
        <v>461</v>
      </c>
      <c r="CG207" t="s">
        <v>460</v>
      </c>
      <c r="CH207" t="s">
        <v>461</v>
      </c>
      <c r="CI207" t="s">
        <v>460</v>
      </c>
      <c r="CJ207" t="s">
        <v>460</v>
      </c>
      <c r="CK207" t="s">
        <v>461</v>
      </c>
      <c r="CL207" t="s">
        <v>460</v>
      </c>
      <c r="CM207" t="s">
        <v>463</v>
      </c>
      <c r="CN207" t="s">
        <v>461</v>
      </c>
      <c r="CO207" t="s">
        <v>461</v>
      </c>
      <c r="CP207" t="s">
        <v>460</v>
      </c>
      <c r="CQ207" t="s">
        <v>460</v>
      </c>
      <c r="CR207" t="s">
        <v>460</v>
      </c>
      <c r="CS207" t="s">
        <v>480</v>
      </c>
      <c r="CT207" t="s">
        <v>460</v>
      </c>
      <c r="CU207" t="s">
        <v>461</v>
      </c>
      <c r="CV207" t="s">
        <v>460</v>
      </c>
      <c r="CW207" t="s">
        <v>461</v>
      </c>
      <c r="CX207" t="s">
        <v>461</v>
      </c>
      <c r="CY207" t="s">
        <v>480</v>
      </c>
      <c r="CZ207" t="s">
        <v>460</v>
      </c>
      <c r="DA207" t="s">
        <v>461</v>
      </c>
      <c r="DB207" t="s">
        <v>474</v>
      </c>
      <c r="DC207" t="s">
        <v>460</v>
      </c>
      <c r="DD207" t="s">
        <v>460</v>
      </c>
      <c r="DE207" t="s">
        <v>461</v>
      </c>
      <c r="DF207" t="s">
        <v>460</v>
      </c>
      <c r="DG207" t="s">
        <v>461</v>
      </c>
      <c r="DH207" t="s">
        <v>461</v>
      </c>
      <c r="DI207" t="s">
        <v>461</v>
      </c>
      <c r="DJ207" t="s">
        <v>461</v>
      </c>
      <c r="DK207" t="s">
        <v>461</v>
      </c>
      <c r="DL207" t="s">
        <v>461</v>
      </c>
      <c r="DM207" t="s">
        <v>461</v>
      </c>
      <c r="DN207" t="s">
        <v>461</v>
      </c>
      <c r="DO207" t="s">
        <v>461</v>
      </c>
      <c r="DP207" t="s">
        <v>460</v>
      </c>
      <c r="DQ207" t="s">
        <v>473</v>
      </c>
      <c r="DR207" t="s">
        <v>461</v>
      </c>
      <c r="DS207" t="s">
        <v>461</v>
      </c>
      <c r="DT207" t="s">
        <v>461</v>
      </c>
      <c r="DU207" t="s">
        <v>460</v>
      </c>
      <c r="DV207" t="s">
        <v>461</v>
      </c>
      <c r="DW207" t="s">
        <v>461</v>
      </c>
      <c r="DX207" t="s">
        <v>460</v>
      </c>
      <c r="DY207" t="s">
        <v>461</v>
      </c>
      <c r="DZ207" t="s">
        <v>461</v>
      </c>
      <c r="EA207" t="s">
        <v>461</v>
      </c>
      <c r="EB207" t="s">
        <v>461</v>
      </c>
      <c r="EC207" t="s">
        <v>461</v>
      </c>
      <c r="ED207" t="s">
        <v>461</v>
      </c>
      <c r="EE207" t="s">
        <v>460</v>
      </c>
      <c r="EF207" t="s">
        <v>461</v>
      </c>
      <c r="EG207" t="s">
        <v>461</v>
      </c>
      <c r="EH207" t="s">
        <v>461</v>
      </c>
      <c r="EI207" t="s">
        <v>460</v>
      </c>
      <c r="EJ207" t="s">
        <v>460</v>
      </c>
      <c r="EK207" t="s">
        <v>461</v>
      </c>
      <c r="EL207" t="s">
        <v>461</v>
      </c>
      <c r="EM207" t="s">
        <v>461</v>
      </c>
      <c r="EN207" t="s">
        <v>460</v>
      </c>
      <c r="EO207" t="s">
        <v>461</v>
      </c>
      <c r="EP207" t="s">
        <v>480</v>
      </c>
      <c r="EQ207" t="s">
        <v>461</v>
      </c>
      <c r="ER207" t="s">
        <v>461</v>
      </c>
      <c r="ES207" t="s">
        <v>461</v>
      </c>
      <c r="ET207" t="s">
        <v>461</v>
      </c>
      <c r="EU207" t="s">
        <v>461</v>
      </c>
      <c r="EV207" t="s">
        <v>461</v>
      </c>
      <c r="EW207" t="s">
        <v>461</v>
      </c>
      <c r="EX207" t="s">
        <v>461</v>
      </c>
      <c r="EY207" t="s">
        <v>460</v>
      </c>
      <c r="EZ207" t="s">
        <v>460</v>
      </c>
      <c r="FA207" t="s">
        <v>460</v>
      </c>
      <c r="FB207" t="s">
        <v>460</v>
      </c>
      <c r="FC207" t="s">
        <v>461</v>
      </c>
      <c r="FD207" t="s">
        <v>461</v>
      </c>
      <c r="FE207" t="s">
        <v>461</v>
      </c>
      <c r="FF207" t="s">
        <v>461</v>
      </c>
      <c r="FG207" t="s">
        <v>460</v>
      </c>
      <c r="FH207" t="s">
        <v>461</v>
      </c>
      <c r="FI207" t="s">
        <v>461</v>
      </c>
      <c r="FJ207" t="s">
        <v>460</v>
      </c>
      <c r="FK207" t="s">
        <v>460</v>
      </c>
      <c r="FL207" t="s">
        <v>461</v>
      </c>
      <c r="FM207" t="s">
        <v>461</v>
      </c>
      <c r="FN207" t="s">
        <v>461</v>
      </c>
      <c r="FO207" t="s">
        <v>461</v>
      </c>
      <c r="FP207" t="s">
        <v>461</v>
      </c>
      <c r="FQ207" t="s">
        <v>460</v>
      </c>
      <c r="FR207" t="s">
        <v>461</v>
      </c>
      <c r="FS207" t="s">
        <v>461</v>
      </c>
      <c r="FT207" t="s">
        <v>461</v>
      </c>
      <c r="FU207" t="s">
        <v>461</v>
      </c>
      <c r="FV207" t="s">
        <v>461</v>
      </c>
      <c r="FW207" t="s">
        <v>460</v>
      </c>
      <c r="FX207" t="s">
        <v>461</v>
      </c>
      <c r="FY207" t="s">
        <v>461</v>
      </c>
      <c r="FZ207" t="s">
        <v>461</v>
      </c>
      <c r="GA207" t="s">
        <v>460</v>
      </c>
      <c r="GB207" t="s">
        <v>461</v>
      </c>
      <c r="GC207" t="s">
        <v>460</v>
      </c>
      <c r="GD207" t="s">
        <v>480</v>
      </c>
      <c r="GE207" t="s">
        <v>461</v>
      </c>
      <c r="GF207" t="s">
        <v>460</v>
      </c>
      <c r="GG207" t="s">
        <v>463</v>
      </c>
      <c r="GH207" t="s">
        <v>461</v>
      </c>
      <c r="GI207" t="s">
        <v>461</v>
      </c>
      <c r="GJ207" t="s">
        <v>461</v>
      </c>
      <c r="GK207" t="s">
        <v>460</v>
      </c>
      <c r="GL207" t="s">
        <v>460</v>
      </c>
      <c r="GM207" t="s">
        <v>461</v>
      </c>
      <c r="GN207" t="s">
        <v>461</v>
      </c>
      <c r="GO207" t="s">
        <v>460</v>
      </c>
      <c r="GP207" t="s">
        <v>461</v>
      </c>
      <c r="GQ207" t="s">
        <v>460</v>
      </c>
      <c r="GR207" t="s">
        <v>461</v>
      </c>
      <c r="GS207" t="s">
        <v>461</v>
      </c>
      <c r="GT207" t="s">
        <v>461</v>
      </c>
      <c r="GU207" t="s">
        <v>461</v>
      </c>
      <c r="GV207" t="s">
        <v>461</v>
      </c>
      <c r="GW207" t="s">
        <v>461</v>
      </c>
      <c r="GX207" t="s">
        <v>461</v>
      </c>
      <c r="GY207" t="s">
        <v>461</v>
      </c>
      <c r="GZ207" t="s">
        <v>461</v>
      </c>
      <c r="HA207" t="s">
        <v>461</v>
      </c>
      <c r="HB207" t="s">
        <v>460</v>
      </c>
      <c r="HC207" t="s">
        <v>461</v>
      </c>
      <c r="HD207" t="s">
        <v>460</v>
      </c>
      <c r="HE207" t="s">
        <v>475</v>
      </c>
      <c r="HF207">
        <v>58</v>
      </c>
      <c r="HG207">
        <v>130</v>
      </c>
      <c r="HH207">
        <v>5</v>
      </c>
      <c r="HI207">
        <v>5</v>
      </c>
      <c r="HJ207">
        <v>1</v>
      </c>
      <c r="HK207" t="s">
        <v>476</v>
      </c>
      <c r="HM207" s="3">
        <f t="shared" si="150"/>
        <v>51</v>
      </c>
      <c r="HN207" s="3">
        <f t="shared" si="151"/>
        <v>0</v>
      </c>
      <c r="HO207" s="3">
        <f t="shared" si="167"/>
        <v>2</v>
      </c>
      <c r="HP207" s="3">
        <f t="shared" si="130"/>
        <v>51</v>
      </c>
      <c r="HQ207" s="7" t="str" cm="1">
        <f t="array" ref="HQ207">_xlfn.SWITCH(HP207,HM207,"Oui",HN207,"Non",HO207,"Abstention")</f>
        <v>Oui</v>
      </c>
      <c r="HR207" s="7" t="str" cm="1">
        <f t="array" ref="HR207">_xlfn.SWITCH(HQ207,"Oui","Non","Non","Oui","Abstention","Oui")</f>
        <v>Non</v>
      </c>
      <c r="HS207" s="7" t="str" cm="1">
        <f t="array" ref="HS207">_xlfn.SWITCH(HQ207,"Oui","Abstention","Non","Abstention","Abstention","Non")</f>
        <v>Abstention</v>
      </c>
      <c r="HT207" s="3">
        <f t="shared" si="131"/>
        <v>53</v>
      </c>
      <c r="HU207" s="3">
        <f t="shared" si="132"/>
        <v>0.96226415094339623</v>
      </c>
      <c r="HV207" t="str">
        <f t="shared" si="133"/>
        <v>consigne</v>
      </c>
      <c r="HW207" s="3">
        <f t="shared" si="152"/>
        <v>0</v>
      </c>
      <c r="HX207" s="3">
        <f t="shared" si="153"/>
        <v>36</v>
      </c>
      <c r="HY207" s="3">
        <f t="shared" si="154"/>
        <v>1</v>
      </c>
      <c r="HZ207" s="3">
        <f t="shared" si="134"/>
        <v>36</v>
      </c>
      <c r="IA207" s="7" t="str" cm="1">
        <f t="array" ref="IA207">_xlfn.SWITCH(HZ207,HW207,"Oui",HX207,"Non",HY207,"Abstention")</f>
        <v>Non</v>
      </c>
      <c r="IB207" s="7" t="str" cm="1">
        <f t="array" ref="IB207">_xlfn.SWITCH(IA207,"Oui","Non","Non","Oui","Abstention","Oui")</f>
        <v>Oui</v>
      </c>
      <c r="IC207" s="7" t="str" cm="1">
        <f t="array" ref="IC207">_xlfn.SWITCH(IA207,"Oui","Abstention","Non","Abstention","Abstention","Non")</f>
        <v>Abstention</v>
      </c>
      <c r="ID207" s="3">
        <f t="shared" si="135"/>
        <v>37</v>
      </c>
      <c r="IE207" s="3">
        <f t="shared" si="136"/>
        <v>0.97297297297297303</v>
      </c>
      <c r="IF207" t="str">
        <f t="shared" si="137"/>
        <v>consigne</v>
      </c>
      <c r="IG207">
        <f t="shared" si="155"/>
        <v>5</v>
      </c>
      <c r="IH207">
        <f t="shared" si="156"/>
        <v>24</v>
      </c>
      <c r="II207">
        <f t="shared" si="157"/>
        <v>1</v>
      </c>
      <c r="IJ207" s="3">
        <f t="shared" si="138"/>
        <v>24</v>
      </c>
      <c r="IK207" s="7" t="str" cm="1">
        <f t="array" ref="IK207">_xlfn.SWITCH(IJ207,IG207,"Oui",IH207,"Non",II207,"Abstention")</f>
        <v>Non</v>
      </c>
      <c r="IL207" s="7" t="str" cm="1">
        <f t="array" ref="IL207">_xlfn.SWITCH(IK207,"Oui","Non","Non","Oui","Abstention","Oui")</f>
        <v>Oui</v>
      </c>
      <c r="IM207" s="7" t="str" cm="1">
        <f t="array" ref="IM207">_xlfn.SWITCH(IK207,"Oui","Abstention","Non","Abstention","Abstention","Non")</f>
        <v>Abstention</v>
      </c>
      <c r="IN207" s="3">
        <f t="shared" si="139"/>
        <v>30</v>
      </c>
      <c r="IO207" s="3">
        <f t="shared" si="140"/>
        <v>0.8</v>
      </c>
      <c r="IP207" t="str">
        <f t="shared" si="126"/>
        <v>consigne</v>
      </c>
      <c r="IQ207">
        <f t="shared" si="158"/>
        <v>2</v>
      </c>
      <c r="IR207">
        <f t="shared" si="159"/>
        <v>26</v>
      </c>
      <c r="IS207">
        <f t="shared" si="160"/>
        <v>0</v>
      </c>
      <c r="IT207" s="3">
        <f t="shared" si="141"/>
        <v>26</v>
      </c>
      <c r="IU207" s="7" t="str" cm="1">
        <f t="array" ref="IU207">_xlfn.SWITCH(IT207,IQ207,"Oui",IR207,"Non",IS207,"Abstention")</f>
        <v>Non</v>
      </c>
      <c r="IV207" s="7" t="str" cm="1">
        <f t="array" ref="IV207">_xlfn.SWITCH(IU207,"Oui","Non","Non","Oui","Abstention","Oui")</f>
        <v>Oui</v>
      </c>
      <c r="IW207" s="7" t="str" cm="1">
        <f t="array" ref="IW207">_xlfn.SWITCH(IU207,"Oui","Abstention","Non","Abstention","Abstention","Non")</f>
        <v>Abstention</v>
      </c>
      <c r="IX207" s="3">
        <f t="shared" si="142"/>
        <v>28</v>
      </c>
      <c r="IY207" s="3">
        <f t="shared" si="143"/>
        <v>0.9285714285714286</v>
      </c>
      <c r="IZ207" t="str">
        <f t="shared" si="127"/>
        <v>consigne</v>
      </c>
      <c r="JA207">
        <f t="shared" si="161"/>
        <v>0</v>
      </c>
      <c r="JB207">
        <f t="shared" si="162"/>
        <v>28</v>
      </c>
      <c r="JC207">
        <f t="shared" si="163"/>
        <v>1</v>
      </c>
      <c r="JD207" s="3">
        <f t="shared" si="144"/>
        <v>28</v>
      </c>
      <c r="JE207" s="7" t="str" cm="1">
        <f t="array" ref="JE207">_xlfn.SWITCH(JD207,JA207,"Oui",JB207,"Non",JC207,"Abstention")</f>
        <v>Non</v>
      </c>
      <c r="JF207" s="7" t="str" cm="1">
        <f t="array" ref="JF207">_xlfn.SWITCH(JE207,"Oui","Non","Non","Oui","Abstention","Oui")</f>
        <v>Oui</v>
      </c>
      <c r="JG207" s="7" t="str" cm="1">
        <f t="array" ref="JG207">_xlfn.SWITCH(JE207,"Oui","Abstention","Non","Abstention","Abstention","Non")</f>
        <v>Abstention</v>
      </c>
      <c r="JH207" s="3">
        <f t="shared" si="145"/>
        <v>29</v>
      </c>
      <c r="JI207" s="3">
        <f t="shared" si="146"/>
        <v>0.96551724137931039</v>
      </c>
      <c r="JJ207" t="str">
        <f t="shared" si="128"/>
        <v>consigne</v>
      </c>
      <c r="JK207">
        <f t="shared" si="164"/>
        <v>0</v>
      </c>
      <c r="JL207">
        <f t="shared" si="165"/>
        <v>16</v>
      </c>
      <c r="JM207">
        <f t="shared" si="166"/>
        <v>0</v>
      </c>
      <c r="JN207" s="3">
        <f t="shared" si="147"/>
        <v>16</v>
      </c>
      <c r="JO207" s="7" t="str" cm="1">
        <f t="array" ref="JO207">_xlfn.SWITCH(JN207,JK207,"Oui",JL207,"Non",JM207,"Abstention")</f>
        <v>Non</v>
      </c>
      <c r="JP207" s="7" t="str" cm="1">
        <f t="array" ref="JP207">_xlfn.SWITCH(JO207,"Oui","Non","Non","Oui","Abstention","Oui")</f>
        <v>Oui</v>
      </c>
      <c r="JQ207" s="7" t="str" cm="1">
        <f t="array" ref="JQ207">_xlfn.SWITCH(JO207,"Oui","Abstention","Non","Abstention","Abstention","Non")</f>
        <v>Abstention</v>
      </c>
      <c r="JR207" s="3">
        <f t="shared" si="148"/>
        <v>16</v>
      </c>
      <c r="JS207" s="3">
        <f t="shared" si="149"/>
        <v>1</v>
      </c>
      <c r="JT207" t="str">
        <f t="shared" si="129"/>
        <v>consigne</v>
      </c>
      <c r="JU207" s="3"/>
      <c r="JV207" t="str" cm="1">
        <f t="array" ref="JV207:JW207">_xlfn._xlws.FILTER($M$3:$HD$3,((($M207:$HD207=$HR207)+($M207:$HD207=$HS207))*($M$5:$HD$5="V")*($HV207="consigne")),"")</f>
        <v>Herzog Verena</v>
      </c>
      <c r="JW207" t="str">
        <v>Hurter Thomas</v>
      </c>
      <c r="KP207" t="str" cm="1">
        <f t="array" ref="KP207">_xlfn._xlws.FILTER($M$3:$HD$3,((($M207:$HD207=$IB207)+($M207:$HD207=$IC207))*($M$5:$HD$5="S")*($IF207="consigne")),"")</f>
        <v>Storni Bruno</v>
      </c>
      <c r="LD207" t="str" cm="1">
        <f t="array" ref="LD207:LE207">_xlfn._xlws.FILTER($M$3:$HD$3,((($M207:$HD207=$IV207)+($M207:$HD207=$IW207))*($M$5:$HD$5="RL")*($IZ207="consigne")),"")</f>
        <v>Borloz Frédéric</v>
      </c>
      <c r="LE207" t="str">
        <v>Cattaneo Rocco</v>
      </c>
      <c r="LP207" t="str" cm="1">
        <f t="array" ref="LP207">_xlfn._xlws.FILTER($M$3:$HD$3,((($M207:$HD207=$JF207)+($M207:$HD207=$JG207))*($M$5:$HD$5="G")*($JJ207="consigne")),"")</f>
        <v>Clivaz Christophe</v>
      </c>
      <c r="MA207" t="str" cm="1">
        <f t="array" ref="MA207">_xlfn._xlws.FILTER($M$3:$HD$3,((($M207:$HD207=$JP207)+($M207:$HD207=$JQ207))*($M$5:$HD$5="GL")*($JT207="consigne")),"")</f>
        <v/>
      </c>
      <c r="MG207" t="str" cm="1">
        <f t="array" ref="MG207:ML207">_xlfn._xlws.FILTER($M$3:$HD$3,((($M207:$HD207=$IL207)+($M207:$HD207=$IM207))*($M$5:$HD$5="M-E")*($IP207="consigne")),"")</f>
        <v>Gschwind Jean-Paul</v>
      </c>
      <c r="MH207" t="str">
        <v>Kamerzin Sidney</v>
      </c>
      <c r="MI207" t="str">
        <v>Müller Leo</v>
      </c>
      <c r="MJ207" t="str">
        <v>Pfister Gerhard</v>
      </c>
      <c r="MK207" t="str">
        <v>Rechsteiner Thomas</v>
      </c>
      <c r="ML207" t="str">
        <v>Regazzi Fabio</v>
      </c>
    </row>
    <row r="208" spans="1:350" x14ac:dyDescent="0.25">
      <c r="A208" s="1" t="s">
        <v>1136</v>
      </c>
      <c r="B208" t="s">
        <v>204</v>
      </c>
      <c r="D208" t="s">
        <v>540</v>
      </c>
      <c r="E208" s="1" t="s">
        <v>1137</v>
      </c>
      <c r="F208" t="s">
        <v>1138</v>
      </c>
      <c r="G208">
        <v>24691</v>
      </c>
      <c r="H208" t="s">
        <v>536</v>
      </c>
      <c r="I208" t="s">
        <v>537</v>
      </c>
      <c r="M208" t="s">
        <v>461</v>
      </c>
      <c r="N208" t="s">
        <v>461</v>
      </c>
      <c r="O208" t="s">
        <v>460</v>
      </c>
      <c r="P208" t="s">
        <v>461</v>
      </c>
      <c r="Q208" t="s">
        <v>461</v>
      </c>
      <c r="R208" t="s">
        <v>460</v>
      </c>
      <c r="S208" t="s">
        <v>460</v>
      </c>
      <c r="T208" t="s">
        <v>460</v>
      </c>
      <c r="U208" t="s">
        <v>460</v>
      </c>
      <c r="V208" t="s">
        <v>460</v>
      </c>
      <c r="W208" t="s">
        <v>463</v>
      </c>
      <c r="X208" t="s">
        <v>460</v>
      </c>
      <c r="Y208" t="s">
        <v>460</v>
      </c>
      <c r="Z208" t="s">
        <v>461</v>
      </c>
      <c r="AA208" t="s">
        <v>461</v>
      </c>
      <c r="AB208" t="s">
        <v>460</v>
      </c>
      <c r="AC208" t="s">
        <v>461</v>
      </c>
      <c r="AD208" t="s">
        <v>461</v>
      </c>
      <c r="AE208" t="s">
        <v>461</v>
      </c>
      <c r="AF208" t="s">
        <v>460</v>
      </c>
      <c r="AG208" t="s">
        <v>461</v>
      </c>
      <c r="AH208" t="s">
        <v>461</v>
      </c>
      <c r="AI208" t="s">
        <v>461</v>
      </c>
      <c r="AJ208" t="s">
        <v>460</v>
      </c>
      <c r="AK208" t="s">
        <v>461</v>
      </c>
      <c r="AL208" t="s">
        <v>461</v>
      </c>
      <c r="AM208" t="s">
        <v>461</v>
      </c>
      <c r="AN208" t="s">
        <v>461</v>
      </c>
      <c r="AO208" t="s">
        <v>461</v>
      </c>
      <c r="AP208" t="s">
        <v>461</v>
      </c>
      <c r="AQ208" t="s">
        <v>461</v>
      </c>
      <c r="AR208" t="s">
        <v>461</v>
      </c>
      <c r="AS208" t="s">
        <v>460</v>
      </c>
      <c r="AT208" t="s">
        <v>461</v>
      </c>
      <c r="AU208" t="s">
        <v>460</v>
      </c>
      <c r="AV208" t="s">
        <v>460</v>
      </c>
      <c r="AW208" t="s">
        <v>461</v>
      </c>
      <c r="AX208" t="s">
        <v>460</v>
      </c>
      <c r="AY208" t="s">
        <v>461</v>
      </c>
      <c r="AZ208" t="s">
        <v>461</v>
      </c>
      <c r="BA208" t="s">
        <v>461</v>
      </c>
      <c r="BB208" t="s">
        <v>461</v>
      </c>
      <c r="BC208" t="s">
        <v>460</v>
      </c>
      <c r="BD208" t="s">
        <v>461</v>
      </c>
      <c r="BE208" t="s">
        <v>463</v>
      </c>
      <c r="BF208" t="s">
        <v>461</v>
      </c>
      <c r="BG208" t="s">
        <v>460</v>
      </c>
      <c r="BH208" t="s">
        <v>461</v>
      </c>
      <c r="BI208" t="s">
        <v>460</v>
      </c>
      <c r="BJ208" t="s">
        <v>461</v>
      </c>
      <c r="BK208" t="s">
        <v>461</v>
      </c>
      <c r="BL208" t="s">
        <v>461</v>
      </c>
      <c r="BM208" t="s">
        <v>460</v>
      </c>
      <c r="BN208" t="s">
        <v>461</v>
      </c>
      <c r="BO208" t="s">
        <v>461</v>
      </c>
      <c r="BP208" t="s">
        <v>463</v>
      </c>
      <c r="BQ208" t="s">
        <v>460</v>
      </c>
      <c r="BR208" t="s">
        <v>461</v>
      </c>
      <c r="BS208" t="s">
        <v>460</v>
      </c>
      <c r="BT208" t="s">
        <v>461</v>
      </c>
      <c r="BU208" t="s">
        <v>461</v>
      </c>
      <c r="BV208" t="s">
        <v>461</v>
      </c>
      <c r="BW208" t="s">
        <v>461</v>
      </c>
      <c r="BX208" t="s">
        <v>460</v>
      </c>
      <c r="BY208" t="s">
        <v>461</v>
      </c>
      <c r="BZ208" t="s">
        <v>461</v>
      </c>
      <c r="CA208" t="s">
        <v>460</v>
      </c>
      <c r="CB208" t="s">
        <v>461</v>
      </c>
      <c r="CC208" t="s">
        <v>461</v>
      </c>
      <c r="CD208" t="s">
        <v>461</v>
      </c>
      <c r="CE208" t="s">
        <v>460</v>
      </c>
      <c r="CF208" t="s">
        <v>461</v>
      </c>
      <c r="CG208" t="s">
        <v>461</v>
      </c>
      <c r="CH208" t="s">
        <v>461</v>
      </c>
      <c r="CI208" t="s">
        <v>461</v>
      </c>
      <c r="CJ208" t="s">
        <v>461</v>
      </c>
      <c r="CK208" t="s">
        <v>461</v>
      </c>
      <c r="CL208" t="s">
        <v>461</v>
      </c>
      <c r="CM208" t="s">
        <v>463</v>
      </c>
      <c r="CN208" t="s">
        <v>460</v>
      </c>
      <c r="CO208" t="s">
        <v>460</v>
      </c>
      <c r="CP208" t="s">
        <v>461</v>
      </c>
      <c r="CQ208" t="s">
        <v>461</v>
      </c>
      <c r="CR208" t="s">
        <v>461</v>
      </c>
      <c r="CS208" t="s">
        <v>461</v>
      </c>
      <c r="CT208" t="s">
        <v>461</v>
      </c>
      <c r="CU208" t="s">
        <v>461</v>
      </c>
      <c r="CV208" t="s">
        <v>461</v>
      </c>
      <c r="CW208" t="s">
        <v>461</v>
      </c>
      <c r="CX208" t="s">
        <v>460</v>
      </c>
      <c r="CY208" t="s">
        <v>461</v>
      </c>
      <c r="CZ208" t="s">
        <v>461</v>
      </c>
      <c r="DA208" t="s">
        <v>461</v>
      </c>
      <c r="DB208" t="s">
        <v>474</v>
      </c>
      <c r="DC208" t="s">
        <v>461</v>
      </c>
      <c r="DD208" t="s">
        <v>461</v>
      </c>
      <c r="DE208" t="s">
        <v>460</v>
      </c>
      <c r="DF208" t="s">
        <v>461</v>
      </c>
      <c r="DG208" t="s">
        <v>461</v>
      </c>
      <c r="DH208" t="s">
        <v>461</v>
      </c>
      <c r="DI208" t="s">
        <v>460</v>
      </c>
      <c r="DJ208" t="s">
        <v>461</v>
      </c>
      <c r="DK208" t="s">
        <v>461</v>
      </c>
      <c r="DL208" t="s">
        <v>461</v>
      </c>
      <c r="DM208" t="s">
        <v>460</v>
      </c>
      <c r="DN208" t="s">
        <v>460</v>
      </c>
      <c r="DO208" t="s">
        <v>461</v>
      </c>
      <c r="DP208" t="s">
        <v>461</v>
      </c>
      <c r="DQ208" t="s">
        <v>473</v>
      </c>
      <c r="DR208" t="s">
        <v>460</v>
      </c>
      <c r="DS208" t="s">
        <v>460</v>
      </c>
      <c r="DT208" t="s">
        <v>460</v>
      </c>
      <c r="DU208" t="s">
        <v>461</v>
      </c>
      <c r="DV208" t="s">
        <v>460</v>
      </c>
      <c r="DW208" t="s">
        <v>461</v>
      </c>
      <c r="DX208" t="s">
        <v>461</v>
      </c>
      <c r="DY208" t="s">
        <v>461</v>
      </c>
      <c r="DZ208" t="s">
        <v>460</v>
      </c>
      <c r="EA208" t="s">
        <v>460</v>
      </c>
      <c r="EB208" t="s">
        <v>460</v>
      </c>
      <c r="EC208" t="s">
        <v>461</v>
      </c>
      <c r="ED208" t="s">
        <v>461</v>
      </c>
      <c r="EE208" t="s">
        <v>461</v>
      </c>
      <c r="EF208" t="s">
        <v>461</v>
      </c>
      <c r="EG208" t="s">
        <v>460</v>
      </c>
      <c r="EH208" t="s">
        <v>461</v>
      </c>
      <c r="EI208" t="s">
        <v>461</v>
      </c>
      <c r="EJ208" t="s">
        <v>461</v>
      </c>
      <c r="EK208" t="s">
        <v>460</v>
      </c>
      <c r="EL208" t="s">
        <v>460</v>
      </c>
      <c r="EM208" t="s">
        <v>461</v>
      </c>
      <c r="EN208" t="s">
        <v>461</v>
      </c>
      <c r="EO208" t="s">
        <v>460</v>
      </c>
      <c r="EP208" t="s">
        <v>461</v>
      </c>
      <c r="EQ208" t="s">
        <v>460</v>
      </c>
      <c r="ER208" t="s">
        <v>461</v>
      </c>
      <c r="ES208" t="s">
        <v>460</v>
      </c>
      <c r="ET208" t="s">
        <v>461</v>
      </c>
      <c r="EU208" t="s">
        <v>460</v>
      </c>
      <c r="EV208" t="s">
        <v>460</v>
      </c>
      <c r="EW208" t="s">
        <v>460</v>
      </c>
      <c r="EX208" t="s">
        <v>460</v>
      </c>
      <c r="EY208" t="s">
        <v>461</v>
      </c>
      <c r="EZ208" t="s">
        <v>461</v>
      </c>
      <c r="FA208" t="s">
        <v>461</v>
      </c>
      <c r="FB208" t="s">
        <v>461</v>
      </c>
      <c r="FC208" t="s">
        <v>461</v>
      </c>
      <c r="FD208" t="s">
        <v>461</v>
      </c>
      <c r="FE208" t="s">
        <v>461</v>
      </c>
      <c r="FF208" t="s">
        <v>461</v>
      </c>
      <c r="FG208" t="s">
        <v>461</v>
      </c>
      <c r="FH208" t="s">
        <v>460</v>
      </c>
      <c r="FI208" t="s">
        <v>461</v>
      </c>
      <c r="FJ208" t="s">
        <v>461</v>
      </c>
      <c r="FK208" t="s">
        <v>461</v>
      </c>
      <c r="FL208" t="s">
        <v>460</v>
      </c>
      <c r="FM208" t="s">
        <v>460</v>
      </c>
      <c r="FN208" t="s">
        <v>461</v>
      </c>
      <c r="FO208" t="s">
        <v>461</v>
      </c>
      <c r="FP208" t="s">
        <v>461</v>
      </c>
      <c r="FQ208" t="s">
        <v>461</v>
      </c>
      <c r="FR208" t="s">
        <v>460</v>
      </c>
      <c r="FS208" t="s">
        <v>461</v>
      </c>
      <c r="FT208" t="s">
        <v>460</v>
      </c>
      <c r="FU208" t="s">
        <v>460</v>
      </c>
      <c r="FV208" t="s">
        <v>461</v>
      </c>
      <c r="FW208" t="s">
        <v>461</v>
      </c>
      <c r="FX208" t="s">
        <v>460</v>
      </c>
      <c r="FY208" t="s">
        <v>461</v>
      </c>
      <c r="FZ208" t="s">
        <v>461</v>
      </c>
      <c r="GA208" t="s">
        <v>461</v>
      </c>
      <c r="GB208" t="s">
        <v>461</v>
      </c>
      <c r="GC208" t="s">
        <v>461</v>
      </c>
      <c r="GD208" t="s">
        <v>460</v>
      </c>
      <c r="GE208" t="s">
        <v>461</v>
      </c>
      <c r="GF208" t="s">
        <v>461</v>
      </c>
      <c r="GG208" t="s">
        <v>463</v>
      </c>
      <c r="GH208" t="s">
        <v>460</v>
      </c>
      <c r="GI208" t="s">
        <v>460</v>
      </c>
      <c r="GJ208" t="s">
        <v>460</v>
      </c>
      <c r="GK208" t="s">
        <v>461</v>
      </c>
      <c r="GL208" t="s">
        <v>461</v>
      </c>
      <c r="GM208" t="s">
        <v>461</v>
      </c>
      <c r="GN208" t="s">
        <v>461</v>
      </c>
      <c r="GO208" t="s">
        <v>461</v>
      </c>
      <c r="GP208" t="s">
        <v>460</v>
      </c>
      <c r="GQ208" t="s">
        <v>461</v>
      </c>
      <c r="GR208" t="s">
        <v>461</v>
      </c>
      <c r="GS208" t="s">
        <v>461</v>
      </c>
      <c r="GT208" t="s">
        <v>460</v>
      </c>
      <c r="GU208" t="s">
        <v>461</v>
      </c>
      <c r="GV208" t="s">
        <v>461</v>
      </c>
      <c r="GW208" t="s">
        <v>460</v>
      </c>
      <c r="GX208" t="s">
        <v>460</v>
      </c>
      <c r="GY208" t="s">
        <v>460</v>
      </c>
      <c r="GZ208" t="s">
        <v>460</v>
      </c>
      <c r="HA208" t="s">
        <v>461</v>
      </c>
      <c r="HB208" t="s">
        <v>461</v>
      </c>
      <c r="HC208" t="s">
        <v>460</v>
      </c>
      <c r="HD208" t="s">
        <v>461</v>
      </c>
      <c r="HE208" t="s">
        <v>475</v>
      </c>
      <c r="HF208">
        <v>66</v>
      </c>
      <c r="HG208">
        <v>127</v>
      </c>
      <c r="HH208">
        <v>0</v>
      </c>
      <c r="HI208">
        <v>5</v>
      </c>
      <c r="HJ208">
        <v>1</v>
      </c>
      <c r="HK208" t="s">
        <v>476</v>
      </c>
      <c r="HM208" s="3">
        <f t="shared" si="150"/>
        <v>0</v>
      </c>
      <c r="HN208" s="3">
        <f t="shared" si="151"/>
        <v>53</v>
      </c>
      <c r="HO208" s="3">
        <f t="shared" si="167"/>
        <v>0</v>
      </c>
      <c r="HP208" s="3">
        <f t="shared" si="130"/>
        <v>53</v>
      </c>
      <c r="HQ208" s="7" t="str" cm="1">
        <f t="array" ref="HQ208">_xlfn.SWITCH(HP208,HM208,"Oui",HN208,"Non",HO208,"Abstention")</f>
        <v>Non</v>
      </c>
      <c r="HR208" s="7" t="str" cm="1">
        <f t="array" ref="HR208">_xlfn.SWITCH(HQ208,"Oui","Non","Non","Oui","Abstention","Oui")</f>
        <v>Oui</v>
      </c>
      <c r="HS208" s="7" t="str" cm="1">
        <f t="array" ref="HS208">_xlfn.SWITCH(HQ208,"Oui","Abstention","Non","Abstention","Abstention","Non")</f>
        <v>Abstention</v>
      </c>
      <c r="HT208" s="3">
        <f t="shared" si="131"/>
        <v>53</v>
      </c>
      <c r="HU208" s="3">
        <f t="shared" si="132"/>
        <v>1</v>
      </c>
      <c r="HV208" t="str">
        <f t="shared" si="133"/>
        <v>consigne</v>
      </c>
      <c r="HW208" s="3">
        <f t="shared" si="152"/>
        <v>37</v>
      </c>
      <c r="HX208" s="3">
        <f t="shared" si="153"/>
        <v>0</v>
      </c>
      <c r="HY208" s="3">
        <f t="shared" si="154"/>
        <v>0</v>
      </c>
      <c r="HZ208" s="3">
        <f t="shared" si="134"/>
        <v>37</v>
      </c>
      <c r="IA208" s="7" t="str" cm="1">
        <f t="array" ref="IA208">_xlfn.SWITCH(HZ208,HW208,"Oui",HX208,"Non",HY208,"Abstention")</f>
        <v>Oui</v>
      </c>
      <c r="IB208" s="7" t="str" cm="1">
        <f t="array" ref="IB208">_xlfn.SWITCH(IA208,"Oui","Non","Non","Oui","Abstention","Oui")</f>
        <v>Non</v>
      </c>
      <c r="IC208" s="7" t="str" cm="1">
        <f t="array" ref="IC208">_xlfn.SWITCH(IA208,"Oui","Abstention","Non","Abstention","Abstention","Non")</f>
        <v>Abstention</v>
      </c>
      <c r="ID208" s="3">
        <f t="shared" si="135"/>
        <v>37</v>
      </c>
      <c r="IE208" s="3">
        <f t="shared" si="136"/>
        <v>1</v>
      </c>
      <c r="IF208" t="str">
        <f t="shared" si="137"/>
        <v>consigne</v>
      </c>
      <c r="IG208">
        <f t="shared" si="155"/>
        <v>0</v>
      </c>
      <c r="IH208">
        <f t="shared" si="156"/>
        <v>30</v>
      </c>
      <c r="II208">
        <f t="shared" si="157"/>
        <v>0</v>
      </c>
      <c r="IJ208" s="3">
        <f t="shared" si="138"/>
        <v>30</v>
      </c>
      <c r="IK208" s="7" t="str" cm="1">
        <f t="array" ref="IK208">_xlfn.SWITCH(IJ208,IG208,"Oui",IH208,"Non",II208,"Abstention")</f>
        <v>Non</v>
      </c>
      <c r="IL208" s="7" t="str" cm="1">
        <f t="array" ref="IL208">_xlfn.SWITCH(IK208,"Oui","Non","Non","Oui","Abstention","Oui")</f>
        <v>Oui</v>
      </c>
      <c r="IM208" s="7" t="str" cm="1">
        <f t="array" ref="IM208">_xlfn.SWITCH(IK208,"Oui","Abstention","Non","Abstention","Abstention","Non")</f>
        <v>Abstention</v>
      </c>
      <c r="IN208" s="3">
        <f t="shared" si="139"/>
        <v>30</v>
      </c>
      <c r="IO208" s="3">
        <f t="shared" si="140"/>
        <v>1</v>
      </c>
      <c r="IP208" t="str">
        <f t="shared" si="126"/>
        <v>consigne</v>
      </c>
      <c r="IQ208">
        <f t="shared" si="158"/>
        <v>0</v>
      </c>
      <c r="IR208">
        <f t="shared" si="159"/>
        <v>28</v>
      </c>
      <c r="IS208">
        <f t="shared" si="160"/>
        <v>0</v>
      </c>
      <c r="IT208" s="3">
        <f t="shared" si="141"/>
        <v>28</v>
      </c>
      <c r="IU208" s="7" t="str" cm="1">
        <f t="array" ref="IU208">_xlfn.SWITCH(IT208,IQ208,"Oui",IR208,"Non",IS208,"Abstention")</f>
        <v>Non</v>
      </c>
      <c r="IV208" s="7" t="str" cm="1">
        <f t="array" ref="IV208">_xlfn.SWITCH(IU208,"Oui","Non","Non","Oui","Abstention","Oui")</f>
        <v>Oui</v>
      </c>
      <c r="IW208" s="7" t="str" cm="1">
        <f t="array" ref="IW208">_xlfn.SWITCH(IU208,"Oui","Abstention","Non","Abstention","Abstention","Non")</f>
        <v>Abstention</v>
      </c>
      <c r="IX208" s="3">
        <f t="shared" si="142"/>
        <v>28</v>
      </c>
      <c r="IY208" s="3">
        <f t="shared" si="143"/>
        <v>1</v>
      </c>
      <c r="IZ208" t="str">
        <f t="shared" si="127"/>
        <v>consigne</v>
      </c>
      <c r="JA208">
        <f t="shared" si="161"/>
        <v>29</v>
      </c>
      <c r="JB208">
        <f t="shared" si="162"/>
        <v>0</v>
      </c>
      <c r="JC208">
        <f t="shared" si="163"/>
        <v>0</v>
      </c>
      <c r="JD208" s="3">
        <f t="shared" si="144"/>
        <v>29</v>
      </c>
      <c r="JE208" s="7" t="str" cm="1">
        <f t="array" ref="JE208">_xlfn.SWITCH(JD208,JA208,"Oui",JB208,"Non",JC208,"Abstention")</f>
        <v>Oui</v>
      </c>
      <c r="JF208" s="7" t="str" cm="1">
        <f t="array" ref="JF208">_xlfn.SWITCH(JE208,"Oui","Non","Non","Oui","Abstention","Oui")</f>
        <v>Non</v>
      </c>
      <c r="JG208" s="7" t="str" cm="1">
        <f t="array" ref="JG208">_xlfn.SWITCH(JE208,"Oui","Abstention","Non","Abstention","Abstention","Non")</f>
        <v>Abstention</v>
      </c>
      <c r="JH208" s="3">
        <f t="shared" si="145"/>
        <v>29</v>
      </c>
      <c r="JI208" s="3">
        <f t="shared" si="146"/>
        <v>1</v>
      </c>
      <c r="JJ208" t="str">
        <f t="shared" si="128"/>
        <v>consigne</v>
      </c>
      <c r="JK208">
        <f t="shared" si="164"/>
        <v>0</v>
      </c>
      <c r="JL208">
        <f t="shared" si="165"/>
        <v>16</v>
      </c>
      <c r="JM208">
        <f t="shared" si="166"/>
        <v>0</v>
      </c>
      <c r="JN208" s="3">
        <f t="shared" si="147"/>
        <v>16</v>
      </c>
      <c r="JO208" s="7" t="str" cm="1">
        <f t="array" ref="JO208">_xlfn.SWITCH(JN208,JK208,"Oui",JL208,"Non",JM208,"Abstention")</f>
        <v>Non</v>
      </c>
      <c r="JP208" s="7" t="str" cm="1">
        <f t="array" ref="JP208">_xlfn.SWITCH(JO208,"Oui","Non","Non","Oui","Abstention","Oui")</f>
        <v>Oui</v>
      </c>
      <c r="JQ208" s="7" t="str" cm="1">
        <f t="array" ref="JQ208">_xlfn.SWITCH(JO208,"Oui","Abstention","Non","Abstention","Abstention","Non")</f>
        <v>Abstention</v>
      </c>
      <c r="JR208" s="3">
        <f t="shared" si="148"/>
        <v>16</v>
      </c>
      <c r="JS208" s="3">
        <f t="shared" si="149"/>
        <v>1</v>
      </c>
      <c r="JT208" t="str">
        <f t="shared" si="129"/>
        <v>consigne</v>
      </c>
      <c r="JU208" s="3"/>
      <c r="JV208" t="str" cm="1">
        <f t="array" ref="JV208">_xlfn._xlws.FILTER($M$3:$HD$3,((($M208:$HD208=$HR208)+($M208:$HD208=$HS208))*($M$5:$HD$5="V")*($HV208="consigne")),"")</f>
        <v/>
      </c>
      <c r="KP208" t="str" cm="1">
        <f t="array" ref="KP208">_xlfn._xlws.FILTER($M$3:$HD$3,((($M208:$HD208=$IB208)+($M208:$HD208=$IC208))*($M$5:$HD$5="S")*($IF208="consigne")),"")</f>
        <v/>
      </c>
      <c r="LD208" t="str" cm="1">
        <f t="array" ref="LD208">_xlfn._xlws.FILTER($M$3:$HD$3,((($M208:$HD208=$IV208)+($M208:$HD208=$IW208))*($M$5:$HD$5="RL")*($IZ208="consigne")),"")</f>
        <v/>
      </c>
      <c r="LP208" t="str" cm="1">
        <f t="array" ref="LP208">_xlfn._xlws.FILTER($M$3:$HD$3,((($M208:$HD208=$JF208)+($M208:$HD208=$JG208))*($M$5:$HD$5="G")*($JJ208="consigne")),"")</f>
        <v/>
      </c>
      <c r="MA208" t="str" cm="1">
        <f t="array" ref="MA208">_xlfn._xlws.FILTER($M$3:$HD$3,((($M208:$HD208=$JP208)+($M208:$HD208=$JQ208))*($M$5:$HD$5="GL")*($JT208="consigne")),"")</f>
        <v/>
      </c>
      <c r="MG208" t="str" cm="1">
        <f t="array" ref="MG208">_xlfn._xlws.FILTER($M$3:$HD$3,((($M208:$HD208=$IL208)+($M208:$HD208=$IM208))*($M$5:$HD$5="M-E")*($IP208="consigne")),"")</f>
        <v/>
      </c>
    </row>
    <row r="209" spans="1:351" x14ac:dyDescent="0.25">
      <c r="A209" s="1" t="s">
        <v>1139</v>
      </c>
      <c r="B209" t="s">
        <v>204</v>
      </c>
      <c r="D209" t="s">
        <v>540</v>
      </c>
      <c r="E209" s="1" t="s">
        <v>1140</v>
      </c>
      <c r="F209" t="s">
        <v>1141</v>
      </c>
      <c r="G209">
        <v>24692</v>
      </c>
      <c r="H209" t="s">
        <v>527</v>
      </c>
      <c r="I209" t="s">
        <v>528</v>
      </c>
      <c r="M209" t="s">
        <v>460</v>
      </c>
      <c r="N209" t="s">
        <v>460</v>
      </c>
      <c r="O209" t="s">
        <v>461</v>
      </c>
      <c r="P209" t="s">
        <v>460</v>
      </c>
      <c r="Q209" t="s">
        <v>460</v>
      </c>
      <c r="R209" t="s">
        <v>461</v>
      </c>
      <c r="S209" t="s">
        <v>461</v>
      </c>
      <c r="T209" t="s">
        <v>461</v>
      </c>
      <c r="U209" t="s">
        <v>461</v>
      </c>
      <c r="V209" t="s">
        <v>461</v>
      </c>
      <c r="W209" t="s">
        <v>463</v>
      </c>
      <c r="X209" t="s">
        <v>461</v>
      </c>
      <c r="Y209" t="s">
        <v>461</v>
      </c>
      <c r="Z209" t="s">
        <v>461</v>
      </c>
      <c r="AA209" t="s">
        <v>461</v>
      </c>
      <c r="AB209" t="s">
        <v>461</v>
      </c>
      <c r="AC209" t="s">
        <v>461</v>
      </c>
      <c r="AD209" t="s">
        <v>461</v>
      </c>
      <c r="AE209" t="s">
        <v>460</v>
      </c>
      <c r="AF209" t="s">
        <v>461</v>
      </c>
      <c r="AG209" t="s">
        <v>461</v>
      </c>
      <c r="AH209" t="s">
        <v>461</v>
      </c>
      <c r="AI209" t="s">
        <v>461</v>
      </c>
      <c r="AJ209" t="s">
        <v>461</v>
      </c>
      <c r="AK209" t="s">
        <v>461</v>
      </c>
      <c r="AL209" t="s">
        <v>460</v>
      </c>
      <c r="AM209" t="s">
        <v>460</v>
      </c>
      <c r="AN209" t="s">
        <v>461</v>
      </c>
      <c r="AO209" t="s">
        <v>460</v>
      </c>
      <c r="AP209" t="s">
        <v>461</v>
      </c>
      <c r="AQ209" t="s">
        <v>461</v>
      </c>
      <c r="AR209" t="s">
        <v>461</v>
      </c>
      <c r="AS209" t="s">
        <v>461</v>
      </c>
      <c r="AT209" t="s">
        <v>461</v>
      </c>
      <c r="AU209" t="s">
        <v>461</v>
      </c>
      <c r="AV209" t="s">
        <v>461</v>
      </c>
      <c r="AW209" t="s">
        <v>460</v>
      </c>
      <c r="AX209" t="s">
        <v>461</v>
      </c>
      <c r="AY209" t="s">
        <v>461</v>
      </c>
      <c r="AZ209" t="s">
        <v>461</v>
      </c>
      <c r="BA209" t="s">
        <v>460</v>
      </c>
      <c r="BB209" t="s">
        <v>461</v>
      </c>
      <c r="BC209" t="s">
        <v>461</v>
      </c>
      <c r="BD209" t="s">
        <v>460</v>
      </c>
      <c r="BE209" t="s">
        <v>463</v>
      </c>
      <c r="BF209" t="s">
        <v>461</v>
      </c>
      <c r="BG209" t="s">
        <v>461</v>
      </c>
      <c r="BH209" t="s">
        <v>461</v>
      </c>
      <c r="BI209" t="s">
        <v>461</v>
      </c>
      <c r="BJ209" t="s">
        <v>461</v>
      </c>
      <c r="BK209" t="s">
        <v>460</v>
      </c>
      <c r="BL209" t="s">
        <v>461</v>
      </c>
      <c r="BM209" t="s">
        <v>461</v>
      </c>
      <c r="BN209" t="s">
        <v>461</v>
      </c>
      <c r="BO209" t="s">
        <v>461</v>
      </c>
      <c r="BP209" t="s">
        <v>463</v>
      </c>
      <c r="BQ209" t="s">
        <v>461</v>
      </c>
      <c r="BR209" t="s">
        <v>460</v>
      </c>
      <c r="BS209" t="s">
        <v>461</v>
      </c>
      <c r="BT209" t="s">
        <v>460</v>
      </c>
      <c r="BU209" t="s">
        <v>460</v>
      </c>
      <c r="BV209" t="s">
        <v>461</v>
      </c>
      <c r="BW209" t="s">
        <v>460</v>
      </c>
      <c r="BX209" t="s">
        <v>461</v>
      </c>
      <c r="BY209" t="s">
        <v>461</v>
      </c>
      <c r="BZ209" t="s">
        <v>460</v>
      </c>
      <c r="CA209" t="s">
        <v>461</v>
      </c>
      <c r="CB209" t="s">
        <v>461</v>
      </c>
      <c r="CC209" t="s">
        <v>461</v>
      </c>
      <c r="CD209" t="s">
        <v>460</v>
      </c>
      <c r="CE209" t="s">
        <v>461</v>
      </c>
      <c r="CF209" t="s">
        <v>461</v>
      </c>
      <c r="CG209" t="s">
        <v>460</v>
      </c>
      <c r="CH209" t="s">
        <v>461</v>
      </c>
      <c r="CI209" t="s">
        <v>460</v>
      </c>
      <c r="CJ209" t="s">
        <v>461</v>
      </c>
      <c r="CK209" t="s">
        <v>461</v>
      </c>
      <c r="CL209" t="s">
        <v>460</v>
      </c>
      <c r="CM209" t="s">
        <v>463</v>
      </c>
      <c r="CN209" t="s">
        <v>461</v>
      </c>
      <c r="CO209" t="s">
        <v>461</v>
      </c>
      <c r="CP209" t="s">
        <v>460</v>
      </c>
      <c r="CQ209" t="s">
        <v>460</v>
      </c>
      <c r="CR209" t="s">
        <v>460</v>
      </c>
      <c r="CS209" t="s">
        <v>460</v>
      </c>
      <c r="CT209" t="s">
        <v>460</v>
      </c>
      <c r="CU209" t="s">
        <v>461</v>
      </c>
      <c r="CV209" t="s">
        <v>460</v>
      </c>
      <c r="CW209" t="s">
        <v>461</v>
      </c>
      <c r="CX209" t="s">
        <v>461</v>
      </c>
      <c r="CY209" t="s">
        <v>460</v>
      </c>
      <c r="CZ209" t="s">
        <v>460</v>
      </c>
      <c r="DA209" t="s">
        <v>461</v>
      </c>
      <c r="DB209" t="s">
        <v>474</v>
      </c>
      <c r="DC209" t="s">
        <v>461</v>
      </c>
      <c r="DD209" t="s">
        <v>460</v>
      </c>
      <c r="DE209" t="s">
        <v>461</v>
      </c>
      <c r="DF209" t="s">
        <v>460</v>
      </c>
      <c r="DG209" t="s">
        <v>461</v>
      </c>
      <c r="DH209" t="s">
        <v>461</v>
      </c>
      <c r="DI209" t="s">
        <v>461</v>
      </c>
      <c r="DJ209" t="s">
        <v>461</v>
      </c>
      <c r="DK209" t="s">
        <v>461</v>
      </c>
      <c r="DL209" t="s">
        <v>461</v>
      </c>
      <c r="DM209" t="s">
        <v>461</v>
      </c>
      <c r="DN209" t="s">
        <v>461</v>
      </c>
      <c r="DO209" t="s">
        <v>461</v>
      </c>
      <c r="DP209" t="s">
        <v>460</v>
      </c>
      <c r="DQ209" t="s">
        <v>473</v>
      </c>
      <c r="DR209" t="s">
        <v>461</v>
      </c>
      <c r="DS209" t="s">
        <v>461</v>
      </c>
      <c r="DT209" t="s">
        <v>461</v>
      </c>
      <c r="DU209" t="s">
        <v>460</v>
      </c>
      <c r="DV209" t="s">
        <v>461</v>
      </c>
      <c r="DW209" t="s">
        <v>461</v>
      </c>
      <c r="DX209" t="s">
        <v>460</v>
      </c>
      <c r="DY209" t="s">
        <v>461</v>
      </c>
      <c r="DZ209" t="s">
        <v>461</v>
      </c>
      <c r="EA209" t="s">
        <v>461</v>
      </c>
      <c r="EB209" t="s">
        <v>461</v>
      </c>
      <c r="EC209" t="s">
        <v>461</v>
      </c>
      <c r="ED209" t="s">
        <v>461</v>
      </c>
      <c r="EE209" t="s">
        <v>461</v>
      </c>
      <c r="EF209" t="s">
        <v>461</v>
      </c>
      <c r="EG209" t="s">
        <v>461</v>
      </c>
      <c r="EH209" t="s">
        <v>461</v>
      </c>
      <c r="EI209" t="s">
        <v>460</v>
      </c>
      <c r="EJ209" t="s">
        <v>460</v>
      </c>
      <c r="EK209" t="s">
        <v>461</v>
      </c>
      <c r="EL209" t="s">
        <v>473</v>
      </c>
      <c r="EM209" t="s">
        <v>461</v>
      </c>
      <c r="EN209" t="s">
        <v>460</v>
      </c>
      <c r="EO209" t="s">
        <v>461</v>
      </c>
      <c r="EP209" t="s">
        <v>461</v>
      </c>
      <c r="EQ209" t="s">
        <v>461</v>
      </c>
      <c r="ER209" t="s">
        <v>461</v>
      </c>
      <c r="ES209" t="s">
        <v>461</v>
      </c>
      <c r="ET209" t="s">
        <v>461</v>
      </c>
      <c r="EU209" t="s">
        <v>461</v>
      </c>
      <c r="EV209" t="s">
        <v>461</v>
      </c>
      <c r="EW209" t="s">
        <v>461</v>
      </c>
      <c r="EX209" t="s">
        <v>461</v>
      </c>
      <c r="EY209" t="s">
        <v>460</v>
      </c>
      <c r="EZ209" t="s">
        <v>461</v>
      </c>
      <c r="FA209" t="s">
        <v>461</v>
      </c>
      <c r="FB209" t="s">
        <v>460</v>
      </c>
      <c r="FC209" t="s">
        <v>461</v>
      </c>
      <c r="FD209" t="s">
        <v>461</v>
      </c>
      <c r="FE209" t="s">
        <v>461</v>
      </c>
      <c r="FF209" t="s">
        <v>461</v>
      </c>
      <c r="FG209" t="s">
        <v>460</v>
      </c>
      <c r="FH209" t="s">
        <v>461</v>
      </c>
      <c r="FI209" t="s">
        <v>461</v>
      </c>
      <c r="FJ209" t="s">
        <v>460</v>
      </c>
      <c r="FK209" t="s">
        <v>460</v>
      </c>
      <c r="FL209" t="s">
        <v>461</v>
      </c>
      <c r="FM209" t="s">
        <v>461</v>
      </c>
      <c r="FN209" t="s">
        <v>461</v>
      </c>
      <c r="FO209" t="s">
        <v>461</v>
      </c>
      <c r="FP209" t="s">
        <v>473</v>
      </c>
      <c r="FQ209" t="s">
        <v>460</v>
      </c>
      <c r="FR209" t="s">
        <v>461</v>
      </c>
      <c r="FS209" t="s">
        <v>461</v>
      </c>
      <c r="FT209" t="s">
        <v>461</v>
      </c>
      <c r="FU209" t="s">
        <v>461</v>
      </c>
      <c r="FV209" t="s">
        <v>461</v>
      </c>
      <c r="FW209" t="s">
        <v>460</v>
      </c>
      <c r="FX209" t="s">
        <v>461</v>
      </c>
      <c r="FY209" t="s">
        <v>461</v>
      </c>
      <c r="FZ209" t="s">
        <v>461</v>
      </c>
      <c r="GA209" t="s">
        <v>460</v>
      </c>
      <c r="GB209" t="s">
        <v>461</v>
      </c>
      <c r="GC209" t="s">
        <v>460</v>
      </c>
      <c r="GD209" t="s">
        <v>461</v>
      </c>
      <c r="GE209" t="s">
        <v>461</v>
      </c>
      <c r="GF209" t="s">
        <v>460</v>
      </c>
      <c r="GG209" t="s">
        <v>463</v>
      </c>
      <c r="GH209" t="s">
        <v>461</v>
      </c>
      <c r="GI209" t="s">
        <v>461</v>
      </c>
      <c r="GJ209" t="s">
        <v>461</v>
      </c>
      <c r="GK209" t="s">
        <v>460</v>
      </c>
      <c r="GL209" t="s">
        <v>460</v>
      </c>
      <c r="GM209" t="s">
        <v>461</v>
      </c>
      <c r="GN209" t="s">
        <v>461</v>
      </c>
      <c r="GO209" t="s">
        <v>460</v>
      </c>
      <c r="GP209" t="s">
        <v>461</v>
      </c>
      <c r="GQ209" t="s">
        <v>460</v>
      </c>
      <c r="GR209" t="s">
        <v>461</v>
      </c>
      <c r="GS209" t="s">
        <v>461</v>
      </c>
      <c r="GT209" t="s">
        <v>461</v>
      </c>
      <c r="GU209" t="s">
        <v>461</v>
      </c>
      <c r="GV209" t="s">
        <v>461</v>
      </c>
      <c r="GW209" t="s">
        <v>461</v>
      </c>
      <c r="GX209" t="s">
        <v>461</v>
      </c>
      <c r="GY209" t="s">
        <v>461</v>
      </c>
      <c r="GZ209" t="s">
        <v>461</v>
      </c>
      <c r="HA209" t="s">
        <v>461</v>
      </c>
      <c r="HB209" t="s">
        <v>460</v>
      </c>
      <c r="HC209" t="s">
        <v>461</v>
      </c>
      <c r="HD209" t="s">
        <v>460</v>
      </c>
      <c r="HE209" t="s">
        <v>475</v>
      </c>
      <c r="HF209">
        <v>53</v>
      </c>
      <c r="HG209">
        <v>138</v>
      </c>
      <c r="HH209">
        <v>0</v>
      </c>
      <c r="HI209">
        <v>5</v>
      </c>
      <c r="HJ209">
        <v>3</v>
      </c>
      <c r="HK209" t="s">
        <v>476</v>
      </c>
      <c r="HM209" s="3">
        <f t="shared" si="150"/>
        <v>53</v>
      </c>
      <c r="HN209" s="3">
        <f t="shared" si="151"/>
        <v>0</v>
      </c>
      <c r="HO209" s="3">
        <f t="shared" si="167"/>
        <v>0</v>
      </c>
      <c r="HP209" s="3">
        <f t="shared" si="130"/>
        <v>53</v>
      </c>
      <c r="HQ209" s="7" t="str" cm="1">
        <f t="array" ref="HQ209">_xlfn.SWITCH(HP209,HM209,"Oui",HN209,"Non",HO209,"Abstention")</f>
        <v>Oui</v>
      </c>
      <c r="HR209" s="7" t="str" cm="1">
        <f t="array" ref="HR209">_xlfn.SWITCH(HQ209,"Oui","Non","Non","Oui","Abstention","Oui")</f>
        <v>Non</v>
      </c>
      <c r="HS209" s="7" t="str" cm="1">
        <f t="array" ref="HS209">_xlfn.SWITCH(HQ209,"Oui","Abstention","Non","Abstention","Abstention","Non")</f>
        <v>Abstention</v>
      </c>
      <c r="HT209" s="3">
        <f t="shared" si="131"/>
        <v>53</v>
      </c>
      <c r="HU209" s="3">
        <f t="shared" si="132"/>
        <v>1</v>
      </c>
      <c r="HV209" t="str">
        <f t="shared" si="133"/>
        <v>consigne</v>
      </c>
      <c r="HW209" s="3">
        <f t="shared" si="152"/>
        <v>0</v>
      </c>
      <c r="HX209" s="3">
        <f t="shared" si="153"/>
        <v>36</v>
      </c>
      <c r="HY209" s="3">
        <f t="shared" si="154"/>
        <v>0</v>
      </c>
      <c r="HZ209" s="3">
        <f t="shared" si="134"/>
        <v>36</v>
      </c>
      <c r="IA209" s="7" t="str" cm="1">
        <f t="array" ref="IA209">_xlfn.SWITCH(HZ209,HW209,"Oui",HX209,"Non",HY209,"Abstention")</f>
        <v>Non</v>
      </c>
      <c r="IB209" s="7" t="str" cm="1">
        <f t="array" ref="IB209">_xlfn.SWITCH(IA209,"Oui","Non","Non","Oui","Abstention","Oui")</f>
        <v>Oui</v>
      </c>
      <c r="IC209" s="7" t="str" cm="1">
        <f t="array" ref="IC209">_xlfn.SWITCH(IA209,"Oui","Abstention","Non","Abstention","Abstention","Non")</f>
        <v>Abstention</v>
      </c>
      <c r="ID209" s="3">
        <f t="shared" si="135"/>
        <v>36</v>
      </c>
      <c r="IE209" s="3">
        <f t="shared" si="136"/>
        <v>1</v>
      </c>
      <c r="IF209" t="str">
        <f t="shared" si="137"/>
        <v>consigne</v>
      </c>
      <c r="IG209">
        <f t="shared" si="155"/>
        <v>0</v>
      </c>
      <c r="IH209">
        <f t="shared" si="156"/>
        <v>30</v>
      </c>
      <c r="II209">
        <f t="shared" si="157"/>
        <v>0</v>
      </c>
      <c r="IJ209" s="3">
        <f t="shared" si="138"/>
        <v>30</v>
      </c>
      <c r="IK209" s="7" t="str" cm="1">
        <f t="array" ref="IK209">_xlfn.SWITCH(IJ209,IG209,"Oui",IH209,"Non",II209,"Abstention")</f>
        <v>Non</v>
      </c>
      <c r="IL209" s="7" t="str" cm="1">
        <f t="array" ref="IL209">_xlfn.SWITCH(IK209,"Oui","Non","Non","Oui","Abstention","Oui")</f>
        <v>Oui</v>
      </c>
      <c r="IM209" s="7" t="str" cm="1">
        <f t="array" ref="IM209">_xlfn.SWITCH(IK209,"Oui","Abstention","Non","Abstention","Abstention","Non")</f>
        <v>Abstention</v>
      </c>
      <c r="IN209" s="3">
        <f t="shared" si="139"/>
        <v>30</v>
      </c>
      <c r="IO209" s="3">
        <f t="shared" si="140"/>
        <v>1</v>
      </c>
      <c r="IP209" t="str">
        <f t="shared" si="126"/>
        <v>consigne</v>
      </c>
      <c r="IQ209">
        <f t="shared" si="158"/>
        <v>0</v>
      </c>
      <c r="IR209">
        <f t="shared" si="159"/>
        <v>27</v>
      </c>
      <c r="IS209">
        <f t="shared" si="160"/>
        <v>0</v>
      </c>
      <c r="IT209" s="3">
        <f t="shared" si="141"/>
        <v>27</v>
      </c>
      <c r="IU209" s="7" t="str" cm="1">
        <f t="array" ref="IU209">_xlfn.SWITCH(IT209,IQ209,"Oui",IR209,"Non",IS209,"Abstention")</f>
        <v>Non</v>
      </c>
      <c r="IV209" s="7" t="str" cm="1">
        <f t="array" ref="IV209">_xlfn.SWITCH(IU209,"Oui","Non","Non","Oui","Abstention","Oui")</f>
        <v>Oui</v>
      </c>
      <c r="IW209" s="7" t="str" cm="1">
        <f t="array" ref="IW209">_xlfn.SWITCH(IU209,"Oui","Abstention","Non","Abstention","Abstention","Non")</f>
        <v>Abstention</v>
      </c>
      <c r="IX209" s="3">
        <f t="shared" si="142"/>
        <v>27</v>
      </c>
      <c r="IY209" s="3">
        <f t="shared" si="143"/>
        <v>1</v>
      </c>
      <c r="IZ209" t="str">
        <f t="shared" si="127"/>
        <v>consigne</v>
      </c>
      <c r="JA209">
        <f t="shared" si="161"/>
        <v>0</v>
      </c>
      <c r="JB209">
        <f t="shared" si="162"/>
        <v>29</v>
      </c>
      <c r="JC209">
        <f t="shared" si="163"/>
        <v>0</v>
      </c>
      <c r="JD209" s="3">
        <f t="shared" si="144"/>
        <v>29</v>
      </c>
      <c r="JE209" s="7" t="str" cm="1">
        <f t="array" ref="JE209">_xlfn.SWITCH(JD209,JA209,"Oui",JB209,"Non",JC209,"Abstention")</f>
        <v>Non</v>
      </c>
      <c r="JF209" s="7" t="str" cm="1">
        <f t="array" ref="JF209">_xlfn.SWITCH(JE209,"Oui","Non","Non","Oui","Abstention","Oui")</f>
        <v>Oui</v>
      </c>
      <c r="JG209" s="7" t="str" cm="1">
        <f t="array" ref="JG209">_xlfn.SWITCH(JE209,"Oui","Abstention","Non","Abstention","Abstention","Non")</f>
        <v>Abstention</v>
      </c>
      <c r="JH209" s="3">
        <f t="shared" si="145"/>
        <v>29</v>
      </c>
      <c r="JI209" s="3">
        <f t="shared" si="146"/>
        <v>1</v>
      </c>
      <c r="JJ209" t="str">
        <f t="shared" si="128"/>
        <v>consigne</v>
      </c>
      <c r="JK209">
        <f t="shared" si="164"/>
        <v>0</v>
      </c>
      <c r="JL209">
        <f t="shared" si="165"/>
        <v>16</v>
      </c>
      <c r="JM209">
        <f t="shared" si="166"/>
        <v>0</v>
      </c>
      <c r="JN209" s="3">
        <f t="shared" si="147"/>
        <v>16</v>
      </c>
      <c r="JO209" s="7" t="str" cm="1">
        <f t="array" ref="JO209">_xlfn.SWITCH(JN209,JK209,"Oui",JL209,"Non",JM209,"Abstention")</f>
        <v>Non</v>
      </c>
      <c r="JP209" s="7" t="str" cm="1">
        <f t="array" ref="JP209">_xlfn.SWITCH(JO209,"Oui","Non","Non","Oui","Abstention","Oui")</f>
        <v>Oui</v>
      </c>
      <c r="JQ209" s="7" t="str" cm="1">
        <f t="array" ref="JQ209">_xlfn.SWITCH(JO209,"Oui","Abstention","Non","Abstention","Abstention","Non")</f>
        <v>Abstention</v>
      </c>
      <c r="JR209" s="3">
        <f t="shared" si="148"/>
        <v>16</v>
      </c>
      <c r="JS209" s="3">
        <f t="shared" si="149"/>
        <v>1</v>
      </c>
      <c r="JT209" t="str">
        <f t="shared" si="129"/>
        <v>consigne</v>
      </c>
      <c r="JU209" s="3"/>
      <c r="JV209" t="str" cm="1">
        <f t="array" ref="JV209">_xlfn._xlws.FILTER($M$3:$HD$3,((($M209:$HD209=$HR209)+($M209:$HD209=$HS209))*($M$5:$HD$5="V")*($HV209="consigne")),"")</f>
        <v/>
      </c>
      <c r="KP209" t="str" cm="1">
        <f t="array" ref="KP209">_xlfn._xlws.FILTER($M$3:$HD$3,((($M209:$HD209=$IB209)+($M209:$HD209=$IC209))*($M$5:$HD$5="S")*($IF209="consigne")),"")</f>
        <v/>
      </c>
      <c r="LD209" t="str" cm="1">
        <f t="array" ref="LD209">_xlfn._xlws.FILTER($M$3:$HD$3,((($M209:$HD209=$IV209)+($M209:$HD209=$IW209))*($M$5:$HD$5="RL")*($IZ209="consigne")),"")</f>
        <v/>
      </c>
      <c r="LP209" t="str" cm="1">
        <f t="array" ref="LP209">_xlfn._xlws.FILTER($M$3:$HD$3,((($M209:$HD209=$JF209)+($M209:$HD209=$JG209))*($M$5:$HD$5="G")*($JJ209="consigne")),"")</f>
        <v/>
      </c>
      <c r="MA209" t="str" cm="1">
        <f t="array" ref="MA209">_xlfn._xlws.FILTER($M$3:$HD$3,((($M209:$HD209=$JP209)+($M209:$HD209=$JQ209))*($M$5:$HD$5="GL")*($JT209="consigne")),"")</f>
        <v/>
      </c>
      <c r="MG209" t="str" cm="1">
        <f t="array" ref="MG209">_xlfn._xlws.FILTER($M$3:$HD$3,((($M209:$HD209=$IL209)+($M209:$HD209=$IM209))*($M$5:$HD$5="M-E")*($IP209="consigne")),"")</f>
        <v/>
      </c>
    </row>
    <row r="210" spans="1:351" x14ac:dyDescent="0.25">
      <c r="A210" s="1" t="s">
        <v>1142</v>
      </c>
      <c r="B210" t="s">
        <v>204</v>
      </c>
      <c r="D210" t="s">
        <v>540</v>
      </c>
      <c r="E210" s="1" t="s">
        <v>1143</v>
      </c>
      <c r="F210" t="s">
        <v>1144</v>
      </c>
      <c r="G210">
        <v>24693</v>
      </c>
      <c r="H210" t="s">
        <v>527</v>
      </c>
      <c r="I210" t="s">
        <v>528</v>
      </c>
      <c r="M210" t="s">
        <v>461</v>
      </c>
      <c r="N210" t="s">
        <v>461</v>
      </c>
      <c r="O210" t="s">
        <v>460</v>
      </c>
      <c r="P210" t="s">
        <v>461</v>
      </c>
      <c r="Q210" t="s">
        <v>461</v>
      </c>
      <c r="R210" t="s">
        <v>460</v>
      </c>
      <c r="S210" t="s">
        <v>460</v>
      </c>
      <c r="T210" t="s">
        <v>460</v>
      </c>
      <c r="U210" t="s">
        <v>460</v>
      </c>
      <c r="V210" t="s">
        <v>460</v>
      </c>
      <c r="W210" t="s">
        <v>463</v>
      </c>
      <c r="X210" t="s">
        <v>460</v>
      </c>
      <c r="Y210" t="s">
        <v>460</v>
      </c>
      <c r="Z210" t="s">
        <v>461</v>
      </c>
      <c r="AA210" t="s">
        <v>461</v>
      </c>
      <c r="AB210" t="s">
        <v>460</v>
      </c>
      <c r="AC210" t="s">
        <v>460</v>
      </c>
      <c r="AD210" t="s">
        <v>461</v>
      </c>
      <c r="AE210" t="s">
        <v>461</v>
      </c>
      <c r="AF210" t="s">
        <v>460</v>
      </c>
      <c r="AG210" t="s">
        <v>461</v>
      </c>
      <c r="AH210" t="s">
        <v>461</v>
      </c>
      <c r="AI210" t="s">
        <v>461</v>
      </c>
      <c r="AJ210" t="s">
        <v>460</v>
      </c>
      <c r="AK210" t="s">
        <v>461</v>
      </c>
      <c r="AL210" t="s">
        <v>461</v>
      </c>
      <c r="AM210" t="s">
        <v>461</v>
      </c>
      <c r="AN210" t="s">
        <v>461</v>
      </c>
      <c r="AO210" t="s">
        <v>461</v>
      </c>
      <c r="AP210" t="s">
        <v>461</v>
      </c>
      <c r="AQ210" t="s">
        <v>461</v>
      </c>
      <c r="AR210" t="s">
        <v>461</v>
      </c>
      <c r="AS210" t="s">
        <v>460</v>
      </c>
      <c r="AT210" t="s">
        <v>461</v>
      </c>
      <c r="AU210" t="s">
        <v>460</v>
      </c>
      <c r="AV210" t="s">
        <v>460</v>
      </c>
      <c r="AW210" t="s">
        <v>461</v>
      </c>
      <c r="AX210" t="s">
        <v>460</v>
      </c>
      <c r="AY210" t="s">
        <v>461</v>
      </c>
      <c r="AZ210" t="s">
        <v>461</v>
      </c>
      <c r="BA210" t="s">
        <v>461</v>
      </c>
      <c r="BB210" t="s">
        <v>461</v>
      </c>
      <c r="BC210" t="s">
        <v>460</v>
      </c>
      <c r="BD210" t="s">
        <v>461</v>
      </c>
      <c r="BE210" t="s">
        <v>463</v>
      </c>
      <c r="BF210" t="s">
        <v>461</v>
      </c>
      <c r="BG210" t="s">
        <v>460</v>
      </c>
      <c r="BH210" t="s">
        <v>461</v>
      </c>
      <c r="BI210" t="s">
        <v>460</v>
      </c>
      <c r="BJ210" t="s">
        <v>461</v>
      </c>
      <c r="BK210" t="s">
        <v>461</v>
      </c>
      <c r="BL210" t="s">
        <v>461</v>
      </c>
      <c r="BM210" t="s">
        <v>460</v>
      </c>
      <c r="BN210" t="s">
        <v>461</v>
      </c>
      <c r="BO210" t="s">
        <v>461</v>
      </c>
      <c r="BP210" t="s">
        <v>463</v>
      </c>
      <c r="BQ210" t="s">
        <v>460</v>
      </c>
      <c r="BR210" t="s">
        <v>461</v>
      </c>
      <c r="BS210" t="s">
        <v>460</v>
      </c>
      <c r="BT210" t="s">
        <v>461</v>
      </c>
      <c r="BU210" t="s">
        <v>461</v>
      </c>
      <c r="BV210" t="s">
        <v>461</v>
      </c>
      <c r="BW210" t="s">
        <v>461</v>
      </c>
      <c r="BX210" t="s">
        <v>460</v>
      </c>
      <c r="BY210" t="s">
        <v>461</v>
      </c>
      <c r="BZ210" t="s">
        <v>461</v>
      </c>
      <c r="CA210" t="s">
        <v>460</v>
      </c>
      <c r="CB210" t="s">
        <v>461</v>
      </c>
      <c r="CC210" t="s">
        <v>461</v>
      </c>
      <c r="CD210" t="s">
        <v>461</v>
      </c>
      <c r="CE210" t="s">
        <v>460</v>
      </c>
      <c r="CF210" t="s">
        <v>461</v>
      </c>
      <c r="CG210" t="s">
        <v>461</v>
      </c>
      <c r="CH210" t="s">
        <v>461</v>
      </c>
      <c r="CI210" t="s">
        <v>461</v>
      </c>
      <c r="CJ210" t="s">
        <v>461</v>
      </c>
      <c r="CK210" t="s">
        <v>460</v>
      </c>
      <c r="CL210" t="s">
        <v>461</v>
      </c>
      <c r="CM210" t="s">
        <v>463</v>
      </c>
      <c r="CN210" t="s">
        <v>460</v>
      </c>
      <c r="CO210" t="s">
        <v>460</v>
      </c>
      <c r="CP210" t="s">
        <v>461</v>
      </c>
      <c r="CQ210" t="s">
        <v>461</v>
      </c>
      <c r="CR210" t="s">
        <v>461</v>
      </c>
      <c r="CS210" t="s">
        <v>461</v>
      </c>
      <c r="CT210" t="s">
        <v>461</v>
      </c>
      <c r="CU210" t="s">
        <v>461</v>
      </c>
      <c r="CV210" t="s">
        <v>461</v>
      </c>
      <c r="CW210" t="s">
        <v>461</v>
      </c>
      <c r="CX210" t="s">
        <v>460</v>
      </c>
      <c r="CY210" t="s">
        <v>461</v>
      </c>
      <c r="CZ210" t="s">
        <v>461</v>
      </c>
      <c r="DA210" t="s">
        <v>461</v>
      </c>
      <c r="DB210" t="s">
        <v>474</v>
      </c>
      <c r="DC210" t="s">
        <v>461</v>
      </c>
      <c r="DD210" t="s">
        <v>461</v>
      </c>
      <c r="DE210" t="s">
        <v>460</v>
      </c>
      <c r="DF210" t="s">
        <v>461</v>
      </c>
      <c r="DG210" t="s">
        <v>461</v>
      </c>
      <c r="DH210" t="s">
        <v>461</v>
      </c>
      <c r="DI210" t="s">
        <v>460</v>
      </c>
      <c r="DJ210" t="s">
        <v>461</v>
      </c>
      <c r="DK210" t="s">
        <v>461</v>
      </c>
      <c r="DL210" t="s">
        <v>461</v>
      </c>
      <c r="DM210" t="s">
        <v>460</v>
      </c>
      <c r="DN210" t="s">
        <v>460</v>
      </c>
      <c r="DO210" t="s">
        <v>461</v>
      </c>
      <c r="DP210" t="s">
        <v>461</v>
      </c>
      <c r="DQ210" t="s">
        <v>473</v>
      </c>
      <c r="DR210" t="s">
        <v>460</v>
      </c>
      <c r="DS210" t="s">
        <v>460</v>
      </c>
      <c r="DT210" t="s">
        <v>460</v>
      </c>
      <c r="DU210" t="s">
        <v>461</v>
      </c>
      <c r="DV210" t="s">
        <v>460</v>
      </c>
      <c r="DW210" t="s">
        <v>461</v>
      </c>
      <c r="DX210" t="s">
        <v>461</v>
      </c>
      <c r="DY210" t="s">
        <v>460</v>
      </c>
      <c r="DZ210" t="s">
        <v>460</v>
      </c>
      <c r="EA210" t="s">
        <v>460</v>
      </c>
      <c r="EB210" t="s">
        <v>460</v>
      </c>
      <c r="EC210" t="s">
        <v>480</v>
      </c>
      <c r="ED210" t="s">
        <v>480</v>
      </c>
      <c r="EE210" t="s">
        <v>461</v>
      </c>
      <c r="EF210" t="s">
        <v>461</v>
      </c>
      <c r="EG210" t="s">
        <v>460</v>
      </c>
      <c r="EH210" t="s">
        <v>461</v>
      </c>
      <c r="EI210" t="s">
        <v>461</v>
      </c>
      <c r="EJ210" t="s">
        <v>461</v>
      </c>
      <c r="EK210" t="s">
        <v>460</v>
      </c>
      <c r="EL210" t="s">
        <v>460</v>
      </c>
      <c r="EM210" t="s">
        <v>461</v>
      </c>
      <c r="EN210" t="s">
        <v>461</v>
      </c>
      <c r="EO210" t="s">
        <v>460</v>
      </c>
      <c r="EP210" t="s">
        <v>461</v>
      </c>
      <c r="EQ210" t="s">
        <v>460</v>
      </c>
      <c r="ER210" t="s">
        <v>461</v>
      </c>
      <c r="ES210" t="s">
        <v>460</v>
      </c>
      <c r="ET210" t="s">
        <v>461</v>
      </c>
      <c r="EU210" t="s">
        <v>460</v>
      </c>
      <c r="EV210" t="s">
        <v>460</v>
      </c>
      <c r="EW210" t="s">
        <v>460</v>
      </c>
      <c r="EX210" t="s">
        <v>460</v>
      </c>
      <c r="EY210" t="s">
        <v>461</v>
      </c>
      <c r="EZ210" t="s">
        <v>461</v>
      </c>
      <c r="FA210" t="s">
        <v>461</v>
      </c>
      <c r="FB210" t="s">
        <v>461</v>
      </c>
      <c r="FC210" t="s">
        <v>461</v>
      </c>
      <c r="FD210" t="s">
        <v>461</v>
      </c>
      <c r="FE210" t="s">
        <v>461</v>
      </c>
      <c r="FF210" t="s">
        <v>461</v>
      </c>
      <c r="FG210" t="s">
        <v>461</v>
      </c>
      <c r="FH210" t="s">
        <v>460</v>
      </c>
      <c r="FI210" t="s">
        <v>461</v>
      </c>
      <c r="FJ210" t="s">
        <v>461</v>
      </c>
      <c r="FK210" t="s">
        <v>461</v>
      </c>
      <c r="FL210" t="s">
        <v>460</v>
      </c>
      <c r="FM210" t="s">
        <v>460</v>
      </c>
      <c r="FN210" t="s">
        <v>461</v>
      </c>
      <c r="FO210" t="s">
        <v>461</v>
      </c>
      <c r="FP210" t="s">
        <v>461</v>
      </c>
      <c r="FQ210" t="s">
        <v>461</v>
      </c>
      <c r="FR210" t="s">
        <v>460</v>
      </c>
      <c r="FS210" t="s">
        <v>461</v>
      </c>
      <c r="FT210" t="s">
        <v>460</v>
      </c>
      <c r="FU210" t="s">
        <v>460</v>
      </c>
      <c r="FV210" t="s">
        <v>461</v>
      </c>
      <c r="FW210" t="s">
        <v>461</v>
      </c>
      <c r="FX210" t="s">
        <v>460</v>
      </c>
      <c r="FY210" t="s">
        <v>461</v>
      </c>
      <c r="FZ210" t="s">
        <v>461</v>
      </c>
      <c r="GA210" t="s">
        <v>461</v>
      </c>
      <c r="GB210" t="s">
        <v>461</v>
      </c>
      <c r="GC210" t="s">
        <v>461</v>
      </c>
      <c r="GD210" t="s">
        <v>460</v>
      </c>
      <c r="GE210" t="s">
        <v>460</v>
      </c>
      <c r="GF210" t="s">
        <v>461</v>
      </c>
      <c r="GG210" t="s">
        <v>463</v>
      </c>
      <c r="GH210" t="s">
        <v>460</v>
      </c>
      <c r="GI210" t="s">
        <v>460</v>
      </c>
      <c r="GJ210" t="s">
        <v>460</v>
      </c>
      <c r="GK210" t="s">
        <v>461</v>
      </c>
      <c r="GL210" t="s">
        <v>461</v>
      </c>
      <c r="GM210" t="s">
        <v>480</v>
      </c>
      <c r="GN210" t="s">
        <v>461</v>
      </c>
      <c r="GO210" t="s">
        <v>461</v>
      </c>
      <c r="GP210" t="s">
        <v>460</v>
      </c>
      <c r="GQ210" t="s">
        <v>461</v>
      </c>
      <c r="GR210" t="s">
        <v>461</v>
      </c>
      <c r="GS210" t="s">
        <v>473</v>
      </c>
      <c r="GT210" t="s">
        <v>460</v>
      </c>
      <c r="GU210" t="s">
        <v>461</v>
      </c>
      <c r="GV210" t="s">
        <v>461</v>
      </c>
      <c r="GW210" t="s">
        <v>460</v>
      </c>
      <c r="GX210" t="s">
        <v>460</v>
      </c>
      <c r="GY210" t="s">
        <v>460</v>
      </c>
      <c r="GZ210" t="s">
        <v>460</v>
      </c>
      <c r="HA210" t="s">
        <v>461</v>
      </c>
      <c r="HB210" t="s">
        <v>461</v>
      </c>
      <c r="HC210" t="s">
        <v>460</v>
      </c>
      <c r="HD210" t="s">
        <v>461</v>
      </c>
      <c r="HE210" t="s">
        <v>475</v>
      </c>
      <c r="HF210">
        <v>70</v>
      </c>
      <c r="HG210">
        <v>119</v>
      </c>
      <c r="HH210">
        <v>3</v>
      </c>
      <c r="HI210">
        <v>5</v>
      </c>
      <c r="HJ210">
        <v>2</v>
      </c>
      <c r="HK210" t="s">
        <v>476</v>
      </c>
      <c r="HM210" s="3">
        <f t="shared" si="150"/>
        <v>0</v>
      </c>
      <c r="HN210" s="3">
        <f t="shared" si="151"/>
        <v>53</v>
      </c>
      <c r="HO210" s="3">
        <f t="shared" si="167"/>
        <v>0</v>
      </c>
      <c r="HP210" s="3">
        <f t="shared" si="130"/>
        <v>53</v>
      </c>
      <c r="HQ210" s="7" t="str" cm="1">
        <f t="array" ref="HQ210">_xlfn.SWITCH(HP210,HM210,"Oui",HN210,"Non",HO210,"Abstention")</f>
        <v>Non</v>
      </c>
      <c r="HR210" s="7" t="str" cm="1">
        <f t="array" ref="HR210">_xlfn.SWITCH(HQ210,"Oui","Non","Non","Oui","Abstention","Oui")</f>
        <v>Oui</v>
      </c>
      <c r="HS210" s="7" t="str" cm="1">
        <f t="array" ref="HS210">_xlfn.SWITCH(HQ210,"Oui","Abstention","Non","Abstention","Abstention","Non")</f>
        <v>Abstention</v>
      </c>
      <c r="HT210" s="3">
        <f t="shared" si="131"/>
        <v>53</v>
      </c>
      <c r="HU210" s="3">
        <f t="shared" si="132"/>
        <v>1</v>
      </c>
      <c r="HV210" t="str">
        <f t="shared" si="133"/>
        <v>consigne</v>
      </c>
      <c r="HW210" s="3">
        <f t="shared" si="152"/>
        <v>37</v>
      </c>
      <c r="HX210" s="3">
        <f t="shared" si="153"/>
        <v>0</v>
      </c>
      <c r="HY210" s="3">
        <f t="shared" si="154"/>
        <v>0</v>
      </c>
      <c r="HZ210" s="3">
        <f t="shared" si="134"/>
        <v>37</v>
      </c>
      <c r="IA210" s="7" t="str" cm="1">
        <f t="array" ref="IA210">_xlfn.SWITCH(HZ210,HW210,"Oui",HX210,"Non",HY210,"Abstention")</f>
        <v>Oui</v>
      </c>
      <c r="IB210" s="7" t="str" cm="1">
        <f t="array" ref="IB210">_xlfn.SWITCH(IA210,"Oui","Non","Non","Oui","Abstention","Oui")</f>
        <v>Non</v>
      </c>
      <c r="IC210" s="7" t="str" cm="1">
        <f t="array" ref="IC210">_xlfn.SWITCH(IA210,"Oui","Abstention","Non","Abstention","Abstention","Non")</f>
        <v>Abstention</v>
      </c>
      <c r="ID210" s="3">
        <f t="shared" si="135"/>
        <v>37</v>
      </c>
      <c r="IE210" s="3">
        <f t="shared" si="136"/>
        <v>1</v>
      </c>
      <c r="IF210" t="str">
        <f t="shared" si="137"/>
        <v>consigne</v>
      </c>
      <c r="IG210">
        <f t="shared" si="155"/>
        <v>2</v>
      </c>
      <c r="IH210">
        <f t="shared" si="156"/>
        <v>28</v>
      </c>
      <c r="II210">
        <f t="shared" si="157"/>
        <v>0</v>
      </c>
      <c r="IJ210" s="3">
        <f t="shared" si="138"/>
        <v>28</v>
      </c>
      <c r="IK210" s="7" t="str" cm="1">
        <f t="array" ref="IK210">_xlfn.SWITCH(IJ210,IG210,"Oui",IH210,"Non",II210,"Abstention")</f>
        <v>Non</v>
      </c>
      <c r="IL210" s="7" t="str" cm="1">
        <f t="array" ref="IL210">_xlfn.SWITCH(IK210,"Oui","Non","Non","Oui","Abstention","Oui")</f>
        <v>Oui</v>
      </c>
      <c r="IM210" s="7" t="str" cm="1">
        <f t="array" ref="IM210">_xlfn.SWITCH(IK210,"Oui","Abstention","Non","Abstention","Abstention","Non")</f>
        <v>Abstention</v>
      </c>
      <c r="IN210" s="3">
        <f t="shared" si="139"/>
        <v>30</v>
      </c>
      <c r="IO210" s="3">
        <f t="shared" si="140"/>
        <v>0.93333333333333335</v>
      </c>
      <c r="IP210" t="str">
        <f t="shared" si="126"/>
        <v>consigne</v>
      </c>
      <c r="IQ210">
        <f t="shared" si="158"/>
        <v>0</v>
      </c>
      <c r="IR210">
        <f t="shared" si="159"/>
        <v>25</v>
      </c>
      <c r="IS210">
        <f t="shared" si="160"/>
        <v>2</v>
      </c>
      <c r="IT210" s="3">
        <f t="shared" si="141"/>
        <v>25</v>
      </c>
      <c r="IU210" s="7" t="str" cm="1">
        <f t="array" ref="IU210">_xlfn.SWITCH(IT210,IQ210,"Oui",IR210,"Non",IS210,"Abstention")</f>
        <v>Non</v>
      </c>
      <c r="IV210" s="7" t="str" cm="1">
        <f t="array" ref="IV210">_xlfn.SWITCH(IU210,"Oui","Non","Non","Oui","Abstention","Oui")</f>
        <v>Oui</v>
      </c>
      <c r="IW210" s="7" t="str" cm="1">
        <f t="array" ref="IW210">_xlfn.SWITCH(IU210,"Oui","Abstention","Non","Abstention","Abstention","Non")</f>
        <v>Abstention</v>
      </c>
      <c r="IX210" s="3">
        <f t="shared" si="142"/>
        <v>27</v>
      </c>
      <c r="IY210" s="3">
        <f t="shared" si="143"/>
        <v>0.92592592592592593</v>
      </c>
      <c r="IZ210" t="str">
        <f t="shared" si="127"/>
        <v>consigne</v>
      </c>
      <c r="JA210">
        <f t="shared" si="161"/>
        <v>29</v>
      </c>
      <c r="JB210">
        <f t="shared" si="162"/>
        <v>0</v>
      </c>
      <c r="JC210">
        <f t="shared" si="163"/>
        <v>0</v>
      </c>
      <c r="JD210" s="3">
        <f t="shared" si="144"/>
        <v>29</v>
      </c>
      <c r="JE210" s="7" t="str" cm="1">
        <f t="array" ref="JE210">_xlfn.SWITCH(JD210,JA210,"Oui",JB210,"Non",JC210,"Abstention")</f>
        <v>Oui</v>
      </c>
      <c r="JF210" s="7" t="str" cm="1">
        <f t="array" ref="JF210">_xlfn.SWITCH(JE210,"Oui","Non","Non","Oui","Abstention","Oui")</f>
        <v>Non</v>
      </c>
      <c r="JG210" s="7" t="str" cm="1">
        <f t="array" ref="JG210">_xlfn.SWITCH(JE210,"Oui","Abstention","Non","Abstention","Abstention","Non")</f>
        <v>Abstention</v>
      </c>
      <c r="JH210" s="3">
        <f t="shared" si="145"/>
        <v>29</v>
      </c>
      <c r="JI210" s="3">
        <f t="shared" si="146"/>
        <v>1</v>
      </c>
      <c r="JJ210" t="str">
        <f t="shared" si="128"/>
        <v>consigne</v>
      </c>
      <c r="JK210">
        <f t="shared" si="164"/>
        <v>2</v>
      </c>
      <c r="JL210">
        <f t="shared" si="165"/>
        <v>13</v>
      </c>
      <c r="JM210">
        <f t="shared" si="166"/>
        <v>1</v>
      </c>
      <c r="JN210" s="3">
        <f t="shared" si="147"/>
        <v>13</v>
      </c>
      <c r="JO210" s="7" t="str" cm="1">
        <f t="array" ref="JO210">_xlfn.SWITCH(JN210,JK210,"Oui",JL210,"Non",JM210,"Abstention")</f>
        <v>Non</v>
      </c>
      <c r="JP210" s="7" t="str" cm="1">
        <f t="array" ref="JP210">_xlfn.SWITCH(JO210,"Oui","Non","Non","Oui","Abstention","Oui")</f>
        <v>Oui</v>
      </c>
      <c r="JQ210" s="7" t="str" cm="1">
        <f t="array" ref="JQ210">_xlfn.SWITCH(JO210,"Oui","Abstention","Non","Abstention","Abstention","Non")</f>
        <v>Abstention</v>
      </c>
      <c r="JR210" s="3">
        <f t="shared" si="148"/>
        <v>16</v>
      </c>
      <c r="JS210" s="3">
        <f t="shared" si="149"/>
        <v>0.8125</v>
      </c>
      <c r="JT210" t="str">
        <f t="shared" si="129"/>
        <v>consigne</v>
      </c>
      <c r="JU210" s="3"/>
      <c r="JV210" t="str" cm="1">
        <f t="array" ref="JV210">_xlfn._xlws.FILTER($M$3:$HD$3,((($M210:$HD210=$HR210)+($M210:$HD210=$HS210))*($M$5:$HD$5="V")*($HV210="consigne")),"")</f>
        <v/>
      </c>
      <c r="KP210" t="str" cm="1">
        <f t="array" ref="KP210">_xlfn._xlws.FILTER($M$3:$HD$3,((($M210:$HD210=$IB210)+($M210:$HD210=$IC210))*($M$5:$HD$5="S")*($IF210="consigne")),"")</f>
        <v/>
      </c>
      <c r="LD210" t="str" cm="1">
        <f t="array" ref="LD210:LE210">_xlfn._xlws.FILTER($M$3:$HD$3,((($M210:$HD210=$IV210)+($M210:$HD210=$IW210))*($M$5:$HD$5="RL")*($IZ210="consigne")),"")</f>
        <v>Moret Isabelle</v>
      </c>
      <c r="LE210" t="str">
        <v>Vincenz-Stauffacher Susanne</v>
      </c>
      <c r="LP210" t="str" cm="1">
        <f t="array" ref="LP210">_xlfn._xlws.FILTER($M$3:$HD$3,((($M210:$HD210=$JF210)+($M210:$HD210=$JG210))*($M$5:$HD$5="G")*($JJ210="consigne")),"")</f>
        <v/>
      </c>
      <c r="MA210" t="str" cm="1">
        <f t="array" ref="MA210:MC210">_xlfn._xlws.FILTER($M$3:$HD$3,((($M210:$HD210=$JP210)+($M210:$HD210=$JQ210))*($M$5:$HD$5="GL")*($JT210="consigne")),"")</f>
        <v>Bertschy Kathrin</v>
      </c>
      <c r="MB210" t="str">
        <v>Mettler Melanie</v>
      </c>
      <c r="MC210" t="str">
        <v>Moser Tiana Angelina</v>
      </c>
      <c r="MG210" t="str" cm="1">
        <f t="array" ref="MG210:MH210">_xlfn._xlws.FILTER($M$3:$HD$3,((($M210:$HD210=$IL210)+($M210:$HD210=$IM210))*($M$5:$HD$5="M-E")*($IP210="consigne")),"")</f>
        <v>Gugger Niklaus-Samuel</v>
      </c>
      <c r="MH210" t="str">
        <v>Streiff-Feller Marianne</v>
      </c>
    </row>
    <row r="211" spans="1:351" x14ac:dyDescent="0.25">
      <c r="A211" s="1" t="s">
        <v>1145</v>
      </c>
      <c r="B211" t="s">
        <v>204</v>
      </c>
      <c r="D211" t="s">
        <v>540</v>
      </c>
      <c r="E211" s="1" t="s">
        <v>1146</v>
      </c>
      <c r="F211" t="s">
        <v>1147</v>
      </c>
      <c r="G211">
        <v>24695</v>
      </c>
      <c r="H211" t="s">
        <v>527</v>
      </c>
      <c r="I211" t="s">
        <v>528</v>
      </c>
      <c r="M211" t="s">
        <v>461</v>
      </c>
      <c r="N211" t="s">
        <v>461</v>
      </c>
      <c r="O211" t="s">
        <v>460</v>
      </c>
      <c r="P211" t="s">
        <v>461</v>
      </c>
      <c r="Q211" t="s">
        <v>461</v>
      </c>
      <c r="R211" t="s">
        <v>460</v>
      </c>
      <c r="S211" t="s">
        <v>460</v>
      </c>
      <c r="T211" t="s">
        <v>460</v>
      </c>
      <c r="U211" t="s">
        <v>460</v>
      </c>
      <c r="V211" t="s">
        <v>460</v>
      </c>
      <c r="W211" t="s">
        <v>463</v>
      </c>
      <c r="X211" t="s">
        <v>460</v>
      </c>
      <c r="Y211" t="s">
        <v>460</v>
      </c>
      <c r="Z211" t="s">
        <v>461</v>
      </c>
      <c r="AA211" t="s">
        <v>461</v>
      </c>
      <c r="AB211" t="s">
        <v>460</v>
      </c>
      <c r="AC211" t="s">
        <v>461</v>
      </c>
      <c r="AD211" t="s">
        <v>461</v>
      </c>
      <c r="AE211" t="s">
        <v>461</v>
      </c>
      <c r="AF211" t="s">
        <v>460</v>
      </c>
      <c r="AG211" t="s">
        <v>461</v>
      </c>
      <c r="AH211" t="s">
        <v>461</v>
      </c>
      <c r="AI211" t="s">
        <v>461</v>
      </c>
      <c r="AJ211" t="s">
        <v>460</v>
      </c>
      <c r="AK211" t="s">
        <v>461</v>
      </c>
      <c r="AL211" t="s">
        <v>461</v>
      </c>
      <c r="AM211" t="s">
        <v>461</v>
      </c>
      <c r="AN211" t="s">
        <v>461</v>
      </c>
      <c r="AO211" t="s">
        <v>461</v>
      </c>
      <c r="AP211" t="s">
        <v>461</v>
      </c>
      <c r="AQ211" t="s">
        <v>461</v>
      </c>
      <c r="AR211" t="s">
        <v>461</v>
      </c>
      <c r="AS211" t="s">
        <v>460</v>
      </c>
      <c r="AT211" t="s">
        <v>461</v>
      </c>
      <c r="AU211" t="s">
        <v>460</v>
      </c>
      <c r="AV211" t="s">
        <v>460</v>
      </c>
      <c r="AW211" t="s">
        <v>461</v>
      </c>
      <c r="AX211" t="s">
        <v>460</v>
      </c>
      <c r="AY211" t="s">
        <v>461</v>
      </c>
      <c r="AZ211" t="s">
        <v>461</v>
      </c>
      <c r="BA211" t="s">
        <v>461</v>
      </c>
      <c r="BB211" t="s">
        <v>461</v>
      </c>
      <c r="BC211" t="s">
        <v>460</v>
      </c>
      <c r="BD211" t="s">
        <v>461</v>
      </c>
      <c r="BE211" t="s">
        <v>463</v>
      </c>
      <c r="BF211" t="s">
        <v>461</v>
      </c>
      <c r="BG211" t="s">
        <v>460</v>
      </c>
      <c r="BH211" t="s">
        <v>461</v>
      </c>
      <c r="BI211" t="s">
        <v>460</v>
      </c>
      <c r="BJ211" t="s">
        <v>461</v>
      </c>
      <c r="BK211" t="s">
        <v>461</v>
      </c>
      <c r="BL211" t="s">
        <v>461</v>
      </c>
      <c r="BM211" t="s">
        <v>460</v>
      </c>
      <c r="BN211" t="s">
        <v>461</v>
      </c>
      <c r="BO211" t="s">
        <v>461</v>
      </c>
      <c r="BP211" t="s">
        <v>463</v>
      </c>
      <c r="BQ211" t="s">
        <v>460</v>
      </c>
      <c r="BR211" t="s">
        <v>461</v>
      </c>
      <c r="BS211" t="s">
        <v>460</v>
      </c>
      <c r="BT211" t="s">
        <v>461</v>
      </c>
      <c r="BU211" t="s">
        <v>461</v>
      </c>
      <c r="BV211" t="s">
        <v>461</v>
      </c>
      <c r="BW211" t="s">
        <v>461</v>
      </c>
      <c r="BX211" t="s">
        <v>460</v>
      </c>
      <c r="BY211" t="s">
        <v>461</v>
      </c>
      <c r="BZ211" t="s">
        <v>461</v>
      </c>
      <c r="CA211" t="s">
        <v>460</v>
      </c>
      <c r="CB211" t="s">
        <v>461</v>
      </c>
      <c r="CC211" t="s">
        <v>461</v>
      </c>
      <c r="CD211" t="s">
        <v>461</v>
      </c>
      <c r="CE211" t="s">
        <v>460</v>
      </c>
      <c r="CF211" t="s">
        <v>461</v>
      </c>
      <c r="CG211" t="s">
        <v>461</v>
      </c>
      <c r="CH211" t="s">
        <v>461</v>
      </c>
      <c r="CI211" t="s">
        <v>461</v>
      </c>
      <c r="CJ211" t="s">
        <v>461</v>
      </c>
      <c r="CK211" t="s">
        <v>461</v>
      </c>
      <c r="CL211" t="s">
        <v>461</v>
      </c>
      <c r="CM211" t="s">
        <v>463</v>
      </c>
      <c r="CN211" t="s">
        <v>460</v>
      </c>
      <c r="CO211" t="s">
        <v>460</v>
      </c>
      <c r="CP211" t="s">
        <v>461</v>
      </c>
      <c r="CQ211" t="s">
        <v>461</v>
      </c>
      <c r="CR211" t="s">
        <v>461</v>
      </c>
      <c r="CS211" t="s">
        <v>461</v>
      </c>
      <c r="CT211" t="s">
        <v>461</v>
      </c>
      <c r="CU211" t="s">
        <v>461</v>
      </c>
      <c r="CV211" t="s">
        <v>461</v>
      </c>
      <c r="CW211" t="s">
        <v>461</v>
      </c>
      <c r="CX211" t="s">
        <v>460</v>
      </c>
      <c r="CY211" t="s">
        <v>461</v>
      </c>
      <c r="CZ211" t="s">
        <v>461</v>
      </c>
      <c r="DA211" t="s">
        <v>461</v>
      </c>
      <c r="DB211" t="s">
        <v>474</v>
      </c>
      <c r="DC211" t="s">
        <v>461</v>
      </c>
      <c r="DD211" t="s">
        <v>461</v>
      </c>
      <c r="DE211" t="s">
        <v>460</v>
      </c>
      <c r="DF211" t="s">
        <v>461</v>
      </c>
      <c r="DG211" t="s">
        <v>461</v>
      </c>
      <c r="DH211" t="s">
        <v>461</v>
      </c>
      <c r="DI211" t="s">
        <v>460</v>
      </c>
      <c r="DJ211" t="s">
        <v>461</v>
      </c>
      <c r="DK211" t="s">
        <v>461</v>
      </c>
      <c r="DL211" t="s">
        <v>461</v>
      </c>
      <c r="DM211" t="s">
        <v>460</v>
      </c>
      <c r="DN211" t="s">
        <v>460</v>
      </c>
      <c r="DO211" t="s">
        <v>461</v>
      </c>
      <c r="DP211" t="s">
        <v>461</v>
      </c>
      <c r="DQ211" t="s">
        <v>473</v>
      </c>
      <c r="DR211" t="s">
        <v>460</v>
      </c>
      <c r="DS211" t="s">
        <v>460</v>
      </c>
      <c r="DT211" t="s">
        <v>460</v>
      </c>
      <c r="DU211" t="s">
        <v>461</v>
      </c>
      <c r="DV211" t="s">
        <v>460</v>
      </c>
      <c r="DW211" t="s">
        <v>461</v>
      </c>
      <c r="DX211" t="s">
        <v>461</v>
      </c>
      <c r="DY211" t="s">
        <v>461</v>
      </c>
      <c r="DZ211" t="s">
        <v>460</v>
      </c>
      <c r="EA211" t="s">
        <v>460</v>
      </c>
      <c r="EB211" t="s">
        <v>460</v>
      </c>
      <c r="EC211" t="s">
        <v>461</v>
      </c>
      <c r="ED211" t="s">
        <v>461</v>
      </c>
      <c r="EE211" t="s">
        <v>461</v>
      </c>
      <c r="EF211" t="s">
        <v>461</v>
      </c>
      <c r="EG211" t="s">
        <v>460</v>
      </c>
      <c r="EH211" t="s">
        <v>461</v>
      </c>
      <c r="EI211" t="s">
        <v>461</v>
      </c>
      <c r="EJ211" t="s">
        <v>461</v>
      </c>
      <c r="EK211" t="s">
        <v>460</v>
      </c>
      <c r="EL211" t="s">
        <v>460</v>
      </c>
      <c r="EM211" t="s">
        <v>461</v>
      </c>
      <c r="EN211" t="s">
        <v>461</v>
      </c>
      <c r="EO211" t="s">
        <v>460</v>
      </c>
      <c r="EP211" t="s">
        <v>461</v>
      </c>
      <c r="EQ211" t="s">
        <v>460</v>
      </c>
      <c r="ER211" t="s">
        <v>461</v>
      </c>
      <c r="ES211" t="s">
        <v>460</v>
      </c>
      <c r="ET211" t="s">
        <v>461</v>
      </c>
      <c r="EU211" t="s">
        <v>460</v>
      </c>
      <c r="EV211" t="s">
        <v>460</v>
      </c>
      <c r="EW211" t="s">
        <v>460</v>
      </c>
      <c r="EX211" t="s">
        <v>460</v>
      </c>
      <c r="EY211" t="s">
        <v>461</v>
      </c>
      <c r="EZ211" t="s">
        <v>461</v>
      </c>
      <c r="FA211" t="s">
        <v>461</v>
      </c>
      <c r="FB211" t="s">
        <v>461</v>
      </c>
      <c r="FC211" t="s">
        <v>461</v>
      </c>
      <c r="FD211" t="s">
        <v>461</v>
      </c>
      <c r="FE211" t="s">
        <v>461</v>
      </c>
      <c r="FF211" t="s">
        <v>461</v>
      </c>
      <c r="FG211" t="s">
        <v>461</v>
      </c>
      <c r="FH211" t="s">
        <v>460</v>
      </c>
      <c r="FI211" t="s">
        <v>461</v>
      </c>
      <c r="FJ211" t="s">
        <v>461</v>
      </c>
      <c r="FK211" t="s">
        <v>461</v>
      </c>
      <c r="FL211" t="s">
        <v>460</v>
      </c>
      <c r="FM211" t="s">
        <v>460</v>
      </c>
      <c r="FN211" t="s">
        <v>461</v>
      </c>
      <c r="FO211" t="s">
        <v>461</v>
      </c>
      <c r="FP211" t="s">
        <v>461</v>
      </c>
      <c r="FQ211" t="s">
        <v>461</v>
      </c>
      <c r="FR211" t="s">
        <v>460</v>
      </c>
      <c r="FS211" t="s">
        <v>461</v>
      </c>
      <c r="FT211" t="s">
        <v>460</v>
      </c>
      <c r="FU211" t="s">
        <v>460</v>
      </c>
      <c r="FV211" t="s">
        <v>461</v>
      </c>
      <c r="FW211" t="s">
        <v>461</v>
      </c>
      <c r="FX211" t="s">
        <v>460</v>
      </c>
      <c r="FY211" t="s">
        <v>461</v>
      </c>
      <c r="FZ211" t="s">
        <v>461</v>
      </c>
      <c r="GA211" t="s">
        <v>461</v>
      </c>
      <c r="GB211" t="s">
        <v>461</v>
      </c>
      <c r="GC211" t="s">
        <v>461</v>
      </c>
      <c r="GD211" t="s">
        <v>460</v>
      </c>
      <c r="GE211" t="s">
        <v>461</v>
      </c>
      <c r="GF211" t="s">
        <v>461</v>
      </c>
      <c r="GG211" t="s">
        <v>463</v>
      </c>
      <c r="GH211" t="s">
        <v>460</v>
      </c>
      <c r="GI211" t="s">
        <v>460</v>
      </c>
      <c r="GJ211" t="s">
        <v>460</v>
      </c>
      <c r="GK211" t="s">
        <v>461</v>
      </c>
      <c r="GL211" t="s">
        <v>461</v>
      </c>
      <c r="GM211" t="s">
        <v>461</v>
      </c>
      <c r="GN211" t="s">
        <v>461</v>
      </c>
      <c r="GO211" t="s">
        <v>461</v>
      </c>
      <c r="GP211" t="s">
        <v>460</v>
      </c>
      <c r="GQ211" t="s">
        <v>461</v>
      </c>
      <c r="GR211" t="s">
        <v>461</v>
      </c>
      <c r="GS211" t="s">
        <v>461</v>
      </c>
      <c r="GT211" t="s">
        <v>460</v>
      </c>
      <c r="GU211" t="s">
        <v>461</v>
      </c>
      <c r="GV211" t="s">
        <v>461</v>
      </c>
      <c r="GW211" t="s">
        <v>460</v>
      </c>
      <c r="GX211" t="s">
        <v>460</v>
      </c>
      <c r="GY211" t="s">
        <v>460</v>
      </c>
      <c r="GZ211" t="s">
        <v>460</v>
      </c>
      <c r="HA211" t="s">
        <v>461</v>
      </c>
      <c r="HB211" t="s">
        <v>461</v>
      </c>
      <c r="HC211" t="s">
        <v>460</v>
      </c>
      <c r="HD211" t="s">
        <v>461</v>
      </c>
      <c r="HE211" t="s">
        <v>475</v>
      </c>
      <c r="HF211">
        <v>66</v>
      </c>
      <c r="HG211">
        <v>127</v>
      </c>
      <c r="HH211">
        <v>0</v>
      </c>
      <c r="HI211">
        <v>5</v>
      </c>
      <c r="HJ211">
        <v>1</v>
      </c>
      <c r="HK211" t="s">
        <v>476</v>
      </c>
      <c r="HM211" s="3">
        <f t="shared" si="150"/>
        <v>0</v>
      </c>
      <c r="HN211" s="3">
        <f t="shared" si="151"/>
        <v>53</v>
      </c>
      <c r="HO211" s="3">
        <f t="shared" si="167"/>
        <v>0</v>
      </c>
      <c r="HP211" s="3">
        <f t="shared" si="130"/>
        <v>53</v>
      </c>
      <c r="HQ211" s="7" t="str" cm="1">
        <f t="array" ref="HQ211">_xlfn.SWITCH(HP211,HM211,"Oui",HN211,"Non",HO211,"Abstention")</f>
        <v>Non</v>
      </c>
      <c r="HR211" s="7" t="str" cm="1">
        <f t="array" ref="HR211">_xlfn.SWITCH(HQ211,"Oui","Non","Non","Oui","Abstention","Oui")</f>
        <v>Oui</v>
      </c>
      <c r="HS211" s="7" t="str" cm="1">
        <f t="array" ref="HS211">_xlfn.SWITCH(HQ211,"Oui","Abstention","Non","Abstention","Abstention","Non")</f>
        <v>Abstention</v>
      </c>
      <c r="HT211" s="3">
        <f t="shared" si="131"/>
        <v>53</v>
      </c>
      <c r="HU211" s="3">
        <f t="shared" si="132"/>
        <v>1</v>
      </c>
      <c r="HV211" t="str">
        <f t="shared" si="133"/>
        <v>consigne</v>
      </c>
      <c r="HW211" s="3">
        <f t="shared" si="152"/>
        <v>37</v>
      </c>
      <c r="HX211" s="3">
        <f t="shared" si="153"/>
        <v>0</v>
      </c>
      <c r="HY211" s="3">
        <f t="shared" si="154"/>
        <v>0</v>
      </c>
      <c r="HZ211" s="3">
        <f t="shared" si="134"/>
        <v>37</v>
      </c>
      <c r="IA211" s="7" t="str" cm="1">
        <f t="array" ref="IA211">_xlfn.SWITCH(HZ211,HW211,"Oui",HX211,"Non",HY211,"Abstention")</f>
        <v>Oui</v>
      </c>
      <c r="IB211" s="7" t="str" cm="1">
        <f t="array" ref="IB211">_xlfn.SWITCH(IA211,"Oui","Non","Non","Oui","Abstention","Oui")</f>
        <v>Non</v>
      </c>
      <c r="IC211" s="7" t="str" cm="1">
        <f t="array" ref="IC211">_xlfn.SWITCH(IA211,"Oui","Abstention","Non","Abstention","Abstention","Non")</f>
        <v>Abstention</v>
      </c>
      <c r="ID211" s="3">
        <f t="shared" si="135"/>
        <v>37</v>
      </c>
      <c r="IE211" s="3">
        <f t="shared" si="136"/>
        <v>1</v>
      </c>
      <c r="IF211" t="str">
        <f t="shared" si="137"/>
        <v>consigne</v>
      </c>
      <c r="IG211">
        <f t="shared" si="155"/>
        <v>0</v>
      </c>
      <c r="IH211">
        <f t="shared" si="156"/>
        <v>30</v>
      </c>
      <c r="II211">
        <f t="shared" si="157"/>
        <v>0</v>
      </c>
      <c r="IJ211" s="3">
        <f t="shared" si="138"/>
        <v>30</v>
      </c>
      <c r="IK211" s="7" t="str" cm="1">
        <f t="array" ref="IK211">_xlfn.SWITCH(IJ211,IG211,"Oui",IH211,"Non",II211,"Abstention")</f>
        <v>Non</v>
      </c>
      <c r="IL211" s="7" t="str" cm="1">
        <f t="array" ref="IL211">_xlfn.SWITCH(IK211,"Oui","Non","Non","Oui","Abstention","Oui")</f>
        <v>Oui</v>
      </c>
      <c r="IM211" s="7" t="str" cm="1">
        <f t="array" ref="IM211">_xlfn.SWITCH(IK211,"Oui","Abstention","Non","Abstention","Abstention","Non")</f>
        <v>Abstention</v>
      </c>
      <c r="IN211" s="3">
        <f t="shared" si="139"/>
        <v>30</v>
      </c>
      <c r="IO211" s="3">
        <f t="shared" si="140"/>
        <v>1</v>
      </c>
      <c r="IP211" t="str">
        <f t="shared" ref="IP211:IP274" si="168">IF(IO211&gt;0.66,"consigne","pas de consigne")</f>
        <v>consigne</v>
      </c>
      <c r="IQ211">
        <f t="shared" si="158"/>
        <v>0</v>
      </c>
      <c r="IR211">
        <f t="shared" si="159"/>
        <v>28</v>
      </c>
      <c r="IS211">
        <f t="shared" si="160"/>
        <v>0</v>
      </c>
      <c r="IT211" s="3">
        <f t="shared" si="141"/>
        <v>28</v>
      </c>
      <c r="IU211" s="7" t="str" cm="1">
        <f t="array" ref="IU211">_xlfn.SWITCH(IT211,IQ211,"Oui",IR211,"Non",IS211,"Abstention")</f>
        <v>Non</v>
      </c>
      <c r="IV211" s="7" t="str" cm="1">
        <f t="array" ref="IV211">_xlfn.SWITCH(IU211,"Oui","Non","Non","Oui","Abstention","Oui")</f>
        <v>Oui</v>
      </c>
      <c r="IW211" s="7" t="str" cm="1">
        <f t="array" ref="IW211">_xlfn.SWITCH(IU211,"Oui","Abstention","Non","Abstention","Abstention","Non")</f>
        <v>Abstention</v>
      </c>
      <c r="IX211" s="3">
        <f t="shared" si="142"/>
        <v>28</v>
      </c>
      <c r="IY211" s="3">
        <f t="shared" si="143"/>
        <v>1</v>
      </c>
      <c r="IZ211" t="str">
        <f t="shared" ref="IZ211:IZ274" si="169">IF(IY211&gt;0.66,"consigne","pas de consigne")</f>
        <v>consigne</v>
      </c>
      <c r="JA211">
        <f t="shared" si="161"/>
        <v>29</v>
      </c>
      <c r="JB211">
        <f t="shared" si="162"/>
        <v>0</v>
      </c>
      <c r="JC211">
        <f t="shared" si="163"/>
        <v>0</v>
      </c>
      <c r="JD211" s="3">
        <f t="shared" si="144"/>
        <v>29</v>
      </c>
      <c r="JE211" s="7" t="str" cm="1">
        <f t="array" ref="JE211">_xlfn.SWITCH(JD211,JA211,"Oui",JB211,"Non",JC211,"Abstention")</f>
        <v>Oui</v>
      </c>
      <c r="JF211" s="7" t="str" cm="1">
        <f t="array" ref="JF211">_xlfn.SWITCH(JE211,"Oui","Non","Non","Oui","Abstention","Oui")</f>
        <v>Non</v>
      </c>
      <c r="JG211" s="7" t="str" cm="1">
        <f t="array" ref="JG211">_xlfn.SWITCH(JE211,"Oui","Abstention","Non","Abstention","Abstention","Non")</f>
        <v>Abstention</v>
      </c>
      <c r="JH211" s="3">
        <f t="shared" si="145"/>
        <v>29</v>
      </c>
      <c r="JI211" s="3">
        <f t="shared" si="146"/>
        <v>1</v>
      </c>
      <c r="JJ211" t="str">
        <f t="shared" ref="JJ211:JJ274" si="170">IF(JI211&gt;0.66,"consigne","pas de consigne")</f>
        <v>consigne</v>
      </c>
      <c r="JK211">
        <f t="shared" si="164"/>
        <v>0</v>
      </c>
      <c r="JL211">
        <f t="shared" si="165"/>
        <v>16</v>
      </c>
      <c r="JM211">
        <f t="shared" si="166"/>
        <v>0</v>
      </c>
      <c r="JN211" s="3">
        <f t="shared" si="147"/>
        <v>16</v>
      </c>
      <c r="JO211" s="7" t="str" cm="1">
        <f t="array" ref="JO211">_xlfn.SWITCH(JN211,JK211,"Oui",JL211,"Non",JM211,"Abstention")</f>
        <v>Non</v>
      </c>
      <c r="JP211" s="7" t="str" cm="1">
        <f t="array" ref="JP211">_xlfn.SWITCH(JO211,"Oui","Non","Non","Oui","Abstention","Oui")</f>
        <v>Oui</v>
      </c>
      <c r="JQ211" s="7" t="str" cm="1">
        <f t="array" ref="JQ211">_xlfn.SWITCH(JO211,"Oui","Abstention","Non","Abstention","Abstention","Non")</f>
        <v>Abstention</v>
      </c>
      <c r="JR211" s="3">
        <f t="shared" si="148"/>
        <v>16</v>
      </c>
      <c r="JS211" s="3">
        <f t="shared" si="149"/>
        <v>1</v>
      </c>
      <c r="JT211" t="str">
        <f t="shared" ref="JT211:JT274" si="171">IF(JS211&gt;0.66,"consigne","pas de consigne")</f>
        <v>consigne</v>
      </c>
      <c r="JU211" s="3"/>
      <c r="JV211" t="str" cm="1">
        <f t="array" ref="JV211">_xlfn._xlws.FILTER($M$3:$HD$3,((($M211:$HD211=$HR211)+($M211:$HD211=$HS211))*($M$5:$HD$5="V")*($HV211="consigne")),"")</f>
        <v/>
      </c>
      <c r="KP211" t="str" cm="1">
        <f t="array" ref="KP211">_xlfn._xlws.FILTER($M$3:$HD$3,((($M211:$HD211=$IB211)+($M211:$HD211=$IC211))*($M$5:$HD$5="S")*($IF211="consigne")),"")</f>
        <v/>
      </c>
      <c r="LD211" t="str" cm="1">
        <f t="array" ref="LD211">_xlfn._xlws.FILTER($M$3:$HD$3,((($M211:$HD211=$IV211)+($M211:$HD211=$IW211))*($M$5:$HD$5="RL")*($IZ211="consigne")),"")</f>
        <v/>
      </c>
      <c r="LP211" t="str" cm="1">
        <f t="array" ref="LP211">_xlfn._xlws.FILTER($M$3:$HD$3,((($M211:$HD211=$JF211)+($M211:$HD211=$JG211))*($M$5:$HD$5="G")*($JJ211="consigne")),"")</f>
        <v/>
      </c>
      <c r="MA211" t="str" cm="1">
        <f t="array" ref="MA211">_xlfn._xlws.FILTER($M$3:$HD$3,((($M211:$HD211=$JP211)+($M211:$HD211=$JQ211))*($M$5:$HD$5="GL")*($JT211="consigne")),"")</f>
        <v/>
      </c>
      <c r="MG211" t="str" cm="1">
        <f t="array" ref="MG211">_xlfn._xlws.FILTER($M$3:$HD$3,((($M211:$HD211=$IL211)+($M211:$HD211=$IM211))*($M$5:$HD$5="M-E")*($IP211="consigne")),"")</f>
        <v/>
      </c>
    </row>
    <row r="212" spans="1:351" x14ac:dyDescent="0.25">
      <c r="A212" s="1" t="s">
        <v>1148</v>
      </c>
      <c r="B212" t="s">
        <v>204</v>
      </c>
      <c r="D212" t="s">
        <v>540</v>
      </c>
      <c r="E212" s="1" t="s">
        <v>1149</v>
      </c>
      <c r="F212" t="s">
        <v>1150</v>
      </c>
      <c r="G212">
        <v>24694</v>
      </c>
      <c r="H212" t="s">
        <v>536</v>
      </c>
      <c r="I212" t="s">
        <v>537</v>
      </c>
      <c r="M212" t="s">
        <v>461</v>
      </c>
      <c r="N212" t="s">
        <v>461</v>
      </c>
      <c r="O212" t="s">
        <v>460</v>
      </c>
      <c r="P212" t="s">
        <v>461</v>
      </c>
      <c r="Q212" t="s">
        <v>461</v>
      </c>
      <c r="R212" t="s">
        <v>460</v>
      </c>
      <c r="S212" t="s">
        <v>460</v>
      </c>
      <c r="T212" t="s">
        <v>460</v>
      </c>
      <c r="U212" t="s">
        <v>460</v>
      </c>
      <c r="V212" t="s">
        <v>460</v>
      </c>
      <c r="W212" t="s">
        <v>463</v>
      </c>
      <c r="X212" t="s">
        <v>460</v>
      </c>
      <c r="Y212" t="s">
        <v>460</v>
      </c>
      <c r="Z212" t="s">
        <v>460</v>
      </c>
      <c r="AA212" t="s">
        <v>460</v>
      </c>
      <c r="AB212" t="s">
        <v>460</v>
      </c>
      <c r="AC212" t="s">
        <v>460</v>
      </c>
      <c r="AD212" t="s">
        <v>461</v>
      </c>
      <c r="AE212" t="s">
        <v>461</v>
      </c>
      <c r="AF212" t="s">
        <v>460</v>
      </c>
      <c r="AG212" t="s">
        <v>461</v>
      </c>
      <c r="AH212" t="s">
        <v>461</v>
      </c>
      <c r="AI212" t="s">
        <v>461</v>
      </c>
      <c r="AJ212" t="s">
        <v>460</v>
      </c>
      <c r="AK212" t="s">
        <v>460</v>
      </c>
      <c r="AL212" t="s">
        <v>461</v>
      </c>
      <c r="AM212" t="s">
        <v>461</v>
      </c>
      <c r="AN212" t="s">
        <v>461</v>
      </c>
      <c r="AO212" t="s">
        <v>461</v>
      </c>
      <c r="AP212" t="s">
        <v>461</v>
      </c>
      <c r="AQ212" t="s">
        <v>461</v>
      </c>
      <c r="AR212" t="s">
        <v>460</v>
      </c>
      <c r="AS212" t="s">
        <v>460</v>
      </c>
      <c r="AT212" t="s">
        <v>461</v>
      </c>
      <c r="AU212" t="s">
        <v>460</v>
      </c>
      <c r="AV212" t="s">
        <v>460</v>
      </c>
      <c r="AW212" t="s">
        <v>461</v>
      </c>
      <c r="AX212" t="s">
        <v>460</v>
      </c>
      <c r="AY212" t="s">
        <v>461</v>
      </c>
      <c r="AZ212" t="s">
        <v>461</v>
      </c>
      <c r="BA212" t="s">
        <v>461</v>
      </c>
      <c r="BB212" t="s">
        <v>461</v>
      </c>
      <c r="BC212" t="s">
        <v>460</v>
      </c>
      <c r="BD212" t="s">
        <v>461</v>
      </c>
      <c r="BE212" t="s">
        <v>463</v>
      </c>
      <c r="BF212" t="s">
        <v>461</v>
      </c>
      <c r="BG212" t="s">
        <v>460</v>
      </c>
      <c r="BH212" t="s">
        <v>461</v>
      </c>
      <c r="BI212" t="s">
        <v>460</v>
      </c>
      <c r="BJ212" t="s">
        <v>461</v>
      </c>
      <c r="BK212" t="s">
        <v>461</v>
      </c>
      <c r="BL212" t="s">
        <v>460</v>
      </c>
      <c r="BM212" t="s">
        <v>460</v>
      </c>
      <c r="BN212" t="s">
        <v>460</v>
      </c>
      <c r="BO212" t="s">
        <v>461</v>
      </c>
      <c r="BP212" t="s">
        <v>463</v>
      </c>
      <c r="BQ212" t="s">
        <v>460</v>
      </c>
      <c r="BR212" t="s">
        <v>461</v>
      </c>
      <c r="BS212" t="s">
        <v>460</v>
      </c>
      <c r="BT212" t="s">
        <v>461</v>
      </c>
      <c r="BU212" t="s">
        <v>461</v>
      </c>
      <c r="BV212" t="s">
        <v>461</v>
      </c>
      <c r="BW212" t="s">
        <v>461</v>
      </c>
      <c r="BX212" t="s">
        <v>460</v>
      </c>
      <c r="BY212" t="s">
        <v>461</v>
      </c>
      <c r="BZ212" t="s">
        <v>461</v>
      </c>
      <c r="CA212" t="s">
        <v>460</v>
      </c>
      <c r="CB212" t="s">
        <v>461</v>
      </c>
      <c r="CC212" t="s">
        <v>461</v>
      </c>
      <c r="CD212" t="s">
        <v>461</v>
      </c>
      <c r="CE212" t="s">
        <v>460</v>
      </c>
      <c r="CF212" t="s">
        <v>460</v>
      </c>
      <c r="CG212" t="s">
        <v>461</v>
      </c>
      <c r="CH212" t="s">
        <v>460</v>
      </c>
      <c r="CI212" t="s">
        <v>461</v>
      </c>
      <c r="CJ212" t="s">
        <v>461</v>
      </c>
      <c r="CK212" t="s">
        <v>460</v>
      </c>
      <c r="CL212" t="s">
        <v>461</v>
      </c>
      <c r="CM212" t="s">
        <v>463</v>
      </c>
      <c r="CN212" t="s">
        <v>460</v>
      </c>
      <c r="CO212" t="s">
        <v>460</v>
      </c>
      <c r="CP212" t="s">
        <v>461</v>
      </c>
      <c r="CQ212" t="s">
        <v>461</v>
      </c>
      <c r="CR212" t="s">
        <v>461</v>
      </c>
      <c r="CS212" t="s">
        <v>461</v>
      </c>
      <c r="CT212" t="s">
        <v>461</v>
      </c>
      <c r="CU212" t="s">
        <v>461</v>
      </c>
      <c r="CV212" t="s">
        <v>461</v>
      </c>
      <c r="CW212" t="s">
        <v>461</v>
      </c>
      <c r="CX212" t="s">
        <v>460</v>
      </c>
      <c r="CY212" t="s">
        <v>461</v>
      </c>
      <c r="CZ212" t="s">
        <v>461</v>
      </c>
      <c r="DA212" t="s">
        <v>461</v>
      </c>
      <c r="DB212" t="s">
        <v>474</v>
      </c>
      <c r="DC212" t="s">
        <v>461</v>
      </c>
      <c r="DD212" t="s">
        <v>461</v>
      </c>
      <c r="DE212" t="s">
        <v>460</v>
      </c>
      <c r="DF212" t="s">
        <v>461</v>
      </c>
      <c r="DG212" t="s">
        <v>461</v>
      </c>
      <c r="DH212" t="s">
        <v>461</v>
      </c>
      <c r="DI212" t="s">
        <v>460</v>
      </c>
      <c r="DJ212" t="s">
        <v>461</v>
      </c>
      <c r="DK212" t="s">
        <v>461</v>
      </c>
      <c r="DL212" t="s">
        <v>460</v>
      </c>
      <c r="DM212" t="s">
        <v>460</v>
      </c>
      <c r="DN212" t="s">
        <v>460</v>
      </c>
      <c r="DO212" t="s">
        <v>461</v>
      </c>
      <c r="DP212" t="s">
        <v>461</v>
      </c>
      <c r="DQ212" t="s">
        <v>473</v>
      </c>
      <c r="DR212" t="s">
        <v>460</v>
      </c>
      <c r="DS212" t="s">
        <v>460</v>
      </c>
      <c r="DT212" t="s">
        <v>460</v>
      </c>
      <c r="DU212" t="s">
        <v>461</v>
      </c>
      <c r="DV212" t="s">
        <v>460</v>
      </c>
      <c r="DW212" t="s">
        <v>460</v>
      </c>
      <c r="DX212" t="s">
        <v>461</v>
      </c>
      <c r="DY212" t="s">
        <v>460</v>
      </c>
      <c r="DZ212" t="s">
        <v>460</v>
      </c>
      <c r="EA212" t="s">
        <v>460</v>
      </c>
      <c r="EB212" t="s">
        <v>460</v>
      </c>
      <c r="EC212" t="s">
        <v>461</v>
      </c>
      <c r="ED212" t="s">
        <v>460</v>
      </c>
      <c r="EE212" t="s">
        <v>461</v>
      </c>
      <c r="EF212" t="s">
        <v>461</v>
      </c>
      <c r="EG212" t="s">
        <v>460</v>
      </c>
      <c r="EH212" t="s">
        <v>461</v>
      </c>
      <c r="EI212" t="s">
        <v>461</v>
      </c>
      <c r="EJ212" t="s">
        <v>461</v>
      </c>
      <c r="EK212" t="s">
        <v>460</v>
      </c>
      <c r="EL212" t="s">
        <v>460</v>
      </c>
      <c r="EM212" t="s">
        <v>461</v>
      </c>
      <c r="EN212" t="s">
        <v>461</v>
      </c>
      <c r="EO212" t="s">
        <v>460</v>
      </c>
      <c r="EP212" t="s">
        <v>461</v>
      </c>
      <c r="EQ212" t="s">
        <v>460</v>
      </c>
      <c r="ER212" t="s">
        <v>460</v>
      </c>
      <c r="ES212" t="s">
        <v>460</v>
      </c>
      <c r="ET212" t="s">
        <v>461</v>
      </c>
      <c r="EU212" t="s">
        <v>460</v>
      </c>
      <c r="EV212" t="s">
        <v>460</v>
      </c>
      <c r="EW212" t="s">
        <v>460</v>
      </c>
      <c r="EX212" t="s">
        <v>460</v>
      </c>
      <c r="EY212" t="s">
        <v>461</v>
      </c>
      <c r="EZ212" t="s">
        <v>461</v>
      </c>
      <c r="FA212" t="s">
        <v>461</v>
      </c>
      <c r="FB212" t="s">
        <v>461</v>
      </c>
      <c r="FC212" t="s">
        <v>461</v>
      </c>
      <c r="FD212" t="s">
        <v>461</v>
      </c>
      <c r="FE212" t="s">
        <v>461</v>
      </c>
      <c r="FF212" t="s">
        <v>461</v>
      </c>
      <c r="FG212" t="s">
        <v>461</v>
      </c>
      <c r="FH212" t="s">
        <v>460</v>
      </c>
      <c r="FI212" t="s">
        <v>461</v>
      </c>
      <c r="FJ212" t="s">
        <v>461</v>
      </c>
      <c r="FK212" t="s">
        <v>461</v>
      </c>
      <c r="FL212" t="s">
        <v>460</v>
      </c>
      <c r="FM212" t="s">
        <v>460</v>
      </c>
      <c r="FN212" t="s">
        <v>461</v>
      </c>
      <c r="FO212" t="s">
        <v>460</v>
      </c>
      <c r="FP212" t="s">
        <v>461</v>
      </c>
      <c r="FQ212" t="s">
        <v>461</v>
      </c>
      <c r="FR212" t="s">
        <v>460</v>
      </c>
      <c r="FS212" t="s">
        <v>461</v>
      </c>
      <c r="FT212" t="s">
        <v>460</v>
      </c>
      <c r="FU212" t="s">
        <v>460</v>
      </c>
      <c r="FV212" t="s">
        <v>461</v>
      </c>
      <c r="FW212" t="s">
        <v>461</v>
      </c>
      <c r="FX212" t="s">
        <v>460</v>
      </c>
      <c r="FY212" t="s">
        <v>461</v>
      </c>
      <c r="FZ212" t="s">
        <v>461</v>
      </c>
      <c r="GA212" t="s">
        <v>461</v>
      </c>
      <c r="GB212" t="s">
        <v>461</v>
      </c>
      <c r="GC212" t="s">
        <v>461</v>
      </c>
      <c r="GD212" t="s">
        <v>460</v>
      </c>
      <c r="GE212" t="s">
        <v>460</v>
      </c>
      <c r="GF212" t="s">
        <v>461</v>
      </c>
      <c r="GG212" t="s">
        <v>463</v>
      </c>
      <c r="GH212" t="s">
        <v>460</v>
      </c>
      <c r="GI212" t="s">
        <v>460</v>
      </c>
      <c r="GJ212" t="s">
        <v>460</v>
      </c>
      <c r="GK212" t="s">
        <v>461</v>
      </c>
      <c r="GL212" t="s">
        <v>461</v>
      </c>
      <c r="GM212" t="s">
        <v>461</v>
      </c>
      <c r="GN212" t="s">
        <v>461</v>
      </c>
      <c r="GO212" t="s">
        <v>461</v>
      </c>
      <c r="GP212" t="s">
        <v>460</v>
      </c>
      <c r="GQ212" t="s">
        <v>461</v>
      </c>
      <c r="GR212" t="s">
        <v>461</v>
      </c>
      <c r="GS212" t="s">
        <v>461</v>
      </c>
      <c r="GT212" t="s">
        <v>460</v>
      </c>
      <c r="GU212" t="s">
        <v>460</v>
      </c>
      <c r="GV212" t="s">
        <v>461</v>
      </c>
      <c r="GW212" t="s">
        <v>460</v>
      </c>
      <c r="GX212" t="s">
        <v>460</v>
      </c>
      <c r="GY212" t="s">
        <v>460</v>
      </c>
      <c r="GZ212" t="s">
        <v>460</v>
      </c>
      <c r="HA212" t="s">
        <v>461</v>
      </c>
      <c r="HB212" t="s">
        <v>461</v>
      </c>
      <c r="HC212" t="s">
        <v>460</v>
      </c>
      <c r="HD212" t="s">
        <v>461</v>
      </c>
      <c r="HE212" t="s">
        <v>475</v>
      </c>
      <c r="HF212">
        <v>84</v>
      </c>
      <c r="HG212">
        <v>109</v>
      </c>
      <c r="HH212">
        <v>0</v>
      </c>
      <c r="HI212">
        <v>5</v>
      </c>
      <c r="HJ212">
        <v>1</v>
      </c>
      <c r="HK212" t="s">
        <v>476</v>
      </c>
      <c r="HM212" s="3">
        <f t="shared" si="150"/>
        <v>0</v>
      </c>
      <c r="HN212" s="3">
        <f t="shared" si="151"/>
        <v>53</v>
      </c>
      <c r="HO212" s="3">
        <f t="shared" si="167"/>
        <v>0</v>
      </c>
      <c r="HP212" s="3">
        <f t="shared" si="130"/>
        <v>53</v>
      </c>
      <c r="HQ212" s="7" t="str" cm="1">
        <f t="array" ref="HQ212">_xlfn.SWITCH(HP212,HM212,"Oui",HN212,"Non",HO212,"Abstention")</f>
        <v>Non</v>
      </c>
      <c r="HR212" s="7" t="str" cm="1">
        <f t="array" ref="HR212">_xlfn.SWITCH(HQ212,"Oui","Non","Non","Oui","Abstention","Oui")</f>
        <v>Oui</v>
      </c>
      <c r="HS212" s="7" t="str" cm="1">
        <f t="array" ref="HS212">_xlfn.SWITCH(HQ212,"Oui","Abstention","Non","Abstention","Abstention","Non")</f>
        <v>Abstention</v>
      </c>
      <c r="HT212" s="3">
        <f t="shared" si="131"/>
        <v>53</v>
      </c>
      <c r="HU212" s="3">
        <f t="shared" si="132"/>
        <v>1</v>
      </c>
      <c r="HV212" t="str">
        <f t="shared" si="133"/>
        <v>consigne</v>
      </c>
      <c r="HW212" s="3">
        <f t="shared" si="152"/>
        <v>37</v>
      </c>
      <c r="HX212" s="3">
        <f t="shared" si="153"/>
        <v>0</v>
      </c>
      <c r="HY212" s="3">
        <f t="shared" si="154"/>
        <v>0</v>
      </c>
      <c r="HZ212" s="3">
        <f t="shared" si="134"/>
        <v>37</v>
      </c>
      <c r="IA212" s="7" t="str" cm="1">
        <f t="array" ref="IA212">_xlfn.SWITCH(HZ212,HW212,"Oui",HX212,"Non",HY212,"Abstention")</f>
        <v>Oui</v>
      </c>
      <c r="IB212" s="7" t="str" cm="1">
        <f t="array" ref="IB212">_xlfn.SWITCH(IA212,"Oui","Non","Non","Oui","Abstention","Oui")</f>
        <v>Non</v>
      </c>
      <c r="IC212" s="7" t="str" cm="1">
        <f t="array" ref="IC212">_xlfn.SWITCH(IA212,"Oui","Abstention","Non","Abstention","Abstention","Non")</f>
        <v>Abstention</v>
      </c>
      <c r="ID212" s="3">
        <f t="shared" si="135"/>
        <v>37</v>
      </c>
      <c r="IE212" s="3">
        <f t="shared" si="136"/>
        <v>1</v>
      </c>
      <c r="IF212" t="str">
        <f t="shared" si="137"/>
        <v>consigne</v>
      </c>
      <c r="IG212">
        <f t="shared" si="155"/>
        <v>2</v>
      </c>
      <c r="IH212">
        <f t="shared" si="156"/>
        <v>28</v>
      </c>
      <c r="II212">
        <f t="shared" si="157"/>
        <v>0</v>
      </c>
      <c r="IJ212" s="3">
        <f t="shared" si="138"/>
        <v>28</v>
      </c>
      <c r="IK212" s="7" t="str" cm="1">
        <f t="array" ref="IK212">_xlfn.SWITCH(IJ212,IG212,"Oui",IH212,"Non",II212,"Abstention")</f>
        <v>Non</v>
      </c>
      <c r="IL212" s="7" t="str" cm="1">
        <f t="array" ref="IL212">_xlfn.SWITCH(IK212,"Oui","Non","Non","Oui","Abstention","Oui")</f>
        <v>Oui</v>
      </c>
      <c r="IM212" s="7" t="str" cm="1">
        <f t="array" ref="IM212">_xlfn.SWITCH(IK212,"Oui","Abstention","Non","Abstention","Abstention","Non")</f>
        <v>Abstention</v>
      </c>
      <c r="IN212" s="3">
        <f t="shared" si="139"/>
        <v>30</v>
      </c>
      <c r="IO212" s="3">
        <f t="shared" si="140"/>
        <v>0.93333333333333335</v>
      </c>
      <c r="IP212" t="str">
        <f t="shared" si="168"/>
        <v>consigne</v>
      </c>
      <c r="IQ212">
        <f t="shared" si="158"/>
        <v>0</v>
      </c>
      <c r="IR212">
        <f t="shared" si="159"/>
        <v>28</v>
      </c>
      <c r="IS212">
        <f t="shared" si="160"/>
        <v>0</v>
      </c>
      <c r="IT212" s="3">
        <f t="shared" si="141"/>
        <v>28</v>
      </c>
      <c r="IU212" s="7" t="str" cm="1">
        <f t="array" ref="IU212">_xlfn.SWITCH(IT212,IQ212,"Oui",IR212,"Non",IS212,"Abstention")</f>
        <v>Non</v>
      </c>
      <c r="IV212" s="7" t="str" cm="1">
        <f t="array" ref="IV212">_xlfn.SWITCH(IU212,"Oui","Non","Non","Oui","Abstention","Oui")</f>
        <v>Oui</v>
      </c>
      <c r="IW212" s="7" t="str" cm="1">
        <f t="array" ref="IW212">_xlfn.SWITCH(IU212,"Oui","Abstention","Non","Abstention","Abstention","Non")</f>
        <v>Abstention</v>
      </c>
      <c r="IX212" s="3">
        <f t="shared" si="142"/>
        <v>28</v>
      </c>
      <c r="IY212" s="3">
        <f t="shared" si="143"/>
        <v>1</v>
      </c>
      <c r="IZ212" t="str">
        <f t="shared" si="169"/>
        <v>consigne</v>
      </c>
      <c r="JA212">
        <f t="shared" si="161"/>
        <v>29</v>
      </c>
      <c r="JB212">
        <f t="shared" si="162"/>
        <v>0</v>
      </c>
      <c r="JC212">
        <f t="shared" si="163"/>
        <v>0</v>
      </c>
      <c r="JD212" s="3">
        <f t="shared" si="144"/>
        <v>29</v>
      </c>
      <c r="JE212" s="7" t="str" cm="1">
        <f t="array" ref="JE212">_xlfn.SWITCH(JD212,JA212,"Oui",JB212,"Non",JC212,"Abstention")</f>
        <v>Oui</v>
      </c>
      <c r="JF212" s="7" t="str" cm="1">
        <f t="array" ref="JF212">_xlfn.SWITCH(JE212,"Oui","Non","Non","Oui","Abstention","Oui")</f>
        <v>Non</v>
      </c>
      <c r="JG212" s="7" t="str" cm="1">
        <f t="array" ref="JG212">_xlfn.SWITCH(JE212,"Oui","Abstention","Non","Abstention","Abstention","Non")</f>
        <v>Abstention</v>
      </c>
      <c r="JH212" s="3">
        <f t="shared" si="145"/>
        <v>29</v>
      </c>
      <c r="JI212" s="3">
        <f t="shared" si="146"/>
        <v>1</v>
      </c>
      <c r="JJ212" t="str">
        <f t="shared" si="170"/>
        <v>consigne</v>
      </c>
      <c r="JK212">
        <f t="shared" si="164"/>
        <v>16</v>
      </c>
      <c r="JL212">
        <f t="shared" si="165"/>
        <v>0</v>
      </c>
      <c r="JM212">
        <f t="shared" si="166"/>
        <v>0</v>
      </c>
      <c r="JN212" s="3">
        <f t="shared" si="147"/>
        <v>16</v>
      </c>
      <c r="JO212" s="7" t="str" cm="1">
        <f t="array" ref="JO212">_xlfn.SWITCH(JN212,JK212,"Oui",JL212,"Non",JM212,"Abstention")</f>
        <v>Oui</v>
      </c>
      <c r="JP212" s="7" t="str" cm="1">
        <f t="array" ref="JP212">_xlfn.SWITCH(JO212,"Oui","Non","Non","Oui","Abstention","Oui")</f>
        <v>Non</v>
      </c>
      <c r="JQ212" s="7" t="str" cm="1">
        <f t="array" ref="JQ212">_xlfn.SWITCH(JO212,"Oui","Abstention","Non","Abstention","Abstention","Non")</f>
        <v>Abstention</v>
      </c>
      <c r="JR212" s="3">
        <f t="shared" si="148"/>
        <v>16</v>
      </c>
      <c r="JS212" s="3">
        <f t="shared" si="149"/>
        <v>1</v>
      </c>
      <c r="JT212" t="str">
        <f t="shared" si="171"/>
        <v>consigne</v>
      </c>
      <c r="JU212" s="3"/>
      <c r="JV212" t="str" cm="1">
        <f t="array" ref="JV212">_xlfn._xlws.FILTER($M$3:$HD$3,((($M212:$HD212=$HR212)+($M212:$HD212=$HS212))*($M$5:$HD$5="V")*($HV212="consigne")),"")</f>
        <v/>
      </c>
      <c r="KP212" t="str" cm="1">
        <f t="array" ref="KP212">_xlfn._xlws.FILTER($M$3:$HD$3,((($M212:$HD212=$IB212)+($M212:$HD212=$IC212))*($M$5:$HD$5="S")*($IF212="consigne")),"")</f>
        <v/>
      </c>
      <c r="LD212" t="str" cm="1">
        <f t="array" ref="LD212">_xlfn._xlws.FILTER($M$3:$HD$3,((($M212:$HD212=$IV212)+($M212:$HD212=$IW212))*($M$5:$HD$5="RL")*($IZ212="consigne")),"")</f>
        <v/>
      </c>
      <c r="LP212" t="str" cm="1">
        <f t="array" ref="LP212">_xlfn._xlws.FILTER($M$3:$HD$3,((($M212:$HD212=$JF212)+($M212:$HD212=$JG212))*($M$5:$HD$5="G")*($JJ212="consigne")),"")</f>
        <v/>
      </c>
      <c r="MA212" t="str" cm="1">
        <f t="array" ref="MA212">_xlfn._xlws.FILTER($M$3:$HD$3,((($M212:$HD212=$JP212)+($M212:$HD212=$JQ212))*($M$5:$HD$5="GL")*($JT212="consigne")),"")</f>
        <v/>
      </c>
      <c r="MG212" t="str" cm="1">
        <f t="array" ref="MG212:MH212">_xlfn._xlws.FILTER($M$3:$HD$3,((($M212:$HD212=$IL212)+($M212:$HD212=$IM212))*($M$5:$HD$5="M-E")*($IP212="consigne")),"")</f>
        <v>Gugger Niklaus-Samuel</v>
      </c>
      <c r="MH212" t="str">
        <v>Streiff-Feller Marianne</v>
      </c>
    </row>
    <row r="213" spans="1:351" x14ac:dyDescent="0.25">
      <c r="A213" s="1" t="s">
        <v>1151</v>
      </c>
      <c r="B213" t="s">
        <v>204</v>
      </c>
      <c r="C213" t="s">
        <v>916</v>
      </c>
      <c r="D213" t="s">
        <v>468</v>
      </c>
      <c r="E213" s="1" t="s">
        <v>1152</v>
      </c>
      <c r="F213" t="s">
        <v>1153</v>
      </c>
      <c r="G213">
        <v>24697</v>
      </c>
      <c r="H213" t="s">
        <v>1154</v>
      </c>
      <c r="I213" t="s">
        <v>1155</v>
      </c>
      <c r="M213" t="s">
        <v>460</v>
      </c>
      <c r="N213" t="s">
        <v>460</v>
      </c>
      <c r="O213" t="s">
        <v>461</v>
      </c>
      <c r="P213" t="s">
        <v>460</v>
      </c>
      <c r="Q213" t="s">
        <v>460</v>
      </c>
      <c r="R213" t="s">
        <v>461</v>
      </c>
      <c r="S213" t="s">
        <v>480</v>
      </c>
      <c r="T213" t="s">
        <v>461</v>
      </c>
      <c r="U213" t="s">
        <v>461</v>
      </c>
      <c r="V213" t="s">
        <v>480</v>
      </c>
      <c r="W213" t="s">
        <v>463</v>
      </c>
      <c r="X213" t="s">
        <v>461</v>
      </c>
      <c r="Y213" t="s">
        <v>461</v>
      </c>
      <c r="Z213" t="s">
        <v>460</v>
      </c>
      <c r="AA213" t="s">
        <v>460</v>
      </c>
      <c r="AB213" t="s">
        <v>461</v>
      </c>
      <c r="AC213" t="s">
        <v>460</v>
      </c>
      <c r="AD213" t="s">
        <v>460</v>
      </c>
      <c r="AE213" t="s">
        <v>460</v>
      </c>
      <c r="AF213" t="s">
        <v>461</v>
      </c>
      <c r="AG213" t="s">
        <v>460</v>
      </c>
      <c r="AH213" t="s">
        <v>460</v>
      </c>
      <c r="AI213" t="s">
        <v>460</v>
      </c>
      <c r="AJ213" t="s">
        <v>461</v>
      </c>
      <c r="AK213" t="s">
        <v>460</v>
      </c>
      <c r="AL213" t="s">
        <v>460</v>
      </c>
      <c r="AM213" t="s">
        <v>460</v>
      </c>
      <c r="AN213" t="s">
        <v>460</v>
      </c>
      <c r="AO213" t="s">
        <v>473</v>
      </c>
      <c r="AP213" t="s">
        <v>461</v>
      </c>
      <c r="AQ213" t="s">
        <v>460</v>
      </c>
      <c r="AR213" t="s">
        <v>460</v>
      </c>
      <c r="AS213" t="s">
        <v>461</v>
      </c>
      <c r="AT213" t="s">
        <v>460</v>
      </c>
      <c r="AU213" t="s">
        <v>461</v>
      </c>
      <c r="AV213" t="s">
        <v>461</v>
      </c>
      <c r="AW213" t="s">
        <v>460</v>
      </c>
      <c r="AX213" t="s">
        <v>461</v>
      </c>
      <c r="AY213" t="s">
        <v>460</v>
      </c>
      <c r="AZ213" t="s">
        <v>460</v>
      </c>
      <c r="BA213" t="s">
        <v>460</v>
      </c>
      <c r="BB213" t="s">
        <v>460</v>
      </c>
      <c r="BC213" t="s">
        <v>461</v>
      </c>
      <c r="BD213" t="s">
        <v>460</v>
      </c>
      <c r="BE213" t="s">
        <v>463</v>
      </c>
      <c r="BF213" t="s">
        <v>460</v>
      </c>
      <c r="BG213" t="s">
        <v>461</v>
      </c>
      <c r="BH213" t="s">
        <v>460</v>
      </c>
      <c r="BI213" t="s">
        <v>461</v>
      </c>
      <c r="BJ213" t="s">
        <v>460</v>
      </c>
      <c r="BK213" t="s">
        <v>460</v>
      </c>
      <c r="BL213" t="s">
        <v>460</v>
      </c>
      <c r="BM213" t="s">
        <v>461</v>
      </c>
      <c r="BN213" t="s">
        <v>460</v>
      </c>
      <c r="BO213" t="s">
        <v>461</v>
      </c>
      <c r="BP213" t="s">
        <v>463</v>
      </c>
      <c r="BQ213" t="s">
        <v>461</v>
      </c>
      <c r="BR213" t="s">
        <v>460</v>
      </c>
      <c r="BS213" t="s">
        <v>461</v>
      </c>
      <c r="BT213" t="s">
        <v>460</v>
      </c>
      <c r="BU213" t="s">
        <v>460</v>
      </c>
      <c r="BV213" t="s">
        <v>460</v>
      </c>
      <c r="BW213" t="s">
        <v>460</v>
      </c>
      <c r="BX213" t="s">
        <v>461</v>
      </c>
      <c r="BY213" t="s">
        <v>460</v>
      </c>
      <c r="BZ213" t="s">
        <v>460</v>
      </c>
      <c r="CA213" t="s">
        <v>461</v>
      </c>
      <c r="CB213" t="s">
        <v>460</v>
      </c>
      <c r="CC213" t="s">
        <v>460</v>
      </c>
      <c r="CD213" t="s">
        <v>460</v>
      </c>
      <c r="CE213" t="s">
        <v>461</v>
      </c>
      <c r="CF213" t="s">
        <v>460</v>
      </c>
      <c r="CG213" t="s">
        <v>460</v>
      </c>
      <c r="CH213" t="s">
        <v>460</v>
      </c>
      <c r="CI213" t="s">
        <v>460</v>
      </c>
      <c r="CJ213" t="s">
        <v>460</v>
      </c>
      <c r="CK213" t="s">
        <v>461</v>
      </c>
      <c r="CL213" t="s">
        <v>460</v>
      </c>
      <c r="CM213" t="s">
        <v>463</v>
      </c>
      <c r="CN213" t="s">
        <v>461</v>
      </c>
      <c r="CO213" t="s">
        <v>461</v>
      </c>
      <c r="CP213" t="s">
        <v>460</v>
      </c>
      <c r="CQ213" t="s">
        <v>460</v>
      </c>
      <c r="CR213" t="s">
        <v>460</v>
      </c>
      <c r="CS213" t="s">
        <v>460</v>
      </c>
      <c r="CT213" t="s">
        <v>460</v>
      </c>
      <c r="CU213" t="s">
        <v>460</v>
      </c>
      <c r="CV213" t="s">
        <v>460</v>
      </c>
      <c r="CW213" t="s">
        <v>480</v>
      </c>
      <c r="CX213" t="s">
        <v>461</v>
      </c>
      <c r="CY213" t="s">
        <v>460</v>
      </c>
      <c r="CZ213" t="s">
        <v>460</v>
      </c>
      <c r="DA213" t="s">
        <v>460</v>
      </c>
      <c r="DB213" t="s">
        <v>474</v>
      </c>
      <c r="DC213" t="s">
        <v>460</v>
      </c>
      <c r="DD213" t="s">
        <v>460</v>
      </c>
      <c r="DE213" t="s">
        <v>461</v>
      </c>
      <c r="DF213" t="s">
        <v>460</v>
      </c>
      <c r="DG213" t="s">
        <v>460</v>
      </c>
      <c r="DH213" t="s">
        <v>460</v>
      </c>
      <c r="DI213" t="s">
        <v>461</v>
      </c>
      <c r="DJ213" t="s">
        <v>460</v>
      </c>
      <c r="DK213" t="s">
        <v>460</v>
      </c>
      <c r="DL213" t="s">
        <v>460</v>
      </c>
      <c r="DM213" t="s">
        <v>461</v>
      </c>
      <c r="DN213" t="s">
        <v>461</v>
      </c>
      <c r="DO213" t="s">
        <v>460</v>
      </c>
      <c r="DP213" t="s">
        <v>460</v>
      </c>
      <c r="DQ213" t="s">
        <v>460</v>
      </c>
      <c r="DR213" t="s">
        <v>461</v>
      </c>
      <c r="DS213" t="s">
        <v>461</v>
      </c>
      <c r="DT213" t="s">
        <v>461</v>
      </c>
      <c r="DU213" t="s">
        <v>460</v>
      </c>
      <c r="DV213" t="s">
        <v>461</v>
      </c>
      <c r="DW213" t="s">
        <v>460</v>
      </c>
      <c r="DX213" t="s">
        <v>460</v>
      </c>
      <c r="DY213" t="s">
        <v>460</v>
      </c>
      <c r="DZ213" t="s">
        <v>461</v>
      </c>
      <c r="EA213" t="s">
        <v>461</v>
      </c>
      <c r="EB213" t="s">
        <v>461</v>
      </c>
      <c r="EC213" t="s">
        <v>460</v>
      </c>
      <c r="ED213" t="s">
        <v>460</v>
      </c>
      <c r="EE213" t="s">
        <v>460</v>
      </c>
      <c r="EF213" t="s">
        <v>460</v>
      </c>
      <c r="EG213" t="s">
        <v>461</v>
      </c>
      <c r="EH213" t="s">
        <v>460</v>
      </c>
      <c r="EI213" t="s">
        <v>460</v>
      </c>
      <c r="EJ213" t="s">
        <v>460</v>
      </c>
      <c r="EK213" t="s">
        <v>461</v>
      </c>
      <c r="EL213" t="s">
        <v>461</v>
      </c>
      <c r="EM213" t="s">
        <v>460</v>
      </c>
      <c r="EN213" t="s">
        <v>460</v>
      </c>
      <c r="EO213" t="s">
        <v>461</v>
      </c>
      <c r="EP213" t="s">
        <v>460</v>
      </c>
      <c r="EQ213" t="s">
        <v>461</v>
      </c>
      <c r="ER213" t="s">
        <v>460</v>
      </c>
      <c r="ES213" t="s">
        <v>461</v>
      </c>
      <c r="ET213" t="s">
        <v>460</v>
      </c>
      <c r="EU213" t="s">
        <v>461</v>
      </c>
      <c r="EV213" t="s">
        <v>461</v>
      </c>
      <c r="EW213" t="s">
        <v>461</v>
      </c>
      <c r="EX213" t="s">
        <v>461</v>
      </c>
      <c r="EY213" t="s">
        <v>460</v>
      </c>
      <c r="EZ213" t="s">
        <v>460</v>
      </c>
      <c r="FA213" t="s">
        <v>460</v>
      </c>
      <c r="FB213" t="s">
        <v>460</v>
      </c>
      <c r="FC213" t="s">
        <v>460</v>
      </c>
      <c r="FD213" t="s">
        <v>460</v>
      </c>
      <c r="FE213" t="s">
        <v>460</v>
      </c>
      <c r="FF213" t="s">
        <v>460</v>
      </c>
      <c r="FG213" t="s">
        <v>460</v>
      </c>
      <c r="FH213" t="s">
        <v>461</v>
      </c>
      <c r="FI213" t="s">
        <v>461</v>
      </c>
      <c r="FJ213" t="s">
        <v>460</v>
      </c>
      <c r="FK213" t="s">
        <v>460</v>
      </c>
      <c r="FL213" t="s">
        <v>461</v>
      </c>
      <c r="FM213" t="s">
        <v>461</v>
      </c>
      <c r="FN213" t="s">
        <v>460</v>
      </c>
      <c r="FO213" t="s">
        <v>460</v>
      </c>
      <c r="FP213" t="s">
        <v>460</v>
      </c>
      <c r="FQ213" t="s">
        <v>460</v>
      </c>
      <c r="FR213" t="s">
        <v>461</v>
      </c>
      <c r="FS213" t="s">
        <v>460</v>
      </c>
      <c r="FT213" t="s">
        <v>461</v>
      </c>
      <c r="FU213" t="s">
        <v>461</v>
      </c>
      <c r="FV213" t="s">
        <v>460</v>
      </c>
      <c r="FW213" t="s">
        <v>460</v>
      </c>
      <c r="FX213" t="s">
        <v>461</v>
      </c>
      <c r="FY213" t="s">
        <v>460</v>
      </c>
      <c r="FZ213" t="s">
        <v>460</v>
      </c>
      <c r="GA213" t="s">
        <v>460</v>
      </c>
      <c r="GB213" t="s">
        <v>460</v>
      </c>
      <c r="GC213" t="s">
        <v>460</v>
      </c>
      <c r="GD213" t="s">
        <v>461</v>
      </c>
      <c r="GE213" t="s">
        <v>461</v>
      </c>
      <c r="GF213" t="s">
        <v>460</v>
      </c>
      <c r="GG213" t="s">
        <v>463</v>
      </c>
      <c r="GH213" t="s">
        <v>461</v>
      </c>
      <c r="GI213" t="s">
        <v>461</v>
      </c>
      <c r="GJ213" t="s">
        <v>461</v>
      </c>
      <c r="GK213" t="s">
        <v>460</v>
      </c>
      <c r="GL213" t="s">
        <v>460</v>
      </c>
      <c r="GM213" t="s">
        <v>460</v>
      </c>
      <c r="GN213" t="s">
        <v>460</v>
      </c>
      <c r="GO213" t="s">
        <v>460</v>
      </c>
      <c r="GP213" t="s">
        <v>461</v>
      </c>
      <c r="GQ213" t="s">
        <v>460</v>
      </c>
      <c r="GR213" t="s">
        <v>460</v>
      </c>
      <c r="GS213" t="s">
        <v>460</v>
      </c>
      <c r="GT213" t="s">
        <v>461</v>
      </c>
      <c r="GU213" t="s">
        <v>460</v>
      </c>
      <c r="GV213" t="s">
        <v>461</v>
      </c>
      <c r="GW213" t="s">
        <v>461</v>
      </c>
      <c r="GX213" t="s">
        <v>461</v>
      </c>
      <c r="GY213" t="s">
        <v>461</v>
      </c>
      <c r="GZ213" t="s">
        <v>461</v>
      </c>
      <c r="HA213" t="s">
        <v>461</v>
      </c>
      <c r="HB213" t="s">
        <v>460</v>
      </c>
      <c r="HC213" t="s">
        <v>461</v>
      </c>
      <c r="HD213" t="s">
        <v>460</v>
      </c>
      <c r="HE213" t="s">
        <v>481</v>
      </c>
      <c r="HF213">
        <v>119</v>
      </c>
      <c r="HG213">
        <v>71</v>
      </c>
      <c r="HH213">
        <v>3</v>
      </c>
      <c r="HI213">
        <v>5</v>
      </c>
      <c r="HJ213">
        <v>1</v>
      </c>
      <c r="HK213" t="s">
        <v>476</v>
      </c>
      <c r="HM213" s="3">
        <f t="shared" si="150"/>
        <v>52</v>
      </c>
      <c r="HN213" s="3">
        <f t="shared" si="151"/>
        <v>0</v>
      </c>
      <c r="HO213" s="3">
        <f t="shared" si="167"/>
        <v>0</v>
      </c>
      <c r="HP213" s="3">
        <f t="shared" si="130"/>
        <v>52</v>
      </c>
      <c r="HQ213" s="7" t="str" cm="1">
        <f t="array" ref="HQ213">_xlfn.SWITCH(HP213,HM213,"Oui",HN213,"Non",HO213,"Abstention")</f>
        <v>Oui</v>
      </c>
      <c r="HR213" s="7" t="str" cm="1">
        <f t="array" ref="HR213">_xlfn.SWITCH(HQ213,"Oui","Non","Non","Oui","Abstention","Oui")</f>
        <v>Non</v>
      </c>
      <c r="HS213" s="7" t="str" cm="1">
        <f t="array" ref="HS213">_xlfn.SWITCH(HQ213,"Oui","Abstention","Non","Abstention","Abstention","Non")</f>
        <v>Abstention</v>
      </c>
      <c r="HT213" s="3">
        <f t="shared" si="131"/>
        <v>52</v>
      </c>
      <c r="HU213" s="3">
        <f t="shared" si="132"/>
        <v>1</v>
      </c>
      <c r="HV213" t="str">
        <f t="shared" si="133"/>
        <v>consigne</v>
      </c>
      <c r="HW213" s="3">
        <f t="shared" si="152"/>
        <v>0</v>
      </c>
      <c r="HX213" s="3">
        <f t="shared" si="153"/>
        <v>37</v>
      </c>
      <c r="HY213" s="3">
        <f t="shared" si="154"/>
        <v>0</v>
      </c>
      <c r="HZ213" s="3">
        <f t="shared" si="134"/>
        <v>37</v>
      </c>
      <c r="IA213" s="7" t="str" cm="1">
        <f t="array" ref="IA213">_xlfn.SWITCH(HZ213,HW213,"Oui",HX213,"Non",HY213,"Abstention")</f>
        <v>Non</v>
      </c>
      <c r="IB213" s="7" t="str" cm="1">
        <f t="array" ref="IB213">_xlfn.SWITCH(IA213,"Oui","Non","Non","Oui","Abstention","Oui")</f>
        <v>Oui</v>
      </c>
      <c r="IC213" s="7" t="str" cm="1">
        <f t="array" ref="IC213">_xlfn.SWITCH(IA213,"Oui","Abstention","Non","Abstention","Abstention","Non")</f>
        <v>Abstention</v>
      </c>
      <c r="ID213" s="3">
        <f t="shared" si="135"/>
        <v>37</v>
      </c>
      <c r="IE213" s="3">
        <f t="shared" si="136"/>
        <v>1</v>
      </c>
      <c r="IF213" t="str">
        <f t="shared" si="137"/>
        <v>consigne</v>
      </c>
      <c r="IG213">
        <f t="shared" si="155"/>
        <v>24</v>
      </c>
      <c r="IH213">
        <f t="shared" si="156"/>
        <v>5</v>
      </c>
      <c r="II213">
        <f t="shared" si="157"/>
        <v>1</v>
      </c>
      <c r="IJ213" s="3">
        <f t="shared" si="138"/>
        <v>24</v>
      </c>
      <c r="IK213" s="7" t="str" cm="1">
        <f t="array" ref="IK213">_xlfn.SWITCH(IJ213,IG213,"Oui",IH213,"Non",II213,"Abstention")</f>
        <v>Oui</v>
      </c>
      <c r="IL213" s="7" t="str" cm="1">
        <f t="array" ref="IL213">_xlfn.SWITCH(IK213,"Oui","Non","Non","Oui","Abstention","Oui")</f>
        <v>Non</v>
      </c>
      <c r="IM213" s="7" t="str" cm="1">
        <f t="array" ref="IM213">_xlfn.SWITCH(IK213,"Oui","Abstention","Non","Abstention","Abstention","Non")</f>
        <v>Abstention</v>
      </c>
      <c r="IN213" s="3">
        <f t="shared" si="139"/>
        <v>30</v>
      </c>
      <c r="IO213" s="3">
        <f t="shared" si="140"/>
        <v>0.8</v>
      </c>
      <c r="IP213" t="str">
        <f t="shared" si="168"/>
        <v>consigne</v>
      </c>
      <c r="IQ213">
        <f t="shared" si="158"/>
        <v>27</v>
      </c>
      <c r="IR213">
        <f t="shared" si="159"/>
        <v>2</v>
      </c>
      <c r="IS213">
        <f t="shared" si="160"/>
        <v>0</v>
      </c>
      <c r="IT213" s="3">
        <f t="shared" si="141"/>
        <v>27</v>
      </c>
      <c r="IU213" s="7" t="str" cm="1">
        <f t="array" ref="IU213">_xlfn.SWITCH(IT213,IQ213,"Oui",IR213,"Non",IS213,"Abstention")</f>
        <v>Oui</v>
      </c>
      <c r="IV213" s="7" t="str" cm="1">
        <f t="array" ref="IV213">_xlfn.SWITCH(IU213,"Oui","Non","Non","Oui","Abstention","Oui")</f>
        <v>Non</v>
      </c>
      <c r="IW213" s="7" t="str" cm="1">
        <f t="array" ref="IW213">_xlfn.SWITCH(IU213,"Oui","Abstention","Non","Abstention","Abstention","Non")</f>
        <v>Abstention</v>
      </c>
      <c r="IX213" s="3">
        <f t="shared" si="142"/>
        <v>29</v>
      </c>
      <c r="IY213" s="3">
        <f t="shared" si="143"/>
        <v>0.93103448275862066</v>
      </c>
      <c r="IZ213" t="str">
        <f t="shared" si="169"/>
        <v>consigne</v>
      </c>
      <c r="JA213">
        <f t="shared" si="161"/>
        <v>0</v>
      </c>
      <c r="JB213">
        <f t="shared" si="162"/>
        <v>27</v>
      </c>
      <c r="JC213">
        <f t="shared" si="163"/>
        <v>2</v>
      </c>
      <c r="JD213" s="3">
        <f t="shared" si="144"/>
        <v>27</v>
      </c>
      <c r="JE213" s="7" t="str" cm="1">
        <f t="array" ref="JE213">_xlfn.SWITCH(JD213,JA213,"Oui",JB213,"Non",JC213,"Abstention")</f>
        <v>Non</v>
      </c>
      <c r="JF213" s="7" t="str" cm="1">
        <f t="array" ref="JF213">_xlfn.SWITCH(JE213,"Oui","Non","Non","Oui","Abstention","Oui")</f>
        <v>Oui</v>
      </c>
      <c r="JG213" s="7" t="str" cm="1">
        <f t="array" ref="JG213">_xlfn.SWITCH(JE213,"Oui","Abstention","Non","Abstention","Abstention","Non")</f>
        <v>Abstention</v>
      </c>
      <c r="JH213" s="3">
        <f t="shared" si="145"/>
        <v>29</v>
      </c>
      <c r="JI213" s="3">
        <f t="shared" si="146"/>
        <v>0.93103448275862066</v>
      </c>
      <c r="JJ213" t="str">
        <f t="shared" si="170"/>
        <v>consigne</v>
      </c>
      <c r="JK213">
        <f t="shared" si="164"/>
        <v>16</v>
      </c>
      <c r="JL213">
        <f t="shared" si="165"/>
        <v>0</v>
      </c>
      <c r="JM213">
        <f t="shared" si="166"/>
        <v>0</v>
      </c>
      <c r="JN213" s="3">
        <f t="shared" si="147"/>
        <v>16</v>
      </c>
      <c r="JO213" s="7" t="str" cm="1">
        <f t="array" ref="JO213">_xlfn.SWITCH(JN213,JK213,"Oui",JL213,"Non",JM213,"Abstention")</f>
        <v>Oui</v>
      </c>
      <c r="JP213" s="7" t="str" cm="1">
        <f t="array" ref="JP213">_xlfn.SWITCH(JO213,"Oui","Non","Non","Oui","Abstention","Oui")</f>
        <v>Non</v>
      </c>
      <c r="JQ213" s="7" t="str" cm="1">
        <f t="array" ref="JQ213">_xlfn.SWITCH(JO213,"Oui","Abstention","Non","Abstention","Abstention","Non")</f>
        <v>Abstention</v>
      </c>
      <c r="JR213" s="3">
        <f t="shared" si="148"/>
        <v>16</v>
      </c>
      <c r="JS213" s="3">
        <f t="shared" si="149"/>
        <v>1</v>
      </c>
      <c r="JT213" t="str">
        <f t="shared" si="171"/>
        <v>consigne</v>
      </c>
      <c r="JU213" s="3"/>
      <c r="JV213" t="str" cm="1">
        <f t="array" ref="JV213">_xlfn._xlws.FILTER($M$3:$HD$3,((($M213:$HD213=$HR213)+($M213:$HD213=$HS213))*($M$5:$HD$5="V")*($HV213="consigne")),"")</f>
        <v/>
      </c>
      <c r="KP213" t="str" cm="1">
        <f t="array" ref="KP213">_xlfn._xlws.FILTER($M$3:$HD$3,((($M213:$HD213=$IB213)+($M213:$HD213=$IC213))*($M$5:$HD$5="S")*($IF213="consigne")),"")</f>
        <v/>
      </c>
      <c r="LD213" t="str" cm="1">
        <f t="array" ref="LD213:LE213">_xlfn._xlws.FILTER($M$3:$HD$3,((($M213:$HD213=$IV213)+($M213:$HD213=$IW213))*($M$5:$HD$5="RL")*($IZ213="consigne")),"")</f>
        <v>Fluri Kurt</v>
      </c>
      <c r="LE213" t="str">
        <v>Wehrli Laurent</v>
      </c>
      <c r="LP213" t="str" cm="1">
        <f t="array" ref="LP213:LQ213">_xlfn._xlws.FILTER($M$3:$HD$3,((($M213:$HD213=$JF213)+($M213:$HD213=$JG213))*($M$5:$HD$5="G")*($JJ213="consigne")),"")</f>
        <v>Andrey Gerhard</v>
      </c>
      <c r="LQ213" t="str">
        <v>Badertscher Christine</v>
      </c>
      <c r="MA213" t="str" cm="1">
        <f t="array" ref="MA213">_xlfn._xlws.FILTER($M$3:$HD$3,((($M213:$HD213=$JP213)+($M213:$HD213=$JQ213))*($M$5:$HD$5="GL")*($JT213="consigne")),"")</f>
        <v/>
      </c>
      <c r="MG213" t="str" cm="1">
        <f t="array" ref="MG213:ML213">_xlfn._xlws.FILTER($M$3:$HD$3,((($M213:$HD213=$IL213)+($M213:$HD213=$IM213))*($M$5:$HD$5="M-E")*($IP213="consigne")),"")</f>
        <v>Candinas Martin</v>
      </c>
      <c r="MH213" t="str">
        <v>Gugger Niklaus-Samuel</v>
      </c>
      <c r="MI213" t="str">
        <v>Humbel Ruth</v>
      </c>
      <c r="MJ213" t="str">
        <v>Roth Pasquier Marie-France</v>
      </c>
      <c r="MK213" t="str">
        <v>Streiff-Feller Marianne</v>
      </c>
      <c r="ML213" t="str">
        <v>Wismer-Felder Priska</v>
      </c>
    </row>
    <row r="214" spans="1:351" x14ac:dyDescent="0.25">
      <c r="A214" s="1" t="s">
        <v>1156</v>
      </c>
      <c r="B214" t="s">
        <v>204</v>
      </c>
      <c r="C214" t="s">
        <v>1157</v>
      </c>
      <c r="D214" t="s">
        <v>468</v>
      </c>
      <c r="E214" s="1" t="s">
        <v>1158</v>
      </c>
      <c r="F214" t="s">
        <v>1159</v>
      </c>
      <c r="G214">
        <v>24698</v>
      </c>
      <c r="H214" t="s">
        <v>1160</v>
      </c>
      <c r="I214" t="s">
        <v>1161</v>
      </c>
      <c r="M214" t="s">
        <v>460</v>
      </c>
      <c r="N214" t="s">
        <v>460</v>
      </c>
      <c r="O214" t="s">
        <v>460</v>
      </c>
      <c r="P214" t="s">
        <v>473</v>
      </c>
      <c r="Q214" t="s">
        <v>460</v>
      </c>
      <c r="R214" t="s">
        <v>460</v>
      </c>
      <c r="S214" t="s">
        <v>460</v>
      </c>
      <c r="T214" t="s">
        <v>460</v>
      </c>
      <c r="U214" t="s">
        <v>460</v>
      </c>
      <c r="V214" t="s">
        <v>460</v>
      </c>
      <c r="W214" t="s">
        <v>463</v>
      </c>
      <c r="X214" t="s">
        <v>460</v>
      </c>
      <c r="Y214" t="s">
        <v>460</v>
      </c>
      <c r="Z214" t="s">
        <v>460</v>
      </c>
      <c r="AA214" t="s">
        <v>460</v>
      </c>
      <c r="AB214" t="s">
        <v>460</v>
      </c>
      <c r="AC214" t="s">
        <v>460</v>
      </c>
      <c r="AD214" t="s">
        <v>460</v>
      </c>
      <c r="AE214" t="s">
        <v>460</v>
      </c>
      <c r="AF214" t="s">
        <v>460</v>
      </c>
      <c r="AG214" t="s">
        <v>480</v>
      </c>
      <c r="AH214" t="s">
        <v>460</v>
      </c>
      <c r="AI214" t="s">
        <v>460</v>
      </c>
      <c r="AJ214" t="s">
        <v>460</v>
      </c>
      <c r="AK214" t="s">
        <v>460</v>
      </c>
      <c r="AL214" t="s">
        <v>461</v>
      </c>
      <c r="AM214" t="s">
        <v>460</v>
      </c>
      <c r="AN214" t="s">
        <v>460</v>
      </c>
      <c r="AO214" t="s">
        <v>460</v>
      </c>
      <c r="AP214" t="s">
        <v>460</v>
      </c>
      <c r="AQ214" t="s">
        <v>460</v>
      </c>
      <c r="AR214" t="s">
        <v>460</v>
      </c>
      <c r="AS214" t="s">
        <v>460</v>
      </c>
      <c r="AT214" t="s">
        <v>460</v>
      </c>
      <c r="AU214" t="s">
        <v>460</v>
      </c>
      <c r="AV214" t="s">
        <v>460</v>
      </c>
      <c r="AW214" t="s">
        <v>460</v>
      </c>
      <c r="AX214" t="s">
        <v>460</v>
      </c>
      <c r="AY214" t="s">
        <v>460</v>
      </c>
      <c r="AZ214" t="s">
        <v>460</v>
      </c>
      <c r="BA214" t="s">
        <v>460</v>
      </c>
      <c r="BB214" t="s">
        <v>460</v>
      </c>
      <c r="BC214" t="s">
        <v>460</v>
      </c>
      <c r="BD214" t="s">
        <v>460</v>
      </c>
      <c r="BE214" t="s">
        <v>463</v>
      </c>
      <c r="BF214" t="s">
        <v>460</v>
      </c>
      <c r="BG214" t="s">
        <v>460</v>
      </c>
      <c r="BH214" t="s">
        <v>460</v>
      </c>
      <c r="BI214" t="s">
        <v>460</v>
      </c>
      <c r="BJ214" t="s">
        <v>460</v>
      </c>
      <c r="BK214" t="s">
        <v>460</v>
      </c>
      <c r="BL214" t="s">
        <v>460</v>
      </c>
      <c r="BM214" t="s">
        <v>460</v>
      </c>
      <c r="BN214" t="s">
        <v>460</v>
      </c>
      <c r="BO214" t="s">
        <v>473</v>
      </c>
      <c r="BP214" t="s">
        <v>463</v>
      </c>
      <c r="BQ214" t="s">
        <v>460</v>
      </c>
      <c r="BR214" t="s">
        <v>460</v>
      </c>
      <c r="BS214" t="s">
        <v>460</v>
      </c>
      <c r="BT214" t="s">
        <v>460</v>
      </c>
      <c r="BU214" t="s">
        <v>460</v>
      </c>
      <c r="BV214" t="s">
        <v>460</v>
      </c>
      <c r="BW214" t="s">
        <v>460</v>
      </c>
      <c r="BX214" t="s">
        <v>460</v>
      </c>
      <c r="BY214" t="s">
        <v>460</v>
      </c>
      <c r="BZ214" t="s">
        <v>461</v>
      </c>
      <c r="CA214" t="s">
        <v>460</v>
      </c>
      <c r="CB214" t="s">
        <v>460</v>
      </c>
      <c r="CC214" t="s">
        <v>460</v>
      </c>
      <c r="CD214" t="s">
        <v>460</v>
      </c>
      <c r="CE214" t="s">
        <v>460</v>
      </c>
      <c r="CF214" t="s">
        <v>460</v>
      </c>
      <c r="CG214" t="s">
        <v>460</v>
      </c>
      <c r="CH214" t="s">
        <v>460</v>
      </c>
      <c r="CI214" t="s">
        <v>460</v>
      </c>
      <c r="CJ214" t="s">
        <v>460</v>
      </c>
      <c r="CK214" t="s">
        <v>460</v>
      </c>
      <c r="CL214" t="s">
        <v>460</v>
      </c>
      <c r="CM214" t="s">
        <v>463</v>
      </c>
      <c r="CN214" t="s">
        <v>460</v>
      </c>
      <c r="CO214" t="s">
        <v>460</v>
      </c>
      <c r="CP214" t="s">
        <v>460</v>
      </c>
      <c r="CQ214" t="s">
        <v>461</v>
      </c>
      <c r="CR214" t="s">
        <v>460</v>
      </c>
      <c r="CS214" t="s">
        <v>460</v>
      </c>
      <c r="CT214" t="s">
        <v>461</v>
      </c>
      <c r="CU214" t="s">
        <v>460</v>
      </c>
      <c r="CV214" t="s">
        <v>480</v>
      </c>
      <c r="CW214" t="s">
        <v>460</v>
      </c>
      <c r="CX214" t="s">
        <v>460</v>
      </c>
      <c r="CY214" t="s">
        <v>460</v>
      </c>
      <c r="CZ214" t="s">
        <v>461</v>
      </c>
      <c r="DA214" t="s">
        <v>460</v>
      </c>
      <c r="DB214" t="s">
        <v>474</v>
      </c>
      <c r="DC214" t="s">
        <v>460</v>
      </c>
      <c r="DD214" t="s">
        <v>460</v>
      </c>
      <c r="DE214" t="s">
        <v>460</v>
      </c>
      <c r="DF214" t="s">
        <v>460</v>
      </c>
      <c r="DG214" t="s">
        <v>460</v>
      </c>
      <c r="DH214" t="s">
        <v>460</v>
      </c>
      <c r="DI214" t="s">
        <v>460</v>
      </c>
      <c r="DJ214" t="s">
        <v>460</v>
      </c>
      <c r="DK214" t="s">
        <v>460</v>
      </c>
      <c r="DL214" t="s">
        <v>460</v>
      </c>
      <c r="DM214" t="s">
        <v>460</v>
      </c>
      <c r="DN214" t="s">
        <v>460</v>
      </c>
      <c r="DO214" t="s">
        <v>460</v>
      </c>
      <c r="DP214" t="s">
        <v>460</v>
      </c>
      <c r="DQ214" t="s">
        <v>460</v>
      </c>
      <c r="DR214" t="s">
        <v>460</v>
      </c>
      <c r="DS214" t="s">
        <v>460</v>
      </c>
      <c r="DT214" t="s">
        <v>460</v>
      </c>
      <c r="DU214" t="s">
        <v>480</v>
      </c>
      <c r="DV214" t="s">
        <v>460</v>
      </c>
      <c r="DW214" t="s">
        <v>460</v>
      </c>
      <c r="DX214" t="s">
        <v>461</v>
      </c>
      <c r="DY214" t="s">
        <v>460</v>
      </c>
      <c r="DZ214" t="s">
        <v>460</v>
      </c>
      <c r="EA214" t="s">
        <v>460</v>
      </c>
      <c r="EB214" t="s">
        <v>460</v>
      </c>
      <c r="EC214" t="s">
        <v>460</v>
      </c>
      <c r="ED214" t="s">
        <v>460</v>
      </c>
      <c r="EE214" t="s">
        <v>460</v>
      </c>
      <c r="EF214" t="s">
        <v>460</v>
      </c>
      <c r="EG214" t="s">
        <v>460</v>
      </c>
      <c r="EH214" t="s">
        <v>460</v>
      </c>
      <c r="EI214" t="s">
        <v>460</v>
      </c>
      <c r="EJ214" t="s">
        <v>460</v>
      </c>
      <c r="EK214" t="s">
        <v>460</v>
      </c>
      <c r="EL214" t="s">
        <v>460</v>
      </c>
      <c r="EM214" t="s">
        <v>460</v>
      </c>
      <c r="EN214" t="s">
        <v>460</v>
      </c>
      <c r="EO214" t="s">
        <v>460</v>
      </c>
      <c r="EP214" t="s">
        <v>460</v>
      </c>
      <c r="EQ214" t="s">
        <v>460</v>
      </c>
      <c r="ER214" t="s">
        <v>460</v>
      </c>
      <c r="ES214" t="s">
        <v>460</v>
      </c>
      <c r="ET214" t="s">
        <v>460</v>
      </c>
      <c r="EU214" t="s">
        <v>460</v>
      </c>
      <c r="EV214" t="s">
        <v>460</v>
      </c>
      <c r="EW214" t="s">
        <v>460</v>
      </c>
      <c r="EX214" t="s">
        <v>460</v>
      </c>
      <c r="EY214" t="s">
        <v>480</v>
      </c>
      <c r="EZ214" t="s">
        <v>460</v>
      </c>
      <c r="FA214" t="s">
        <v>460</v>
      </c>
      <c r="FB214" t="s">
        <v>460</v>
      </c>
      <c r="FC214" t="s">
        <v>460</v>
      </c>
      <c r="FD214" t="s">
        <v>460</v>
      </c>
      <c r="FE214" t="s">
        <v>460</v>
      </c>
      <c r="FF214" t="s">
        <v>460</v>
      </c>
      <c r="FG214" t="s">
        <v>460</v>
      </c>
      <c r="FH214" t="s">
        <v>460</v>
      </c>
      <c r="FI214" t="s">
        <v>460</v>
      </c>
      <c r="FJ214" t="s">
        <v>460</v>
      </c>
      <c r="FK214" t="s">
        <v>460</v>
      </c>
      <c r="FL214" t="s">
        <v>460</v>
      </c>
      <c r="FM214" t="s">
        <v>460</v>
      </c>
      <c r="FN214" t="s">
        <v>460</v>
      </c>
      <c r="FO214" t="s">
        <v>460</v>
      </c>
      <c r="FP214" t="s">
        <v>460</v>
      </c>
      <c r="FQ214" t="s">
        <v>460</v>
      </c>
      <c r="FR214" t="s">
        <v>460</v>
      </c>
      <c r="FS214" t="s">
        <v>460</v>
      </c>
      <c r="FT214" t="s">
        <v>460</v>
      </c>
      <c r="FU214" t="s">
        <v>460</v>
      </c>
      <c r="FV214" t="s">
        <v>460</v>
      </c>
      <c r="FW214" t="s">
        <v>461</v>
      </c>
      <c r="FX214" t="s">
        <v>460</v>
      </c>
      <c r="FY214" t="s">
        <v>460</v>
      </c>
      <c r="FZ214" t="s">
        <v>460</v>
      </c>
      <c r="GA214" t="s">
        <v>460</v>
      </c>
      <c r="GB214" t="s">
        <v>460</v>
      </c>
      <c r="GC214" t="s">
        <v>460</v>
      </c>
      <c r="GD214" t="s">
        <v>460</v>
      </c>
      <c r="GE214" t="s">
        <v>460</v>
      </c>
      <c r="GF214" t="s">
        <v>460</v>
      </c>
      <c r="GG214" t="s">
        <v>463</v>
      </c>
      <c r="GH214" t="s">
        <v>460</v>
      </c>
      <c r="GI214" t="s">
        <v>460</v>
      </c>
      <c r="GJ214" t="s">
        <v>460</v>
      </c>
      <c r="GK214" t="s">
        <v>460</v>
      </c>
      <c r="GL214" t="s">
        <v>460</v>
      </c>
      <c r="GM214" t="s">
        <v>460</v>
      </c>
      <c r="GN214" t="s">
        <v>460</v>
      </c>
      <c r="GO214" t="s">
        <v>460</v>
      </c>
      <c r="GP214" t="s">
        <v>460</v>
      </c>
      <c r="GQ214" t="s">
        <v>460</v>
      </c>
      <c r="GR214" t="s">
        <v>473</v>
      </c>
      <c r="GS214" t="s">
        <v>460</v>
      </c>
      <c r="GT214" t="s">
        <v>460</v>
      </c>
      <c r="GU214" t="s">
        <v>460</v>
      </c>
      <c r="GV214" t="s">
        <v>460</v>
      </c>
      <c r="GW214" t="s">
        <v>460</v>
      </c>
      <c r="GX214" t="s">
        <v>460</v>
      </c>
      <c r="GY214" t="s">
        <v>460</v>
      </c>
      <c r="GZ214" t="s">
        <v>460</v>
      </c>
      <c r="HA214" t="s">
        <v>460</v>
      </c>
      <c r="HB214" t="s">
        <v>460</v>
      </c>
      <c r="HC214" t="s">
        <v>460</v>
      </c>
      <c r="HD214" t="s">
        <v>460</v>
      </c>
      <c r="HE214" t="s">
        <v>481</v>
      </c>
      <c r="HF214">
        <v>180</v>
      </c>
      <c r="HG214">
        <v>7</v>
      </c>
      <c r="HH214">
        <v>4</v>
      </c>
      <c r="HI214">
        <v>5</v>
      </c>
      <c r="HJ214">
        <v>3</v>
      </c>
      <c r="HK214" t="s">
        <v>476</v>
      </c>
      <c r="HM214" s="3">
        <f t="shared" si="150"/>
        <v>42</v>
      </c>
      <c r="HN214" s="3">
        <f t="shared" si="151"/>
        <v>7</v>
      </c>
      <c r="HO214" s="3">
        <f t="shared" si="167"/>
        <v>3</v>
      </c>
      <c r="HP214" s="3">
        <f t="shared" si="130"/>
        <v>42</v>
      </c>
      <c r="HQ214" s="7" t="str" cm="1">
        <f t="array" ref="HQ214">_xlfn.SWITCH(HP214,HM214,"Oui",HN214,"Non",HO214,"Abstention")</f>
        <v>Oui</v>
      </c>
      <c r="HR214" s="7" t="str" cm="1">
        <f t="array" ref="HR214">_xlfn.SWITCH(HQ214,"Oui","Non","Non","Oui","Abstention","Oui")</f>
        <v>Non</v>
      </c>
      <c r="HS214" s="7" t="str" cm="1">
        <f t="array" ref="HS214">_xlfn.SWITCH(HQ214,"Oui","Abstention","Non","Abstention","Abstention","Non")</f>
        <v>Abstention</v>
      </c>
      <c r="HT214" s="3">
        <f t="shared" si="131"/>
        <v>52</v>
      </c>
      <c r="HU214" s="3">
        <f t="shared" si="132"/>
        <v>0.80769230769230771</v>
      </c>
      <c r="HV214" t="str">
        <f t="shared" si="133"/>
        <v>consigne</v>
      </c>
      <c r="HW214" s="3">
        <f t="shared" si="152"/>
        <v>37</v>
      </c>
      <c r="HX214" s="3">
        <f t="shared" si="153"/>
        <v>0</v>
      </c>
      <c r="HY214" s="3">
        <f t="shared" si="154"/>
        <v>0</v>
      </c>
      <c r="HZ214" s="3">
        <f t="shared" si="134"/>
        <v>37</v>
      </c>
      <c r="IA214" s="7" t="str" cm="1">
        <f t="array" ref="IA214">_xlfn.SWITCH(HZ214,HW214,"Oui",HX214,"Non",HY214,"Abstention")</f>
        <v>Oui</v>
      </c>
      <c r="IB214" s="7" t="str" cm="1">
        <f t="array" ref="IB214">_xlfn.SWITCH(IA214,"Oui","Non","Non","Oui","Abstention","Oui")</f>
        <v>Non</v>
      </c>
      <c r="IC214" s="7" t="str" cm="1">
        <f t="array" ref="IC214">_xlfn.SWITCH(IA214,"Oui","Abstention","Non","Abstention","Abstention","Non")</f>
        <v>Abstention</v>
      </c>
      <c r="ID214" s="3">
        <f t="shared" si="135"/>
        <v>37</v>
      </c>
      <c r="IE214" s="3">
        <f t="shared" si="136"/>
        <v>1</v>
      </c>
      <c r="IF214" t="str">
        <f t="shared" si="137"/>
        <v>consigne</v>
      </c>
      <c r="IG214">
        <f t="shared" si="155"/>
        <v>30</v>
      </c>
      <c r="IH214">
        <f t="shared" si="156"/>
        <v>0</v>
      </c>
      <c r="II214">
        <f t="shared" si="157"/>
        <v>0</v>
      </c>
      <c r="IJ214" s="3">
        <f t="shared" si="138"/>
        <v>30</v>
      </c>
      <c r="IK214" s="7" t="str" cm="1">
        <f t="array" ref="IK214">_xlfn.SWITCH(IJ214,IG214,"Oui",IH214,"Non",II214,"Abstention")</f>
        <v>Oui</v>
      </c>
      <c r="IL214" s="7" t="str" cm="1">
        <f t="array" ref="IL214">_xlfn.SWITCH(IK214,"Oui","Non","Non","Oui","Abstention","Oui")</f>
        <v>Non</v>
      </c>
      <c r="IM214" s="7" t="str" cm="1">
        <f t="array" ref="IM214">_xlfn.SWITCH(IK214,"Oui","Abstention","Non","Abstention","Abstention","Non")</f>
        <v>Abstention</v>
      </c>
      <c r="IN214" s="3">
        <f t="shared" si="139"/>
        <v>30</v>
      </c>
      <c r="IO214" s="3">
        <f t="shared" si="140"/>
        <v>1</v>
      </c>
      <c r="IP214" t="str">
        <f t="shared" si="168"/>
        <v>consigne</v>
      </c>
      <c r="IQ214">
        <f t="shared" si="158"/>
        <v>26</v>
      </c>
      <c r="IR214">
        <f t="shared" si="159"/>
        <v>0</v>
      </c>
      <c r="IS214">
        <f t="shared" si="160"/>
        <v>1</v>
      </c>
      <c r="IT214" s="3">
        <f t="shared" si="141"/>
        <v>26</v>
      </c>
      <c r="IU214" s="7" t="str" cm="1">
        <f t="array" ref="IU214">_xlfn.SWITCH(IT214,IQ214,"Oui",IR214,"Non",IS214,"Abstention")</f>
        <v>Oui</v>
      </c>
      <c r="IV214" s="7" t="str" cm="1">
        <f t="array" ref="IV214">_xlfn.SWITCH(IU214,"Oui","Non","Non","Oui","Abstention","Oui")</f>
        <v>Non</v>
      </c>
      <c r="IW214" s="7" t="str" cm="1">
        <f t="array" ref="IW214">_xlfn.SWITCH(IU214,"Oui","Abstention","Non","Abstention","Abstention","Non")</f>
        <v>Abstention</v>
      </c>
      <c r="IX214" s="3">
        <f t="shared" si="142"/>
        <v>27</v>
      </c>
      <c r="IY214" s="3">
        <f t="shared" si="143"/>
        <v>0.96296296296296291</v>
      </c>
      <c r="IZ214" t="str">
        <f t="shared" si="169"/>
        <v>consigne</v>
      </c>
      <c r="JA214">
        <f t="shared" si="161"/>
        <v>29</v>
      </c>
      <c r="JB214">
        <f t="shared" si="162"/>
        <v>0</v>
      </c>
      <c r="JC214">
        <f t="shared" si="163"/>
        <v>0</v>
      </c>
      <c r="JD214" s="3">
        <f t="shared" si="144"/>
        <v>29</v>
      </c>
      <c r="JE214" s="7" t="str" cm="1">
        <f t="array" ref="JE214">_xlfn.SWITCH(JD214,JA214,"Oui",JB214,"Non",JC214,"Abstention")</f>
        <v>Oui</v>
      </c>
      <c r="JF214" s="7" t="str" cm="1">
        <f t="array" ref="JF214">_xlfn.SWITCH(JE214,"Oui","Non","Non","Oui","Abstention","Oui")</f>
        <v>Non</v>
      </c>
      <c r="JG214" s="7" t="str" cm="1">
        <f t="array" ref="JG214">_xlfn.SWITCH(JE214,"Oui","Abstention","Non","Abstention","Abstention","Non")</f>
        <v>Abstention</v>
      </c>
      <c r="JH214" s="3">
        <f t="shared" si="145"/>
        <v>29</v>
      </c>
      <c r="JI214" s="3">
        <f t="shared" si="146"/>
        <v>1</v>
      </c>
      <c r="JJ214" t="str">
        <f t="shared" si="170"/>
        <v>consigne</v>
      </c>
      <c r="JK214">
        <f t="shared" si="164"/>
        <v>16</v>
      </c>
      <c r="JL214">
        <f t="shared" si="165"/>
        <v>0</v>
      </c>
      <c r="JM214">
        <f t="shared" si="166"/>
        <v>0</v>
      </c>
      <c r="JN214" s="3">
        <f t="shared" si="147"/>
        <v>16</v>
      </c>
      <c r="JO214" s="7" t="str" cm="1">
        <f t="array" ref="JO214">_xlfn.SWITCH(JN214,JK214,"Oui",JL214,"Non",JM214,"Abstention")</f>
        <v>Oui</v>
      </c>
      <c r="JP214" s="7" t="str" cm="1">
        <f t="array" ref="JP214">_xlfn.SWITCH(JO214,"Oui","Non","Non","Oui","Abstention","Oui")</f>
        <v>Non</v>
      </c>
      <c r="JQ214" s="7" t="str" cm="1">
        <f t="array" ref="JQ214">_xlfn.SWITCH(JO214,"Oui","Abstention","Non","Abstention","Abstention","Non")</f>
        <v>Abstention</v>
      </c>
      <c r="JR214" s="3">
        <f t="shared" si="148"/>
        <v>16</v>
      </c>
      <c r="JS214" s="3">
        <f t="shared" si="149"/>
        <v>1</v>
      </c>
      <c r="JT214" t="str">
        <f t="shared" si="171"/>
        <v>consigne</v>
      </c>
      <c r="JU214" s="3"/>
      <c r="JV214" t="str" cm="1">
        <f t="array" ref="JV214:KE214">_xlfn._xlws.FILTER($M$3:$HD$3,((($M214:$HD214=$HR214)+($M214:$HD214=$HS214))*($M$5:$HD$5="V")*($HV214="consigne")),"")</f>
        <v>Büchel Roland Rino</v>
      </c>
      <c r="JW214" t="str">
        <v>Glarner Andreas</v>
      </c>
      <c r="JX214" t="str">
        <v>Heer Alfred</v>
      </c>
      <c r="JY214" t="str">
        <v>Hess Erich</v>
      </c>
      <c r="JZ214" t="str">
        <v>Huber Alois</v>
      </c>
      <c r="KA214" t="str">
        <v>Imark Christian</v>
      </c>
      <c r="KB214" t="str">
        <v>Martullo-Blocher Magdalena</v>
      </c>
      <c r="KC214" t="str">
        <v>Matter Thomas</v>
      </c>
      <c r="KD214" t="str">
        <v>Quadri Lorenzo</v>
      </c>
      <c r="KE214" t="str">
        <v>Schwander Pirmin</v>
      </c>
      <c r="KP214" t="str" cm="1">
        <f t="array" ref="KP214">_xlfn._xlws.FILTER($M$3:$HD$3,((($M214:$HD214=$IB214)+($M214:$HD214=$IC214))*($M$5:$HD$5="S")*($IF214="consigne")),"")</f>
        <v/>
      </c>
      <c r="LD214" t="str" cm="1">
        <f t="array" ref="LD214">_xlfn._xlws.FILTER($M$3:$HD$3,((($M214:$HD214=$IV214)+($M214:$HD214=$IW214))*($M$5:$HD$5="RL")*($IZ214="consigne")),"")</f>
        <v>Borloz Frédéric</v>
      </c>
      <c r="LP214" t="str" cm="1">
        <f t="array" ref="LP214">_xlfn._xlws.FILTER($M$3:$HD$3,((($M214:$HD214=$JF214)+($M214:$HD214=$JG214))*($M$5:$HD$5="G")*($JJ214="consigne")),"")</f>
        <v/>
      </c>
      <c r="MA214" t="str" cm="1">
        <f t="array" ref="MA214">_xlfn._xlws.FILTER($M$3:$HD$3,((($M214:$HD214=$JP214)+($M214:$HD214=$JQ214))*($M$5:$HD$5="GL")*($JT214="consigne")),"")</f>
        <v/>
      </c>
      <c r="MG214" t="str" cm="1">
        <f t="array" ref="MG214">_xlfn._xlws.FILTER($M$3:$HD$3,((($M214:$HD214=$IL214)+($M214:$HD214=$IM214))*($M$5:$HD$5="M-E")*($IP214="consigne")),"")</f>
        <v/>
      </c>
    </row>
    <row r="215" spans="1:351" x14ac:dyDescent="0.25">
      <c r="A215" s="1" t="s">
        <v>1162</v>
      </c>
      <c r="B215" t="s">
        <v>204</v>
      </c>
      <c r="C215" t="s">
        <v>793</v>
      </c>
      <c r="D215" t="s">
        <v>468</v>
      </c>
      <c r="E215" s="1" t="s">
        <v>1163</v>
      </c>
      <c r="F215" t="s">
        <v>1164</v>
      </c>
      <c r="G215">
        <v>24699</v>
      </c>
      <c r="H215" t="s">
        <v>1154</v>
      </c>
      <c r="I215" t="s">
        <v>1165</v>
      </c>
      <c r="M215" t="s">
        <v>461</v>
      </c>
      <c r="N215" t="s">
        <v>461</v>
      </c>
      <c r="O215" t="s">
        <v>460</v>
      </c>
      <c r="P215" t="s">
        <v>461</v>
      </c>
      <c r="Q215" t="s">
        <v>461</v>
      </c>
      <c r="R215" t="s">
        <v>460</v>
      </c>
      <c r="S215" t="s">
        <v>460</v>
      </c>
      <c r="T215" t="s">
        <v>460</v>
      </c>
      <c r="U215" t="s">
        <v>460</v>
      </c>
      <c r="V215" t="s">
        <v>460</v>
      </c>
      <c r="W215" t="s">
        <v>463</v>
      </c>
      <c r="X215" t="s">
        <v>460</v>
      </c>
      <c r="Y215" t="s">
        <v>460</v>
      </c>
      <c r="Z215" t="s">
        <v>460</v>
      </c>
      <c r="AA215" t="s">
        <v>460</v>
      </c>
      <c r="AB215" t="s">
        <v>460</v>
      </c>
      <c r="AC215" t="s">
        <v>460</v>
      </c>
      <c r="AD215" t="s">
        <v>460</v>
      </c>
      <c r="AE215" t="s">
        <v>461</v>
      </c>
      <c r="AF215" t="s">
        <v>460</v>
      </c>
      <c r="AG215" t="s">
        <v>460</v>
      </c>
      <c r="AH215" t="s">
        <v>460</v>
      </c>
      <c r="AI215" t="s">
        <v>461</v>
      </c>
      <c r="AJ215" t="s">
        <v>460</v>
      </c>
      <c r="AK215" t="s">
        <v>460</v>
      </c>
      <c r="AL215" t="s">
        <v>461</v>
      </c>
      <c r="AM215" t="s">
        <v>461</v>
      </c>
      <c r="AN215" t="s">
        <v>460</v>
      </c>
      <c r="AO215" t="s">
        <v>461</v>
      </c>
      <c r="AP215" t="s">
        <v>460</v>
      </c>
      <c r="AQ215" t="s">
        <v>460</v>
      </c>
      <c r="AR215" t="s">
        <v>460</v>
      </c>
      <c r="AS215" t="s">
        <v>460</v>
      </c>
      <c r="AT215" t="s">
        <v>460</v>
      </c>
      <c r="AU215" t="s">
        <v>460</v>
      </c>
      <c r="AV215" t="s">
        <v>460</v>
      </c>
      <c r="AW215" t="s">
        <v>461</v>
      </c>
      <c r="AX215" t="s">
        <v>460</v>
      </c>
      <c r="AY215" t="s">
        <v>460</v>
      </c>
      <c r="AZ215" t="s">
        <v>460</v>
      </c>
      <c r="BA215" t="s">
        <v>461</v>
      </c>
      <c r="BB215" t="s">
        <v>460</v>
      </c>
      <c r="BC215" t="s">
        <v>460</v>
      </c>
      <c r="BD215" t="s">
        <v>461</v>
      </c>
      <c r="BE215" t="s">
        <v>463</v>
      </c>
      <c r="BF215" t="s">
        <v>460</v>
      </c>
      <c r="BG215" t="s">
        <v>460</v>
      </c>
      <c r="BH215" t="s">
        <v>480</v>
      </c>
      <c r="BI215" t="s">
        <v>460</v>
      </c>
      <c r="BJ215" t="s">
        <v>460</v>
      </c>
      <c r="BK215" t="s">
        <v>461</v>
      </c>
      <c r="BL215" t="s">
        <v>460</v>
      </c>
      <c r="BM215" t="s">
        <v>460</v>
      </c>
      <c r="BN215" t="s">
        <v>460</v>
      </c>
      <c r="BO215" t="s">
        <v>460</v>
      </c>
      <c r="BP215" t="s">
        <v>463</v>
      </c>
      <c r="BQ215" t="s">
        <v>460</v>
      </c>
      <c r="BR215" t="s">
        <v>461</v>
      </c>
      <c r="BS215" t="s">
        <v>460</v>
      </c>
      <c r="BT215" t="s">
        <v>461</v>
      </c>
      <c r="BU215" t="s">
        <v>461</v>
      </c>
      <c r="BV215" t="s">
        <v>460</v>
      </c>
      <c r="BW215" t="s">
        <v>461</v>
      </c>
      <c r="BX215" t="s">
        <v>460</v>
      </c>
      <c r="BY215" t="s">
        <v>460</v>
      </c>
      <c r="BZ215" t="s">
        <v>461</v>
      </c>
      <c r="CA215" t="s">
        <v>460</v>
      </c>
      <c r="CB215" t="s">
        <v>480</v>
      </c>
      <c r="CC215" t="s">
        <v>460</v>
      </c>
      <c r="CD215" t="s">
        <v>461</v>
      </c>
      <c r="CE215" t="s">
        <v>460</v>
      </c>
      <c r="CF215" t="s">
        <v>460</v>
      </c>
      <c r="CG215" t="s">
        <v>461</v>
      </c>
      <c r="CH215" t="s">
        <v>460</v>
      </c>
      <c r="CI215" t="s">
        <v>461</v>
      </c>
      <c r="CJ215" t="s">
        <v>460</v>
      </c>
      <c r="CK215" t="s">
        <v>460</v>
      </c>
      <c r="CL215" t="s">
        <v>461</v>
      </c>
      <c r="CM215" t="s">
        <v>463</v>
      </c>
      <c r="CN215" t="s">
        <v>460</v>
      </c>
      <c r="CO215" t="s">
        <v>460</v>
      </c>
      <c r="CP215" t="s">
        <v>461</v>
      </c>
      <c r="CQ215" t="s">
        <v>461</v>
      </c>
      <c r="CR215" t="s">
        <v>461</v>
      </c>
      <c r="CS215" t="s">
        <v>461</v>
      </c>
      <c r="CT215" t="s">
        <v>461</v>
      </c>
      <c r="CU215" t="s">
        <v>460</v>
      </c>
      <c r="CV215" t="s">
        <v>461</v>
      </c>
      <c r="CW215" t="s">
        <v>460</v>
      </c>
      <c r="CX215" t="s">
        <v>460</v>
      </c>
      <c r="CY215" t="s">
        <v>461</v>
      </c>
      <c r="CZ215" t="s">
        <v>461</v>
      </c>
      <c r="DA215" t="s">
        <v>460</v>
      </c>
      <c r="DB215" t="s">
        <v>474</v>
      </c>
      <c r="DC215" t="s">
        <v>460</v>
      </c>
      <c r="DD215" t="s">
        <v>461</v>
      </c>
      <c r="DE215" t="s">
        <v>460</v>
      </c>
      <c r="DF215" t="s">
        <v>461</v>
      </c>
      <c r="DG215" t="s">
        <v>473</v>
      </c>
      <c r="DH215" t="s">
        <v>460</v>
      </c>
      <c r="DI215" t="s">
        <v>460</v>
      </c>
      <c r="DJ215" t="s">
        <v>460</v>
      </c>
      <c r="DK215" t="s">
        <v>480</v>
      </c>
      <c r="DL215" t="s">
        <v>460</v>
      </c>
      <c r="DM215" t="s">
        <v>460</v>
      </c>
      <c r="DN215" t="s">
        <v>460</v>
      </c>
      <c r="DO215" t="s">
        <v>460</v>
      </c>
      <c r="DP215" t="s">
        <v>461</v>
      </c>
      <c r="DQ215" t="s">
        <v>460</v>
      </c>
      <c r="DR215" t="s">
        <v>460</v>
      </c>
      <c r="DS215" t="s">
        <v>473</v>
      </c>
      <c r="DT215" t="s">
        <v>460</v>
      </c>
      <c r="DU215" t="s">
        <v>461</v>
      </c>
      <c r="DV215" t="s">
        <v>460</v>
      </c>
      <c r="DW215" t="s">
        <v>460</v>
      </c>
      <c r="DX215" t="s">
        <v>461</v>
      </c>
      <c r="DY215" t="s">
        <v>460</v>
      </c>
      <c r="DZ215" t="s">
        <v>460</v>
      </c>
      <c r="EA215" t="s">
        <v>460</v>
      </c>
      <c r="EB215" t="s">
        <v>460</v>
      </c>
      <c r="EC215" t="s">
        <v>460</v>
      </c>
      <c r="ED215" t="s">
        <v>460</v>
      </c>
      <c r="EE215" t="s">
        <v>460</v>
      </c>
      <c r="EF215" t="s">
        <v>460</v>
      </c>
      <c r="EG215" t="s">
        <v>460</v>
      </c>
      <c r="EH215" t="s">
        <v>460</v>
      </c>
      <c r="EI215" t="s">
        <v>461</v>
      </c>
      <c r="EJ215" t="s">
        <v>461</v>
      </c>
      <c r="EK215" t="s">
        <v>460</v>
      </c>
      <c r="EL215" t="s">
        <v>460</v>
      </c>
      <c r="EM215" t="s">
        <v>460</v>
      </c>
      <c r="EN215" t="s">
        <v>461</v>
      </c>
      <c r="EO215" t="s">
        <v>460</v>
      </c>
      <c r="EP215" t="s">
        <v>461</v>
      </c>
      <c r="EQ215" t="s">
        <v>460</v>
      </c>
      <c r="ER215" t="s">
        <v>460</v>
      </c>
      <c r="ES215" t="s">
        <v>460</v>
      </c>
      <c r="ET215" t="s">
        <v>460</v>
      </c>
      <c r="EU215" t="s">
        <v>460</v>
      </c>
      <c r="EV215" t="s">
        <v>460</v>
      </c>
      <c r="EW215" t="s">
        <v>460</v>
      </c>
      <c r="EX215" t="s">
        <v>460</v>
      </c>
      <c r="EY215" t="s">
        <v>461</v>
      </c>
      <c r="EZ215" t="s">
        <v>461</v>
      </c>
      <c r="FA215" t="s">
        <v>480</v>
      </c>
      <c r="FB215" t="s">
        <v>461</v>
      </c>
      <c r="FC215" t="s">
        <v>460</v>
      </c>
      <c r="FD215" t="s">
        <v>480</v>
      </c>
      <c r="FE215" t="s">
        <v>460</v>
      </c>
      <c r="FF215" t="s">
        <v>461</v>
      </c>
      <c r="FG215" t="s">
        <v>461</v>
      </c>
      <c r="FH215" t="s">
        <v>460</v>
      </c>
      <c r="FI215" t="s">
        <v>460</v>
      </c>
      <c r="FJ215" t="s">
        <v>461</v>
      </c>
      <c r="FK215" t="s">
        <v>461</v>
      </c>
      <c r="FL215" t="s">
        <v>460</v>
      </c>
      <c r="FM215" t="s">
        <v>460</v>
      </c>
      <c r="FN215" t="s">
        <v>460</v>
      </c>
      <c r="FO215" t="s">
        <v>460</v>
      </c>
      <c r="FP215" t="s">
        <v>460</v>
      </c>
      <c r="FQ215" t="s">
        <v>461</v>
      </c>
      <c r="FR215" t="s">
        <v>460</v>
      </c>
      <c r="FS215" t="s">
        <v>480</v>
      </c>
      <c r="FT215" t="s">
        <v>460</v>
      </c>
      <c r="FU215" t="s">
        <v>460</v>
      </c>
      <c r="FV215" t="s">
        <v>460</v>
      </c>
      <c r="FW215" t="s">
        <v>461</v>
      </c>
      <c r="FX215" t="s">
        <v>460</v>
      </c>
      <c r="FY215" t="s">
        <v>460</v>
      </c>
      <c r="FZ215" t="s">
        <v>460</v>
      </c>
      <c r="GA215" t="s">
        <v>461</v>
      </c>
      <c r="GB215" t="s">
        <v>460</v>
      </c>
      <c r="GC215" t="s">
        <v>461</v>
      </c>
      <c r="GD215" t="s">
        <v>460</v>
      </c>
      <c r="GE215" t="s">
        <v>460</v>
      </c>
      <c r="GF215" t="s">
        <v>461</v>
      </c>
      <c r="GG215" t="s">
        <v>463</v>
      </c>
      <c r="GH215" t="s">
        <v>460</v>
      </c>
      <c r="GI215" t="s">
        <v>460</v>
      </c>
      <c r="GJ215" t="s">
        <v>460</v>
      </c>
      <c r="GK215" t="s">
        <v>461</v>
      </c>
      <c r="GL215" t="s">
        <v>461</v>
      </c>
      <c r="GM215" t="s">
        <v>460</v>
      </c>
      <c r="GN215" t="s">
        <v>460</v>
      </c>
      <c r="GO215" t="s">
        <v>461</v>
      </c>
      <c r="GP215" t="s">
        <v>460</v>
      </c>
      <c r="GQ215" t="s">
        <v>461</v>
      </c>
      <c r="GR215" t="s">
        <v>480</v>
      </c>
      <c r="GS215" t="s">
        <v>461</v>
      </c>
      <c r="GT215" t="s">
        <v>460</v>
      </c>
      <c r="GU215" t="s">
        <v>460</v>
      </c>
      <c r="GV215" t="s">
        <v>460</v>
      </c>
      <c r="GW215" t="s">
        <v>460</v>
      </c>
      <c r="GX215" t="s">
        <v>460</v>
      </c>
      <c r="GY215" t="s">
        <v>460</v>
      </c>
      <c r="GZ215" t="s">
        <v>460</v>
      </c>
      <c r="HA215" t="s">
        <v>460</v>
      </c>
      <c r="HB215" t="s">
        <v>461</v>
      </c>
      <c r="HC215" t="s">
        <v>460</v>
      </c>
      <c r="HD215" t="s">
        <v>461</v>
      </c>
      <c r="HE215" t="s">
        <v>481</v>
      </c>
      <c r="HF215">
        <v>127</v>
      </c>
      <c r="HG215">
        <v>58</v>
      </c>
      <c r="HH215">
        <v>7</v>
      </c>
      <c r="HI215">
        <v>5</v>
      </c>
      <c r="HJ215">
        <v>2</v>
      </c>
      <c r="HK215" t="s">
        <v>476</v>
      </c>
      <c r="HM215" s="3">
        <f t="shared" si="150"/>
        <v>0</v>
      </c>
      <c r="HN215" s="3">
        <f t="shared" si="151"/>
        <v>53</v>
      </c>
      <c r="HO215" s="3">
        <f t="shared" si="167"/>
        <v>0</v>
      </c>
      <c r="HP215" s="3">
        <f t="shared" si="130"/>
        <v>53</v>
      </c>
      <c r="HQ215" s="7" t="str" cm="1">
        <f t="array" ref="HQ215">_xlfn.SWITCH(HP215,HM215,"Oui",HN215,"Non",HO215,"Abstention")</f>
        <v>Non</v>
      </c>
      <c r="HR215" s="7" t="str" cm="1">
        <f t="array" ref="HR215">_xlfn.SWITCH(HQ215,"Oui","Non","Non","Oui","Abstention","Oui")</f>
        <v>Oui</v>
      </c>
      <c r="HS215" s="7" t="str" cm="1">
        <f t="array" ref="HS215">_xlfn.SWITCH(HQ215,"Oui","Abstention","Non","Abstention","Abstention","Non")</f>
        <v>Abstention</v>
      </c>
      <c r="HT215" s="3">
        <f t="shared" si="131"/>
        <v>53</v>
      </c>
      <c r="HU215" s="3">
        <f t="shared" si="132"/>
        <v>1</v>
      </c>
      <c r="HV215" t="str">
        <f t="shared" si="133"/>
        <v>consigne</v>
      </c>
      <c r="HW215" s="3">
        <f t="shared" si="152"/>
        <v>36</v>
      </c>
      <c r="HX215" s="3">
        <f t="shared" si="153"/>
        <v>0</v>
      </c>
      <c r="HY215" s="3">
        <f t="shared" si="154"/>
        <v>0</v>
      </c>
      <c r="HZ215" s="3">
        <f t="shared" si="134"/>
        <v>36</v>
      </c>
      <c r="IA215" s="7" t="str" cm="1">
        <f t="array" ref="IA215">_xlfn.SWITCH(HZ215,HW215,"Oui",HX215,"Non",HY215,"Abstention")</f>
        <v>Oui</v>
      </c>
      <c r="IB215" s="7" t="str" cm="1">
        <f t="array" ref="IB215">_xlfn.SWITCH(IA215,"Oui","Non","Non","Oui","Abstention","Oui")</f>
        <v>Non</v>
      </c>
      <c r="IC215" s="7" t="str" cm="1">
        <f t="array" ref="IC215">_xlfn.SWITCH(IA215,"Oui","Abstention","Non","Abstention","Abstention","Non")</f>
        <v>Abstention</v>
      </c>
      <c r="ID215" s="3">
        <f t="shared" si="135"/>
        <v>36</v>
      </c>
      <c r="IE215" s="3">
        <f t="shared" si="136"/>
        <v>1</v>
      </c>
      <c r="IF215" t="str">
        <f t="shared" si="137"/>
        <v>consigne</v>
      </c>
      <c r="IG215">
        <f t="shared" si="155"/>
        <v>22</v>
      </c>
      <c r="IH215">
        <f t="shared" si="156"/>
        <v>4</v>
      </c>
      <c r="II215">
        <f t="shared" si="157"/>
        <v>3</v>
      </c>
      <c r="IJ215" s="3">
        <f t="shared" si="138"/>
        <v>22</v>
      </c>
      <c r="IK215" s="7" t="str" cm="1">
        <f t="array" ref="IK215">_xlfn.SWITCH(IJ215,IG215,"Oui",IH215,"Non",II215,"Abstention")</f>
        <v>Oui</v>
      </c>
      <c r="IL215" s="7" t="str" cm="1">
        <f t="array" ref="IL215">_xlfn.SWITCH(IK215,"Oui","Non","Non","Oui","Abstention","Oui")</f>
        <v>Non</v>
      </c>
      <c r="IM215" s="7" t="str" cm="1">
        <f t="array" ref="IM215">_xlfn.SWITCH(IK215,"Oui","Abstention","Non","Abstention","Abstention","Non")</f>
        <v>Abstention</v>
      </c>
      <c r="IN215" s="3">
        <f t="shared" si="139"/>
        <v>29</v>
      </c>
      <c r="IO215" s="3">
        <f t="shared" si="140"/>
        <v>0.75862068965517238</v>
      </c>
      <c r="IP215" t="str">
        <f t="shared" si="168"/>
        <v>consigne</v>
      </c>
      <c r="IQ215">
        <f t="shared" si="158"/>
        <v>24</v>
      </c>
      <c r="IR215">
        <f t="shared" si="159"/>
        <v>1</v>
      </c>
      <c r="IS215">
        <f t="shared" si="160"/>
        <v>4</v>
      </c>
      <c r="IT215" s="3">
        <f t="shared" si="141"/>
        <v>24</v>
      </c>
      <c r="IU215" s="7" t="str" cm="1">
        <f t="array" ref="IU215">_xlfn.SWITCH(IT215,IQ215,"Oui",IR215,"Non",IS215,"Abstention")</f>
        <v>Oui</v>
      </c>
      <c r="IV215" s="7" t="str" cm="1">
        <f t="array" ref="IV215">_xlfn.SWITCH(IU215,"Oui","Non","Non","Oui","Abstention","Oui")</f>
        <v>Non</v>
      </c>
      <c r="IW215" s="7" t="str" cm="1">
        <f t="array" ref="IW215">_xlfn.SWITCH(IU215,"Oui","Abstention","Non","Abstention","Abstention","Non")</f>
        <v>Abstention</v>
      </c>
      <c r="IX215" s="3">
        <f t="shared" si="142"/>
        <v>29</v>
      </c>
      <c r="IY215" s="3">
        <f t="shared" si="143"/>
        <v>0.82758620689655171</v>
      </c>
      <c r="IZ215" t="str">
        <f t="shared" si="169"/>
        <v>consigne</v>
      </c>
      <c r="JA215">
        <f t="shared" si="161"/>
        <v>29</v>
      </c>
      <c r="JB215">
        <f t="shared" si="162"/>
        <v>0</v>
      </c>
      <c r="JC215">
        <f t="shared" si="163"/>
        <v>0</v>
      </c>
      <c r="JD215" s="3">
        <f t="shared" si="144"/>
        <v>29</v>
      </c>
      <c r="JE215" s="7" t="str" cm="1">
        <f t="array" ref="JE215">_xlfn.SWITCH(JD215,JA215,"Oui",JB215,"Non",JC215,"Abstention")</f>
        <v>Oui</v>
      </c>
      <c r="JF215" s="7" t="str" cm="1">
        <f t="array" ref="JF215">_xlfn.SWITCH(JE215,"Oui","Non","Non","Oui","Abstention","Oui")</f>
        <v>Non</v>
      </c>
      <c r="JG215" s="7" t="str" cm="1">
        <f t="array" ref="JG215">_xlfn.SWITCH(JE215,"Oui","Abstention","Non","Abstention","Abstention","Non")</f>
        <v>Abstention</v>
      </c>
      <c r="JH215" s="3">
        <f t="shared" si="145"/>
        <v>29</v>
      </c>
      <c r="JI215" s="3">
        <f t="shared" si="146"/>
        <v>1</v>
      </c>
      <c r="JJ215" t="str">
        <f t="shared" si="170"/>
        <v>consigne</v>
      </c>
      <c r="JK215">
        <f t="shared" si="164"/>
        <v>16</v>
      </c>
      <c r="JL215">
        <f t="shared" si="165"/>
        <v>0</v>
      </c>
      <c r="JM215">
        <f t="shared" si="166"/>
        <v>0</v>
      </c>
      <c r="JN215" s="3">
        <f t="shared" si="147"/>
        <v>16</v>
      </c>
      <c r="JO215" s="7" t="str" cm="1">
        <f t="array" ref="JO215">_xlfn.SWITCH(JN215,JK215,"Oui",JL215,"Non",JM215,"Abstention")</f>
        <v>Oui</v>
      </c>
      <c r="JP215" s="7" t="str" cm="1">
        <f t="array" ref="JP215">_xlfn.SWITCH(JO215,"Oui","Non","Non","Oui","Abstention","Oui")</f>
        <v>Non</v>
      </c>
      <c r="JQ215" s="7" t="str" cm="1">
        <f t="array" ref="JQ215">_xlfn.SWITCH(JO215,"Oui","Abstention","Non","Abstention","Abstention","Non")</f>
        <v>Abstention</v>
      </c>
      <c r="JR215" s="3">
        <f t="shared" si="148"/>
        <v>16</v>
      </c>
      <c r="JS215" s="3">
        <f t="shared" si="149"/>
        <v>1</v>
      </c>
      <c r="JT215" t="str">
        <f t="shared" si="171"/>
        <v>consigne</v>
      </c>
      <c r="JU215" s="3"/>
      <c r="JV215" t="str" cm="1">
        <f t="array" ref="JV215">_xlfn._xlws.FILTER($M$3:$HD$3,((($M215:$HD215=$HR215)+($M215:$HD215=$HS215))*($M$5:$HD$5="V")*($HV215="consigne")),"")</f>
        <v/>
      </c>
      <c r="KP215" t="str" cm="1">
        <f t="array" ref="KP215">_xlfn._xlws.FILTER($M$3:$HD$3,((($M215:$HD215=$IB215)+($M215:$HD215=$IC215))*($M$5:$HD$5="S")*($IF215="consigne")),"")</f>
        <v/>
      </c>
      <c r="LD215" t="str" cm="1">
        <f t="array" ref="LD215:LH215">_xlfn._xlws.FILTER($M$3:$HD$3,((($M215:$HD215=$IV215)+($M215:$HD215=$IW215))*($M$5:$HD$5="RL")*($IZ215="consigne")),"")</f>
        <v>Feller Olivier</v>
      </c>
      <c r="LE215" t="str">
        <v>Lüscher Christian</v>
      </c>
      <c r="LF215" t="str">
        <v>Schneeberger Daniela</v>
      </c>
      <c r="LG215" t="str">
        <v>Walti Beat</v>
      </c>
      <c r="LH215" t="str">
        <v>Wasserfallen Christian</v>
      </c>
      <c r="LP215" t="str" cm="1">
        <f t="array" ref="LP215">_xlfn._xlws.FILTER($M$3:$HD$3,((($M215:$HD215=$JF215)+($M215:$HD215=$JG215))*($M$5:$HD$5="G")*($JJ215="consigne")),"")</f>
        <v/>
      </c>
      <c r="MA215" t="str" cm="1">
        <f t="array" ref="MA215">_xlfn._xlws.FILTER($M$3:$HD$3,((($M215:$HD215=$JP215)+($M215:$HD215=$JQ215))*($M$5:$HD$5="GL")*($JT215="consigne")),"")</f>
        <v/>
      </c>
      <c r="MG215" t="str" cm="1">
        <f t="array" ref="MG215:MM215">_xlfn._xlws.FILTER($M$3:$HD$3,((($M215:$HD215=$IL215)+($M215:$HD215=$IM215))*($M$5:$HD$5="M-E")*($IP215="consigne")),"")</f>
        <v>Bregy Philipp Matthias</v>
      </c>
      <c r="MH215" t="str">
        <v>Gmür Alois</v>
      </c>
      <c r="MI215" t="str">
        <v>Pfister Gerhard</v>
      </c>
      <c r="MJ215" t="str">
        <v>Rechsteiner Thomas</v>
      </c>
      <c r="MK215" t="str">
        <v>Regazzi Fabio</v>
      </c>
      <c r="ML215" t="str">
        <v>Ritter Markus</v>
      </c>
      <c r="MM215" t="str">
        <v>Romano Marco</v>
      </c>
    </row>
    <row r="216" spans="1:351" x14ac:dyDescent="0.25">
      <c r="A216" s="1" t="s">
        <v>1166</v>
      </c>
      <c r="B216" t="s">
        <v>204</v>
      </c>
      <c r="C216" t="s">
        <v>793</v>
      </c>
      <c r="D216" t="s">
        <v>468</v>
      </c>
      <c r="E216" s="1" t="s">
        <v>1167</v>
      </c>
      <c r="F216" t="s">
        <v>1168</v>
      </c>
      <c r="G216">
        <v>24700</v>
      </c>
      <c r="H216" t="s">
        <v>1169</v>
      </c>
      <c r="I216" t="s">
        <v>1170</v>
      </c>
      <c r="M216" t="s">
        <v>461</v>
      </c>
      <c r="N216" t="s">
        <v>461</v>
      </c>
      <c r="O216" t="s">
        <v>460</v>
      </c>
      <c r="P216" t="s">
        <v>461</v>
      </c>
      <c r="Q216" t="s">
        <v>461</v>
      </c>
      <c r="R216" t="s">
        <v>460</v>
      </c>
      <c r="S216" t="s">
        <v>460</v>
      </c>
      <c r="T216" t="s">
        <v>460</v>
      </c>
      <c r="U216" t="s">
        <v>460</v>
      </c>
      <c r="V216" t="s">
        <v>460</v>
      </c>
      <c r="W216" t="s">
        <v>463</v>
      </c>
      <c r="X216" t="s">
        <v>460</v>
      </c>
      <c r="Y216" t="s">
        <v>460</v>
      </c>
      <c r="Z216" t="s">
        <v>460</v>
      </c>
      <c r="AA216" t="s">
        <v>460</v>
      </c>
      <c r="AB216" t="s">
        <v>460</v>
      </c>
      <c r="AC216" t="s">
        <v>460</v>
      </c>
      <c r="AD216" t="s">
        <v>460</v>
      </c>
      <c r="AE216" t="s">
        <v>461</v>
      </c>
      <c r="AF216" t="s">
        <v>460</v>
      </c>
      <c r="AG216" t="s">
        <v>460</v>
      </c>
      <c r="AH216" t="s">
        <v>460</v>
      </c>
      <c r="AI216" t="s">
        <v>460</v>
      </c>
      <c r="AJ216" t="s">
        <v>460</v>
      </c>
      <c r="AK216" t="s">
        <v>460</v>
      </c>
      <c r="AL216" t="s">
        <v>461</v>
      </c>
      <c r="AM216" t="s">
        <v>461</v>
      </c>
      <c r="AN216" t="s">
        <v>460</v>
      </c>
      <c r="AO216" t="s">
        <v>461</v>
      </c>
      <c r="AP216" t="s">
        <v>460</v>
      </c>
      <c r="AQ216" t="s">
        <v>460</v>
      </c>
      <c r="AR216" t="s">
        <v>460</v>
      </c>
      <c r="AS216" t="s">
        <v>460</v>
      </c>
      <c r="AT216" t="s">
        <v>460</v>
      </c>
      <c r="AU216" t="s">
        <v>460</v>
      </c>
      <c r="AV216" t="s">
        <v>460</v>
      </c>
      <c r="AW216" t="s">
        <v>461</v>
      </c>
      <c r="AX216" t="s">
        <v>460</v>
      </c>
      <c r="AY216" t="s">
        <v>460</v>
      </c>
      <c r="AZ216" t="s">
        <v>460</v>
      </c>
      <c r="BA216" t="s">
        <v>461</v>
      </c>
      <c r="BB216" t="s">
        <v>460</v>
      </c>
      <c r="BC216" t="s">
        <v>460</v>
      </c>
      <c r="BD216" t="s">
        <v>461</v>
      </c>
      <c r="BE216" t="s">
        <v>463</v>
      </c>
      <c r="BF216" t="s">
        <v>460</v>
      </c>
      <c r="BG216" t="s">
        <v>460</v>
      </c>
      <c r="BH216" t="s">
        <v>460</v>
      </c>
      <c r="BI216" t="s">
        <v>460</v>
      </c>
      <c r="BJ216" t="s">
        <v>460</v>
      </c>
      <c r="BK216" t="s">
        <v>461</v>
      </c>
      <c r="BL216" t="s">
        <v>460</v>
      </c>
      <c r="BM216" t="s">
        <v>460</v>
      </c>
      <c r="BN216" t="s">
        <v>460</v>
      </c>
      <c r="BO216" t="s">
        <v>460</v>
      </c>
      <c r="BP216" t="s">
        <v>463</v>
      </c>
      <c r="BQ216" t="s">
        <v>460</v>
      </c>
      <c r="BR216" t="s">
        <v>461</v>
      </c>
      <c r="BS216" t="s">
        <v>460</v>
      </c>
      <c r="BT216" t="s">
        <v>461</v>
      </c>
      <c r="BU216" t="s">
        <v>461</v>
      </c>
      <c r="BV216" t="s">
        <v>460</v>
      </c>
      <c r="BW216" t="s">
        <v>461</v>
      </c>
      <c r="BX216" t="s">
        <v>460</v>
      </c>
      <c r="BY216" t="s">
        <v>460</v>
      </c>
      <c r="BZ216" t="s">
        <v>461</v>
      </c>
      <c r="CA216" t="s">
        <v>460</v>
      </c>
      <c r="CB216" t="s">
        <v>461</v>
      </c>
      <c r="CC216" t="s">
        <v>460</v>
      </c>
      <c r="CD216" t="s">
        <v>461</v>
      </c>
      <c r="CE216" t="s">
        <v>460</v>
      </c>
      <c r="CF216" t="s">
        <v>460</v>
      </c>
      <c r="CG216" t="s">
        <v>461</v>
      </c>
      <c r="CH216" t="s">
        <v>460</v>
      </c>
      <c r="CI216" t="s">
        <v>461</v>
      </c>
      <c r="CJ216" t="s">
        <v>460</v>
      </c>
      <c r="CK216" t="s">
        <v>460</v>
      </c>
      <c r="CL216" t="s">
        <v>461</v>
      </c>
      <c r="CM216" t="s">
        <v>463</v>
      </c>
      <c r="CN216" t="s">
        <v>460</v>
      </c>
      <c r="CO216" t="s">
        <v>460</v>
      </c>
      <c r="CP216" t="s">
        <v>461</v>
      </c>
      <c r="CQ216" t="s">
        <v>461</v>
      </c>
      <c r="CR216" t="s">
        <v>461</v>
      </c>
      <c r="CS216" t="s">
        <v>461</v>
      </c>
      <c r="CT216" t="s">
        <v>461</v>
      </c>
      <c r="CU216" t="s">
        <v>460</v>
      </c>
      <c r="CV216" t="s">
        <v>461</v>
      </c>
      <c r="CW216" t="s">
        <v>460</v>
      </c>
      <c r="CX216" t="s">
        <v>460</v>
      </c>
      <c r="CY216" t="s">
        <v>461</v>
      </c>
      <c r="CZ216" t="s">
        <v>461</v>
      </c>
      <c r="DA216" t="s">
        <v>460</v>
      </c>
      <c r="DB216" t="s">
        <v>474</v>
      </c>
      <c r="DC216" t="s">
        <v>460</v>
      </c>
      <c r="DD216" t="s">
        <v>461</v>
      </c>
      <c r="DE216" t="s">
        <v>460</v>
      </c>
      <c r="DF216" t="s">
        <v>473</v>
      </c>
      <c r="DG216" t="s">
        <v>460</v>
      </c>
      <c r="DH216" t="s">
        <v>460</v>
      </c>
      <c r="DI216" t="s">
        <v>460</v>
      </c>
      <c r="DJ216" t="s">
        <v>460</v>
      </c>
      <c r="DK216" t="s">
        <v>460</v>
      </c>
      <c r="DL216" t="s">
        <v>460</v>
      </c>
      <c r="DM216" t="s">
        <v>460</v>
      </c>
      <c r="DN216" t="s">
        <v>460</v>
      </c>
      <c r="DO216" t="s">
        <v>460</v>
      </c>
      <c r="DP216" t="s">
        <v>461</v>
      </c>
      <c r="DQ216" t="s">
        <v>460</v>
      </c>
      <c r="DR216" t="s">
        <v>460</v>
      </c>
      <c r="DS216" t="s">
        <v>460</v>
      </c>
      <c r="DT216" t="s">
        <v>460</v>
      </c>
      <c r="DU216" t="s">
        <v>461</v>
      </c>
      <c r="DV216" t="s">
        <v>460</v>
      </c>
      <c r="DW216" t="s">
        <v>460</v>
      </c>
      <c r="DX216" t="s">
        <v>461</v>
      </c>
      <c r="DY216" t="s">
        <v>460</v>
      </c>
      <c r="DZ216" t="s">
        <v>460</v>
      </c>
      <c r="EA216" t="s">
        <v>460</v>
      </c>
      <c r="EB216" t="s">
        <v>460</v>
      </c>
      <c r="EC216" t="s">
        <v>460</v>
      </c>
      <c r="ED216" t="s">
        <v>460</v>
      </c>
      <c r="EE216" t="s">
        <v>460</v>
      </c>
      <c r="EF216" t="s">
        <v>460</v>
      </c>
      <c r="EG216" t="s">
        <v>460</v>
      </c>
      <c r="EH216" t="s">
        <v>460</v>
      </c>
      <c r="EI216" t="s">
        <v>461</v>
      </c>
      <c r="EJ216" t="s">
        <v>461</v>
      </c>
      <c r="EK216" t="s">
        <v>460</v>
      </c>
      <c r="EL216" t="s">
        <v>460</v>
      </c>
      <c r="EM216" t="s">
        <v>461</v>
      </c>
      <c r="EN216" t="s">
        <v>461</v>
      </c>
      <c r="EO216" t="s">
        <v>460</v>
      </c>
      <c r="EP216" t="s">
        <v>460</v>
      </c>
      <c r="EQ216" t="s">
        <v>460</v>
      </c>
      <c r="ER216" t="s">
        <v>460</v>
      </c>
      <c r="ES216" t="s">
        <v>460</v>
      </c>
      <c r="ET216" t="s">
        <v>460</v>
      </c>
      <c r="EU216" t="s">
        <v>460</v>
      </c>
      <c r="EV216" t="s">
        <v>460</v>
      </c>
      <c r="EW216" t="s">
        <v>460</v>
      </c>
      <c r="EX216" t="s">
        <v>460</v>
      </c>
      <c r="EY216" t="s">
        <v>461</v>
      </c>
      <c r="EZ216" t="s">
        <v>461</v>
      </c>
      <c r="FA216" t="s">
        <v>460</v>
      </c>
      <c r="FB216" t="s">
        <v>461</v>
      </c>
      <c r="FC216" t="s">
        <v>460</v>
      </c>
      <c r="FD216" t="s">
        <v>460</v>
      </c>
      <c r="FE216" t="s">
        <v>460</v>
      </c>
      <c r="FF216" t="s">
        <v>460</v>
      </c>
      <c r="FG216" t="s">
        <v>461</v>
      </c>
      <c r="FH216" t="s">
        <v>460</v>
      </c>
      <c r="FI216" t="s">
        <v>460</v>
      </c>
      <c r="FJ216" t="s">
        <v>461</v>
      </c>
      <c r="FK216" t="s">
        <v>461</v>
      </c>
      <c r="FL216" t="s">
        <v>460</v>
      </c>
      <c r="FM216" t="s">
        <v>460</v>
      </c>
      <c r="FN216" t="s">
        <v>460</v>
      </c>
      <c r="FO216" t="s">
        <v>460</v>
      </c>
      <c r="FP216" t="s">
        <v>460</v>
      </c>
      <c r="FQ216" t="s">
        <v>461</v>
      </c>
      <c r="FR216" t="s">
        <v>460</v>
      </c>
      <c r="FS216" t="s">
        <v>460</v>
      </c>
      <c r="FT216" t="s">
        <v>460</v>
      </c>
      <c r="FU216" t="s">
        <v>460</v>
      </c>
      <c r="FV216" t="s">
        <v>460</v>
      </c>
      <c r="FW216" t="s">
        <v>461</v>
      </c>
      <c r="FX216" t="s">
        <v>460</v>
      </c>
      <c r="FY216" t="s">
        <v>460</v>
      </c>
      <c r="FZ216" t="s">
        <v>460</v>
      </c>
      <c r="GA216" t="s">
        <v>461</v>
      </c>
      <c r="GB216" t="s">
        <v>460</v>
      </c>
      <c r="GC216" t="s">
        <v>461</v>
      </c>
      <c r="GD216" t="s">
        <v>460</v>
      </c>
      <c r="GE216" t="s">
        <v>460</v>
      </c>
      <c r="GF216" t="s">
        <v>461</v>
      </c>
      <c r="GG216" t="s">
        <v>463</v>
      </c>
      <c r="GH216" t="s">
        <v>460</v>
      </c>
      <c r="GI216" t="s">
        <v>460</v>
      </c>
      <c r="GJ216" t="s">
        <v>460</v>
      </c>
      <c r="GK216" t="s">
        <v>461</v>
      </c>
      <c r="GL216" t="s">
        <v>461</v>
      </c>
      <c r="GM216" t="s">
        <v>460</v>
      </c>
      <c r="GN216" t="s">
        <v>460</v>
      </c>
      <c r="GO216" t="s">
        <v>461</v>
      </c>
      <c r="GP216" t="s">
        <v>460</v>
      </c>
      <c r="GQ216" t="s">
        <v>461</v>
      </c>
      <c r="GR216" t="s">
        <v>460</v>
      </c>
      <c r="GS216" t="s">
        <v>460</v>
      </c>
      <c r="GT216" t="s">
        <v>460</v>
      </c>
      <c r="GU216" t="s">
        <v>460</v>
      </c>
      <c r="GV216" t="s">
        <v>460</v>
      </c>
      <c r="GW216" t="s">
        <v>460</v>
      </c>
      <c r="GX216" t="s">
        <v>460</v>
      </c>
      <c r="GY216" t="s">
        <v>460</v>
      </c>
      <c r="GZ216" t="s">
        <v>460</v>
      </c>
      <c r="HA216" t="s">
        <v>460</v>
      </c>
      <c r="HB216" t="s">
        <v>461</v>
      </c>
      <c r="HC216" t="s">
        <v>460</v>
      </c>
      <c r="HD216" t="s">
        <v>461</v>
      </c>
      <c r="HE216" t="s">
        <v>481</v>
      </c>
      <c r="HF216">
        <v>138</v>
      </c>
      <c r="HG216">
        <v>55</v>
      </c>
      <c r="HH216">
        <v>0</v>
      </c>
      <c r="HI216">
        <v>5</v>
      </c>
      <c r="HJ216">
        <v>1</v>
      </c>
      <c r="HK216" t="s">
        <v>476</v>
      </c>
      <c r="HM216" s="3">
        <f t="shared" si="150"/>
        <v>0</v>
      </c>
      <c r="HN216" s="3">
        <f t="shared" si="151"/>
        <v>52</v>
      </c>
      <c r="HO216" s="3">
        <f t="shared" si="167"/>
        <v>0</v>
      </c>
      <c r="HP216" s="3">
        <f t="shared" si="130"/>
        <v>52</v>
      </c>
      <c r="HQ216" s="7" t="str" cm="1">
        <f t="array" ref="HQ216">_xlfn.SWITCH(HP216,HM216,"Oui",HN216,"Non",HO216,"Abstention")</f>
        <v>Non</v>
      </c>
      <c r="HR216" s="7" t="str" cm="1">
        <f t="array" ref="HR216">_xlfn.SWITCH(HQ216,"Oui","Non","Non","Oui","Abstention","Oui")</f>
        <v>Oui</v>
      </c>
      <c r="HS216" s="7" t="str" cm="1">
        <f t="array" ref="HS216">_xlfn.SWITCH(HQ216,"Oui","Abstention","Non","Abstention","Abstention","Non")</f>
        <v>Abstention</v>
      </c>
      <c r="HT216" s="3">
        <f t="shared" si="131"/>
        <v>52</v>
      </c>
      <c r="HU216" s="3">
        <f t="shared" si="132"/>
        <v>1</v>
      </c>
      <c r="HV216" t="str">
        <f t="shared" si="133"/>
        <v>consigne</v>
      </c>
      <c r="HW216" s="3">
        <f t="shared" si="152"/>
        <v>37</v>
      </c>
      <c r="HX216" s="3">
        <f t="shared" si="153"/>
        <v>0</v>
      </c>
      <c r="HY216" s="3">
        <f t="shared" si="154"/>
        <v>0</v>
      </c>
      <c r="HZ216" s="3">
        <f t="shared" si="134"/>
        <v>37</v>
      </c>
      <c r="IA216" s="7" t="str" cm="1">
        <f t="array" ref="IA216">_xlfn.SWITCH(HZ216,HW216,"Oui",HX216,"Non",HY216,"Abstention")</f>
        <v>Oui</v>
      </c>
      <c r="IB216" s="7" t="str" cm="1">
        <f t="array" ref="IB216">_xlfn.SWITCH(IA216,"Oui","Non","Non","Oui","Abstention","Oui")</f>
        <v>Non</v>
      </c>
      <c r="IC216" s="7" t="str" cm="1">
        <f t="array" ref="IC216">_xlfn.SWITCH(IA216,"Oui","Abstention","Non","Abstention","Abstention","Non")</f>
        <v>Abstention</v>
      </c>
      <c r="ID216" s="3">
        <f t="shared" si="135"/>
        <v>37</v>
      </c>
      <c r="IE216" s="3">
        <f t="shared" si="136"/>
        <v>1</v>
      </c>
      <c r="IF216" t="str">
        <f t="shared" si="137"/>
        <v>consigne</v>
      </c>
      <c r="IG216">
        <f t="shared" si="155"/>
        <v>27</v>
      </c>
      <c r="IH216">
        <f t="shared" si="156"/>
        <v>3</v>
      </c>
      <c r="II216">
        <f t="shared" si="157"/>
        <v>0</v>
      </c>
      <c r="IJ216" s="3">
        <f t="shared" si="138"/>
        <v>27</v>
      </c>
      <c r="IK216" s="7" t="str" cm="1">
        <f t="array" ref="IK216">_xlfn.SWITCH(IJ216,IG216,"Oui",IH216,"Non",II216,"Abstention")</f>
        <v>Oui</v>
      </c>
      <c r="IL216" s="7" t="str" cm="1">
        <f t="array" ref="IL216">_xlfn.SWITCH(IK216,"Oui","Non","Non","Oui","Abstention","Oui")</f>
        <v>Non</v>
      </c>
      <c r="IM216" s="7" t="str" cm="1">
        <f t="array" ref="IM216">_xlfn.SWITCH(IK216,"Oui","Abstention","Non","Abstention","Abstention","Non")</f>
        <v>Abstention</v>
      </c>
      <c r="IN216" s="3">
        <f t="shared" si="139"/>
        <v>30</v>
      </c>
      <c r="IO216" s="3">
        <f t="shared" si="140"/>
        <v>0.9</v>
      </c>
      <c r="IP216" t="str">
        <f t="shared" si="168"/>
        <v>consigne</v>
      </c>
      <c r="IQ216">
        <f t="shared" si="158"/>
        <v>29</v>
      </c>
      <c r="IR216">
        <f t="shared" si="159"/>
        <v>0</v>
      </c>
      <c r="IS216">
        <f t="shared" si="160"/>
        <v>0</v>
      </c>
      <c r="IT216" s="3">
        <f t="shared" si="141"/>
        <v>29</v>
      </c>
      <c r="IU216" s="7" t="str" cm="1">
        <f t="array" ref="IU216">_xlfn.SWITCH(IT216,IQ216,"Oui",IR216,"Non",IS216,"Abstention")</f>
        <v>Oui</v>
      </c>
      <c r="IV216" s="7" t="str" cm="1">
        <f t="array" ref="IV216">_xlfn.SWITCH(IU216,"Oui","Non","Non","Oui","Abstention","Oui")</f>
        <v>Non</v>
      </c>
      <c r="IW216" s="7" t="str" cm="1">
        <f t="array" ref="IW216">_xlfn.SWITCH(IU216,"Oui","Abstention","Non","Abstention","Abstention","Non")</f>
        <v>Abstention</v>
      </c>
      <c r="IX216" s="3">
        <f t="shared" si="142"/>
        <v>29</v>
      </c>
      <c r="IY216" s="3">
        <f t="shared" si="143"/>
        <v>1</v>
      </c>
      <c r="IZ216" t="str">
        <f t="shared" si="169"/>
        <v>consigne</v>
      </c>
      <c r="JA216">
        <f t="shared" si="161"/>
        <v>29</v>
      </c>
      <c r="JB216">
        <f t="shared" si="162"/>
        <v>0</v>
      </c>
      <c r="JC216">
        <f t="shared" si="163"/>
        <v>0</v>
      </c>
      <c r="JD216" s="3">
        <f t="shared" si="144"/>
        <v>29</v>
      </c>
      <c r="JE216" s="7" t="str" cm="1">
        <f t="array" ref="JE216">_xlfn.SWITCH(JD216,JA216,"Oui",JB216,"Non",JC216,"Abstention")</f>
        <v>Oui</v>
      </c>
      <c r="JF216" s="7" t="str" cm="1">
        <f t="array" ref="JF216">_xlfn.SWITCH(JE216,"Oui","Non","Non","Oui","Abstention","Oui")</f>
        <v>Non</v>
      </c>
      <c r="JG216" s="7" t="str" cm="1">
        <f t="array" ref="JG216">_xlfn.SWITCH(JE216,"Oui","Abstention","Non","Abstention","Abstention","Non")</f>
        <v>Abstention</v>
      </c>
      <c r="JH216" s="3">
        <f t="shared" si="145"/>
        <v>29</v>
      </c>
      <c r="JI216" s="3">
        <f t="shared" si="146"/>
        <v>1</v>
      </c>
      <c r="JJ216" t="str">
        <f t="shared" si="170"/>
        <v>consigne</v>
      </c>
      <c r="JK216">
        <f t="shared" si="164"/>
        <v>16</v>
      </c>
      <c r="JL216">
        <f t="shared" si="165"/>
        <v>0</v>
      </c>
      <c r="JM216">
        <f t="shared" si="166"/>
        <v>0</v>
      </c>
      <c r="JN216" s="3">
        <f t="shared" si="147"/>
        <v>16</v>
      </c>
      <c r="JO216" s="7" t="str" cm="1">
        <f t="array" ref="JO216">_xlfn.SWITCH(JN216,JK216,"Oui",JL216,"Non",JM216,"Abstention")</f>
        <v>Oui</v>
      </c>
      <c r="JP216" s="7" t="str" cm="1">
        <f t="array" ref="JP216">_xlfn.SWITCH(JO216,"Oui","Non","Non","Oui","Abstention","Oui")</f>
        <v>Non</v>
      </c>
      <c r="JQ216" s="7" t="str" cm="1">
        <f t="array" ref="JQ216">_xlfn.SWITCH(JO216,"Oui","Abstention","Non","Abstention","Abstention","Non")</f>
        <v>Abstention</v>
      </c>
      <c r="JR216" s="3">
        <f t="shared" si="148"/>
        <v>16</v>
      </c>
      <c r="JS216" s="3">
        <f t="shared" si="149"/>
        <v>1</v>
      </c>
      <c r="JT216" t="str">
        <f t="shared" si="171"/>
        <v>consigne</v>
      </c>
      <c r="JU216" s="3"/>
      <c r="JV216" t="str" cm="1">
        <f t="array" ref="JV216">_xlfn._xlws.FILTER($M$3:$HD$3,((($M216:$HD216=$HR216)+($M216:$HD216=$HS216))*($M$5:$HD$5="V")*($HV216="consigne")),"")</f>
        <v/>
      </c>
      <c r="KP216" t="str" cm="1">
        <f t="array" ref="KP216">_xlfn._xlws.FILTER($M$3:$HD$3,((($M216:$HD216=$IB216)+($M216:$HD216=$IC216))*($M$5:$HD$5="S")*($IF216="consigne")),"")</f>
        <v/>
      </c>
      <c r="LD216" t="str" cm="1">
        <f t="array" ref="LD216">_xlfn._xlws.FILTER($M$3:$HD$3,((($M216:$HD216=$IV216)+($M216:$HD216=$IW216))*($M$5:$HD$5="RL")*($IZ216="consigne")),"")</f>
        <v/>
      </c>
      <c r="LP216" t="str" cm="1">
        <f t="array" ref="LP216">_xlfn._xlws.FILTER($M$3:$HD$3,((($M216:$HD216=$JF216)+($M216:$HD216=$JG216))*($M$5:$HD$5="G")*($JJ216="consigne")),"")</f>
        <v/>
      </c>
      <c r="MA216" t="str" cm="1">
        <f t="array" ref="MA216">_xlfn._xlws.FILTER($M$3:$HD$3,((($M216:$HD216=$JP216)+($M216:$HD216=$JQ216))*($M$5:$HD$5="GL")*($JT216="consigne")),"")</f>
        <v/>
      </c>
      <c r="MG216" t="str" cm="1">
        <f t="array" ref="MG216:MI216">_xlfn._xlws.FILTER($M$3:$HD$3,((($M216:$HD216=$IL216)+($M216:$HD216=$IM216))*($M$5:$HD$5="M-E")*($IP216="consigne")),"")</f>
        <v>Gmür Alois</v>
      </c>
      <c r="MH216" t="str">
        <v>Paganini Nicolo</v>
      </c>
      <c r="MI216" t="str">
        <v>Rechsteiner Thomas</v>
      </c>
    </row>
    <row r="217" spans="1:351" x14ac:dyDescent="0.25">
      <c r="A217" s="1" t="s">
        <v>1171</v>
      </c>
      <c r="B217" t="s">
        <v>204</v>
      </c>
      <c r="C217" t="s">
        <v>916</v>
      </c>
      <c r="D217" t="s">
        <v>468</v>
      </c>
      <c r="E217" s="1" t="s">
        <v>1172</v>
      </c>
      <c r="F217" t="s">
        <v>1173</v>
      </c>
      <c r="G217">
        <v>24701</v>
      </c>
      <c r="H217" t="s">
        <v>1169</v>
      </c>
      <c r="I217" t="s">
        <v>1174</v>
      </c>
      <c r="M217" t="s">
        <v>460</v>
      </c>
      <c r="N217" t="s">
        <v>460</v>
      </c>
      <c r="O217" t="s">
        <v>480</v>
      </c>
      <c r="P217" t="s">
        <v>460</v>
      </c>
      <c r="Q217" t="s">
        <v>460</v>
      </c>
      <c r="R217" t="s">
        <v>480</v>
      </c>
      <c r="S217" t="s">
        <v>461</v>
      </c>
      <c r="T217" t="s">
        <v>461</v>
      </c>
      <c r="U217" t="s">
        <v>461</v>
      </c>
      <c r="V217" t="s">
        <v>461</v>
      </c>
      <c r="W217" t="s">
        <v>463</v>
      </c>
      <c r="X217" t="s">
        <v>480</v>
      </c>
      <c r="Y217" t="s">
        <v>461</v>
      </c>
      <c r="Z217" t="s">
        <v>461</v>
      </c>
      <c r="AA217" t="s">
        <v>461</v>
      </c>
      <c r="AB217" t="s">
        <v>461</v>
      </c>
      <c r="AC217" t="s">
        <v>461</v>
      </c>
      <c r="AD217" t="s">
        <v>461</v>
      </c>
      <c r="AE217" t="s">
        <v>460</v>
      </c>
      <c r="AF217" t="s">
        <v>480</v>
      </c>
      <c r="AG217" t="s">
        <v>460</v>
      </c>
      <c r="AH217" t="s">
        <v>460</v>
      </c>
      <c r="AI217" t="s">
        <v>461</v>
      </c>
      <c r="AJ217" t="s">
        <v>461</v>
      </c>
      <c r="AK217" t="s">
        <v>461</v>
      </c>
      <c r="AL217" t="s">
        <v>460</v>
      </c>
      <c r="AM217" t="s">
        <v>460</v>
      </c>
      <c r="AN217" t="s">
        <v>461</v>
      </c>
      <c r="AO217" t="s">
        <v>460</v>
      </c>
      <c r="AP217" t="s">
        <v>460</v>
      </c>
      <c r="AQ217" t="s">
        <v>460</v>
      </c>
      <c r="AR217" t="s">
        <v>461</v>
      </c>
      <c r="AS217" t="s">
        <v>461</v>
      </c>
      <c r="AT217" t="s">
        <v>460</v>
      </c>
      <c r="AU217" t="s">
        <v>480</v>
      </c>
      <c r="AV217" t="s">
        <v>461</v>
      </c>
      <c r="AW217" t="s">
        <v>460</v>
      </c>
      <c r="AX217" t="s">
        <v>461</v>
      </c>
      <c r="AY217" t="s">
        <v>460</v>
      </c>
      <c r="AZ217" t="s">
        <v>460</v>
      </c>
      <c r="BA217" t="s">
        <v>460</v>
      </c>
      <c r="BB217" t="s">
        <v>460</v>
      </c>
      <c r="BC217" t="s">
        <v>461</v>
      </c>
      <c r="BD217" t="s">
        <v>460</v>
      </c>
      <c r="BE217" t="s">
        <v>463</v>
      </c>
      <c r="BF217" t="s">
        <v>460</v>
      </c>
      <c r="BG217" t="s">
        <v>461</v>
      </c>
      <c r="BH217" t="s">
        <v>460</v>
      </c>
      <c r="BI217" t="s">
        <v>480</v>
      </c>
      <c r="BJ217" t="s">
        <v>460</v>
      </c>
      <c r="BK217" t="s">
        <v>460</v>
      </c>
      <c r="BL217" t="s">
        <v>461</v>
      </c>
      <c r="BM217" t="s">
        <v>461</v>
      </c>
      <c r="BN217" t="s">
        <v>461</v>
      </c>
      <c r="BO217" t="s">
        <v>460</v>
      </c>
      <c r="BP217" t="s">
        <v>463</v>
      </c>
      <c r="BQ217" t="s">
        <v>480</v>
      </c>
      <c r="BR217" t="s">
        <v>460</v>
      </c>
      <c r="BS217" t="s">
        <v>480</v>
      </c>
      <c r="BT217" t="s">
        <v>460</v>
      </c>
      <c r="BU217" t="s">
        <v>460</v>
      </c>
      <c r="BV217" t="s">
        <v>460</v>
      </c>
      <c r="BW217" t="s">
        <v>460</v>
      </c>
      <c r="BX217" t="s">
        <v>461</v>
      </c>
      <c r="BY217" t="s">
        <v>461</v>
      </c>
      <c r="BZ217" t="s">
        <v>460</v>
      </c>
      <c r="CA217" t="s">
        <v>461</v>
      </c>
      <c r="CB217" t="s">
        <v>461</v>
      </c>
      <c r="CC217" t="s">
        <v>460</v>
      </c>
      <c r="CD217" t="s">
        <v>460</v>
      </c>
      <c r="CE217" t="s">
        <v>480</v>
      </c>
      <c r="CF217" t="s">
        <v>461</v>
      </c>
      <c r="CG217" t="s">
        <v>460</v>
      </c>
      <c r="CH217" t="s">
        <v>461</v>
      </c>
      <c r="CI217" t="s">
        <v>460</v>
      </c>
      <c r="CJ217" t="s">
        <v>461</v>
      </c>
      <c r="CK217" t="s">
        <v>461</v>
      </c>
      <c r="CL217" t="s">
        <v>460</v>
      </c>
      <c r="CM217" t="s">
        <v>463</v>
      </c>
      <c r="CN217" t="s">
        <v>480</v>
      </c>
      <c r="CO217" t="s">
        <v>461</v>
      </c>
      <c r="CP217" t="s">
        <v>460</v>
      </c>
      <c r="CQ217" t="s">
        <v>460</v>
      </c>
      <c r="CR217" t="s">
        <v>460</v>
      </c>
      <c r="CS217" t="s">
        <v>460</v>
      </c>
      <c r="CT217" t="s">
        <v>460</v>
      </c>
      <c r="CU217" t="s">
        <v>461</v>
      </c>
      <c r="CV217" t="s">
        <v>460</v>
      </c>
      <c r="CW217" t="s">
        <v>461</v>
      </c>
      <c r="CX217" t="s">
        <v>480</v>
      </c>
      <c r="CY217" t="s">
        <v>460</v>
      </c>
      <c r="CZ217" t="s">
        <v>460</v>
      </c>
      <c r="DA217" t="s">
        <v>460</v>
      </c>
      <c r="DB217" t="s">
        <v>474</v>
      </c>
      <c r="DC217" t="s">
        <v>461</v>
      </c>
      <c r="DD217" t="s">
        <v>460</v>
      </c>
      <c r="DE217" t="s">
        <v>461</v>
      </c>
      <c r="DF217" t="s">
        <v>460</v>
      </c>
      <c r="DG217" t="s">
        <v>460</v>
      </c>
      <c r="DH217" t="s">
        <v>461</v>
      </c>
      <c r="DI217" t="s">
        <v>480</v>
      </c>
      <c r="DJ217" t="s">
        <v>473</v>
      </c>
      <c r="DK217" t="s">
        <v>460</v>
      </c>
      <c r="DL217" t="s">
        <v>461</v>
      </c>
      <c r="DM217" t="s">
        <v>461</v>
      </c>
      <c r="DN217" t="s">
        <v>480</v>
      </c>
      <c r="DO217" t="s">
        <v>461</v>
      </c>
      <c r="DP217" t="s">
        <v>460</v>
      </c>
      <c r="DQ217" t="s">
        <v>460</v>
      </c>
      <c r="DR217" t="s">
        <v>473</v>
      </c>
      <c r="DS217" t="s">
        <v>480</v>
      </c>
      <c r="DT217" t="s">
        <v>480</v>
      </c>
      <c r="DU217" t="s">
        <v>460</v>
      </c>
      <c r="DV217" t="s">
        <v>480</v>
      </c>
      <c r="DW217" t="s">
        <v>461</v>
      </c>
      <c r="DX217" t="s">
        <v>460</v>
      </c>
      <c r="DY217" t="s">
        <v>461</v>
      </c>
      <c r="DZ217" t="s">
        <v>480</v>
      </c>
      <c r="EA217" t="s">
        <v>461</v>
      </c>
      <c r="EB217" t="s">
        <v>480</v>
      </c>
      <c r="EC217" t="s">
        <v>460</v>
      </c>
      <c r="ED217" t="s">
        <v>461</v>
      </c>
      <c r="EE217" t="s">
        <v>461</v>
      </c>
      <c r="EF217" t="s">
        <v>461</v>
      </c>
      <c r="EG217" t="s">
        <v>480</v>
      </c>
      <c r="EH217" t="s">
        <v>460</v>
      </c>
      <c r="EI217" t="s">
        <v>460</v>
      </c>
      <c r="EJ217" t="s">
        <v>460</v>
      </c>
      <c r="EK217" t="s">
        <v>473</v>
      </c>
      <c r="EL217" t="s">
        <v>480</v>
      </c>
      <c r="EM217" t="s">
        <v>461</v>
      </c>
      <c r="EN217" t="s">
        <v>460</v>
      </c>
      <c r="EO217" t="s">
        <v>461</v>
      </c>
      <c r="EP217" t="s">
        <v>480</v>
      </c>
      <c r="EQ217" t="s">
        <v>461</v>
      </c>
      <c r="ER217" t="s">
        <v>461</v>
      </c>
      <c r="ES217" t="s">
        <v>461</v>
      </c>
      <c r="ET217" t="s">
        <v>460</v>
      </c>
      <c r="EU217" t="s">
        <v>461</v>
      </c>
      <c r="EV217" t="s">
        <v>461</v>
      </c>
      <c r="EW217" t="s">
        <v>480</v>
      </c>
      <c r="EX217" t="s">
        <v>461</v>
      </c>
      <c r="EY217" t="s">
        <v>460</v>
      </c>
      <c r="EZ217" t="s">
        <v>461</v>
      </c>
      <c r="FA217" t="s">
        <v>461</v>
      </c>
      <c r="FB217" t="s">
        <v>460</v>
      </c>
      <c r="FC217" t="s">
        <v>460</v>
      </c>
      <c r="FD217" t="s">
        <v>461</v>
      </c>
      <c r="FE217" t="s">
        <v>461</v>
      </c>
      <c r="FF217" t="s">
        <v>461</v>
      </c>
      <c r="FG217" t="s">
        <v>460</v>
      </c>
      <c r="FH217" t="s">
        <v>480</v>
      </c>
      <c r="FI217" t="s">
        <v>461</v>
      </c>
      <c r="FJ217" t="s">
        <v>460</v>
      </c>
      <c r="FK217" t="s">
        <v>460</v>
      </c>
      <c r="FL217" t="s">
        <v>461</v>
      </c>
      <c r="FM217" t="s">
        <v>461</v>
      </c>
      <c r="FN217" t="s">
        <v>460</v>
      </c>
      <c r="FO217" t="s">
        <v>461</v>
      </c>
      <c r="FP217" t="s">
        <v>460</v>
      </c>
      <c r="FQ217" t="s">
        <v>460</v>
      </c>
      <c r="FR217" t="s">
        <v>461</v>
      </c>
      <c r="FS217" t="s">
        <v>460</v>
      </c>
      <c r="FT217" t="s">
        <v>461</v>
      </c>
      <c r="FU217" t="s">
        <v>480</v>
      </c>
      <c r="FV217" t="s">
        <v>461</v>
      </c>
      <c r="FW217" t="s">
        <v>460</v>
      </c>
      <c r="FX217" t="s">
        <v>480</v>
      </c>
      <c r="FY217" t="s">
        <v>461</v>
      </c>
      <c r="FZ217" t="s">
        <v>460</v>
      </c>
      <c r="GA217" t="s">
        <v>460</v>
      </c>
      <c r="GB217" t="s">
        <v>461</v>
      </c>
      <c r="GC217" t="s">
        <v>460</v>
      </c>
      <c r="GD217" t="s">
        <v>480</v>
      </c>
      <c r="GE217" t="s">
        <v>461</v>
      </c>
      <c r="GF217" t="s">
        <v>460</v>
      </c>
      <c r="GG217" t="s">
        <v>463</v>
      </c>
      <c r="GH217" t="s">
        <v>480</v>
      </c>
      <c r="GI217" t="s">
        <v>461</v>
      </c>
      <c r="GJ217" t="s">
        <v>461</v>
      </c>
      <c r="GK217" t="s">
        <v>460</v>
      </c>
      <c r="GL217" t="s">
        <v>460</v>
      </c>
      <c r="GM217" t="s">
        <v>460</v>
      </c>
      <c r="GN217" t="s">
        <v>460</v>
      </c>
      <c r="GO217" t="s">
        <v>460</v>
      </c>
      <c r="GP217" t="s">
        <v>461</v>
      </c>
      <c r="GQ217" t="s">
        <v>460</v>
      </c>
      <c r="GR217" t="s">
        <v>460</v>
      </c>
      <c r="GS217" t="s">
        <v>460</v>
      </c>
      <c r="GT217" t="s">
        <v>480</v>
      </c>
      <c r="GU217" t="s">
        <v>461</v>
      </c>
      <c r="GV217" t="s">
        <v>460</v>
      </c>
      <c r="GW217" t="s">
        <v>461</v>
      </c>
      <c r="GX217" t="s">
        <v>480</v>
      </c>
      <c r="GY217" t="s">
        <v>461</v>
      </c>
      <c r="GZ217" t="s">
        <v>480</v>
      </c>
      <c r="HA217" t="s">
        <v>461</v>
      </c>
      <c r="HB217" t="s">
        <v>460</v>
      </c>
      <c r="HC217" t="s">
        <v>480</v>
      </c>
      <c r="HD217" t="s">
        <v>460</v>
      </c>
      <c r="HE217" t="s">
        <v>481</v>
      </c>
      <c r="HF217">
        <v>84</v>
      </c>
      <c r="HG217">
        <v>76</v>
      </c>
      <c r="HH217">
        <v>31</v>
      </c>
      <c r="HI217">
        <v>5</v>
      </c>
      <c r="HJ217">
        <v>3</v>
      </c>
      <c r="HK217" t="s">
        <v>476</v>
      </c>
      <c r="HM217" s="3">
        <f t="shared" si="150"/>
        <v>53</v>
      </c>
      <c r="HN217" s="3">
        <f t="shared" si="151"/>
        <v>0</v>
      </c>
      <c r="HO217" s="3">
        <f t="shared" si="167"/>
        <v>0</v>
      </c>
      <c r="HP217" s="3">
        <f t="shared" si="130"/>
        <v>53</v>
      </c>
      <c r="HQ217" s="7" t="str" cm="1">
        <f t="array" ref="HQ217">_xlfn.SWITCH(HP217,HM217,"Oui",HN217,"Non",HO217,"Abstention")</f>
        <v>Oui</v>
      </c>
      <c r="HR217" s="7" t="str" cm="1">
        <f t="array" ref="HR217">_xlfn.SWITCH(HQ217,"Oui","Non","Non","Oui","Abstention","Oui")</f>
        <v>Non</v>
      </c>
      <c r="HS217" s="7" t="str" cm="1">
        <f t="array" ref="HS217">_xlfn.SWITCH(HQ217,"Oui","Abstention","Non","Abstention","Abstention","Non")</f>
        <v>Abstention</v>
      </c>
      <c r="HT217" s="3">
        <f t="shared" si="131"/>
        <v>53</v>
      </c>
      <c r="HU217" s="3">
        <f t="shared" si="132"/>
        <v>1</v>
      </c>
      <c r="HV217" t="str">
        <f t="shared" si="133"/>
        <v>consigne</v>
      </c>
      <c r="HW217" s="3">
        <f t="shared" si="152"/>
        <v>0</v>
      </c>
      <c r="HX217" s="3">
        <f t="shared" si="153"/>
        <v>5</v>
      </c>
      <c r="HY217" s="3">
        <f t="shared" si="154"/>
        <v>30</v>
      </c>
      <c r="HZ217" s="3">
        <f t="shared" si="134"/>
        <v>30</v>
      </c>
      <c r="IA217" s="7" t="str" cm="1">
        <f t="array" ref="IA217">_xlfn.SWITCH(HZ217,HW217,"Oui",HX217,"Non",HY217,"Abstention")</f>
        <v>Abstention</v>
      </c>
      <c r="IB217" s="7" t="str" cm="1">
        <f t="array" ref="IB217">_xlfn.SWITCH(IA217,"Oui","Non","Non","Oui","Abstention","Oui")</f>
        <v>Oui</v>
      </c>
      <c r="IC217" s="7" t="str" cm="1">
        <f t="array" ref="IC217">_xlfn.SWITCH(IA217,"Oui","Abstention","Non","Abstention","Abstention","Non")</f>
        <v>Non</v>
      </c>
      <c r="ID217" s="3">
        <f t="shared" si="135"/>
        <v>35</v>
      </c>
      <c r="IE217" s="3">
        <f t="shared" si="136"/>
        <v>0.8571428571428571</v>
      </c>
      <c r="IF217" t="str">
        <f t="shared" si="137"/>
        <v>consigne</v>
      </c>
      <c r="IG217">
        <f t="shared" si="155"/>
        <v>2</v>
      </c>
      <c r="IH217">
        <f t="shared" si="156"/>
        <v>26</v>
      </c>
      <c r="II217">
        <f t="shared" si="157"/>
        <v>1</v>
      </c>
      <c r="IJ217" s="3">
        <f t="shared" si="138"/>
        <v>26</v>
      </c>
      <c r="IK217" s="7" t="str" cm="1">
        <f t="array" ref="IK217">_xlfn.SWITCH(IJ217,IG217,"Oui",IH217,"Non",II217,"Abstention")</f>
        <v>Non</v>
      </c>
      <c r="IL217" s="7" t="str" cm="1">
        <f t="array" ref="IL217">_xlfn.SWITCH(IK217,"Oui","Non","Non","Oui","Abstention","Oui")</f>
        <v>Oui</v>
      </c>
      <c r="IM217" s="7" t="str" cm="1">
        <f t="array" ref="IM217">_xlfn.SWITCH(IK217,"Oui","Abstention","Non","Abstention","Abstention","Non")</f>
        <v>Abstention</v>
      </c>
      <c r="IN217" s="3">
        <f t="shared" si="139"/>
        <v>29</v>
      </c>
      <c r="IO217" s="3">
        <f t="shared" si="140"/>
        <v>0.89655172413793105</v>
      </c>
      <c r="IP217" t="str">
        <f t="shared" si="168"/>
        <v>consigne</v>
      </c>
      <c r="IQ217">
        <f t="shared" si="158"/>
        <v>29</v>
      </c>
      <c r="IR217">
        <f t="shared" si="159"/>
        <v>0</v>
      </c>
      <c r="IS217">
        <f t="shared" si="160"/>
        <v>0</v>
      </c>
      <c r="IT217" s="3">
        <f t="shared" si="141"/>
        <v>29</v>
      </c>
      <c r="IU217" s="7" t="str" cm="1">
        <f t="array" ref="IU217">_xlfn.SWITCH(IT217,IQ217,"Oui",IR217,"Non",IS217,"Abstention")</f>
        <v>Oui</v>
      </c>
      <c r="IV217" s="7" t="str" cm="1">
        <f t="array" ref="IV217">_xlfn.SWITCH(IU217,"Oui","Non","Non","Oui","Abstention","Oui")</f>
        <v>Non</v>
      </c>
      <c r="IW217" s="7" t="str" cm="1">
        <f t="array" ref="IW217">_xlfn.SWITCH(IU217,"Oui","Abstention","Non","Abstention","Abstention","Non")</f>
        <v>Abstention</v>
      </c>
      <c r="IX217" s="3">
        <f t="shared" si="142"/>
        <v>29</v>
      </c>
      <c r="IY217" s="3">
        <f t="shared" si="143"/>
        <v>1</v>
      </c>
      <c r="IZ217" t="str">
        <f t="shared" si="169"/>
        <v>consigne</v>
      </c>
      <c r="JA217">
        <f t="shared" si="161"/>
        <v>0</v>
      </c>
      <c r="JB217">
        <f t="shared" si="162"/>
        <v>29</v>
      </c>
      <c r="JC217">
        <f t="shared" si="163"/>
        <v>0</v>
      </c>
      <c r="JD217" s="3">
        <f t="shared" si="144"/>
        <v>29</v>
      </c>
      <c r="JE217" s="7" t="str" cm="1">
        <f t="array" ref="JE217">_xlfn.SWITCH(JD217,JA217,"Oui",JB217,"Non",JC217,"Abstention")</f>
        <v>Non</v>
      </c>
      <c r="JF217" s="7" t="str" cm="1">
        <f t="array" ref="JF217">_xlfn.SWITCH(JE217,"Oui","Non","Non","Oui","Abstention","Oui")</f>
        <v>Oui</v>
      </c>
      <c r="JG217" s="7" t="str" cm="1">
        <f t="array" ref="JG217">_xlfn.SWITCH(JE217,"Oui","Abstention","Non","Abstention","Abstention","Non")</f>
        <v>Abstention</v>
      </c>
      <c r="JH217" s="3">
        <f t="shared" si="145"/>
        <v>29</v>
      </c>
      <c r="JI217" s="3">
        <f t="shared" si="146"/>
        <v>1</v>
      </c>
      <c r="JJ217" t="str">
        <f t="shared" si="170"/>
        <v>consigne</v>
      </c>
      <c r="JK217">
        <f t="shared" si="164"/>
        <v>0</v>
      </c>
      <c r="JL217">
        <f t="shared" si="165"/>
        <v>16</v>
      </c>
      <c r="JM217">
        <f t="shared" si="166"/>
        <v>0</v>
      </c>
      <c r="JN217" s="3">
        <f t="shared" si="147"/>
        <v>16</v>
      </c>
      <c r="JO217" s="7" t="str" cm="1">
        <f t="array" ref="JO217">_xlfn.SWITCH(JN217,JK217,"Oui",JL217,"Non",JM217,"Abstention")</f>
        <v>Non</v>
      </c>
      <c r="JP217" s="7" t="str" cm="1">
        <f t="array" ref="JP217">_xlfn.SWITCH(JO217,"Oui","Non","Non","Oui","Abstention","Oui")</f>
        <v>Oui</v>
      </c>
      <c r="JQ217" s="7" t="str" cm="1">
        <f t="array" ref="JQ217">_xlfn.SWITCH(JO217,"Oui","Abstention","Non","Abstention","Abstention","Non")</f>
        <v>Abstention</v>
      </c>
      <c r="JR217" s="3">
        <f t="shared" si="148"/>
        <v>16</v>
      </c>
      <c r="JS217" s="3">
        <f t="shared" si="149"/>
        <v>1</v>
      </c>
      <c r="JT217" t="str">
        <f t="shared" si="171"/>
        <v>consigne</v>
      </c>
      <c r="JU217" s="3"/>
      <c r="JV217" t="str" cm="1">
        <f t="array" ref="JV217">_xlfn._xlws.FILTER($M$3:$HD$3,((($M217:$HD217=$HR217)+($M217:$HD217=$HS217))*($M$5:$HD$5="V")*($HV217="consigne")),"")</f>
        <v/>
      </c>
      <c r="KP217" t="str" cm="1">
        <f t="array" ref="KP217:KT217">_xlfn._xlws.FILTER($M$3:$HD$3,((($M217:$HD217=$IB217)+($M217:$HD217=$IC217))*($M$5:$HD$5="S")*($IF217="consigne")),"")</f>
        <v>Atici Mustafa</v>
      </c>
      <c r="KQ217" t="str">
        <v>Bendahan Samuel</v>
      </c>
      <c r="KR217" t="str">
        <v>Dandrès Christian</v>
      </c>
      <c r="KS217" t="str">
        <v>Fehlmann Rielle Laurence</v>
      </c>
      <c r="KT217" t="str">
        <v>Piller Carrard Valérie</v>
      </c>
      <c r="LD217" t="str" cm="1">
        <f t="array" ref="LD217">_xlfn._xlws.FILTER($M$3:$HD$3,((($M217:$HD217=$IV217)+($M217:$HD217=$IW217))*($M$5:$HD$5="RL")*($IZ217="consigne")),"")</f>
        <v/>
      </c>
      <c r="LP217" t="str" cm="1">
        <f t="array" ref="LP217">_xlfn._xlws.FILTER($M$3:$HD$3,((($M217:$HD217=$JF217)+($M217:$HD217=$JG217))*($M$5:$HD$5="G")*($JJ217="consigne")),"")</f>
        <v/>
      </c>
      <c r="MA217" t="str" cm="1">
        <f t="array" ref="MA217">_xlfn._xlws.FILTER($M$3:$HD$3,((($M217:$HD217=$JP217)+($M217:$HD217=$JQ217))*($M$5:$HD$5="GL")*($JT217="consigne")),"")</f>
        <v/>
      </c>
      <c r="MG217" t="str" cm="1">
        <f t="array" ref="MG217:MI217">_xlfn._xlws.FILTER($M$3:$HD$3,((($M217:$HD217=$IL217)+($M217:$HD217=$IM217))*($M$5:$HD$5="M-E")*($IP217="consigne")),"")</f>
        <v>Candinas Martin</v>
      </c>
      <c r="MH217" t="str">
        <v>Kutter Philipp</v>
      </c>
      <c r="MI217" t="str">
        <v>Pfister Gerhard</v>
      </c>
    </row>
    <row r="218" spans="1:351" x14ac:dyDescent="0.25">
      <c r="A218" s="1" t="s">
        <v>1175</v>
      </c>
      <c r="B218" t="s">
        <v>204</v>
      </c>
      <c r="C218" t="s">
        <v>483</v>
      </c>
      <c r="D218" t="s">
        <v>468</v>
      </c>
      <c r="E218" s="1" t="s">
        <v>1176</v>
      </c>
      <c r="F218" t="s">
        <v>1177</v>
      </c>
      <c r="G218">
        <v>24702</v>
      </c>
      <c r="H218" t="s">
        <v>1169</v>
      </c>
      <c r="I218" t="s">
        <v>1178</v>
      </c>
      <c r="M218" t="s">
        <v>461</v>
      </c>
      <c r="N218" t="s">
        <v>461</v>
      </c>
      <c r="O218" t="s">
        <v>460</v>
      </c>
      <c r="P218" t="s">
        <v>461</v>
      </c>
      <c r="Q218" t="s">
        <v>461</v>
      </c>
      <c r="R218" t="s">
        <v>460</v>
      </c>
      <c r="S218" t="s">
        <v>460</v>
      </c>
      <c r="T218" t="s">
        <v>460</v>
      </c>
      <c r="U218" t="s">
        <v>460</v>
      </c>
      <c r="V218" t="s">
        <v>460</v>
      </c>
      <c r="W218" t="s">
        <v>463</v>
      </c>
      <c r="X218" t="s">
        <v>460</v>
      </c>
      <c r="Y218" t="s">
        <v>460</v>
      </c>
      <c r="Z218" t="s">
        <v>460</v>
      </c>
      <c r="AA218" t="s">
        <v>460</v>
      </c>
      <c r="AB218" t="s">
        <v>460</v>
      </c>
      <c r="AC218" t="s">
        <v>460</v>
      </c>
      <c r="AD218" t="s">
        <v>460</v>
      </c>
      <c r="AE218" t="s">
        <v>461</v>
      </c>
      <c r="AF218" t="s">
        <v>473</v>
      </c>
      <c r="AG218" t="s">
        <v>461</v>
      </c>
      <c r="AH218" t="s">
        <v>461</v>
      </c>
      <c r="AI218" t="s">
        <v>460</v>
      </c>
      <c r="AJ218" t="s">
        <v>460</v>
      </c>
      <c r="AK218" t="s">
        <v>460</v>
      </c>
      <c r="AL218" t="s">
        <v>461</v>
      </c>
      <c r="AM218" t="s">
        <v>461</v>
      </c>
      <c r="AN218" t="s">
        <v>460</v>
      </c>
      <c r="AO218" t="s">
        <v>461</v>
      </c>
      <c r="AP218" t="s">
        <v>460</v>
      </c>
      <c r="AQ218" t="s">
        <v>461</v>
      </c>
      <c r="AR218" t="s">
        <v>460</v>
      </c>
      <c r="AS218" t="s">
        <v>460</v>
      </c>
      <c r="AT218" t="s">
        <v>461</v>
      </c>
      <c r="AU218" t="s">
        <v>460</v>
      </c>
      <c r="AV218" t="s">
        <v>460</v>
      </c>
      <c r="AW218" t="s">
        <v>461</v>
      </c>
      <c r="AX218" t="s">
        <v>460</v>
      </c>
      <c r="AY218" t="s">
        <v>461</v>
      </c>
      <c r="AZ218" t="s">
        <v>461</v>
      </c>
      <c r="BA218" t="s">
        <v>461</v>
      </c>
      <c r="BB218" t="s">
        <v>461</v>
      </c>
      <c r="BC218" t="s">
        <v>460</v>
      </c>
      <c r="BD218" t="s">
        <v>461</v>
      </c>
      <c r="BE218" t="s">
        <v>463</v>
      </c>
      <c r="BF218" t="s">
        <v>461</v>
      </c>
      <c r="BG218" t="s">
        <v>460</v>
      </c>
      <c r="BH218" t="s">
        <v>461</v>
      </c>
      <c r="BI218" t="s">
        <v>460</v>
      </c>
      <c r="BJ218" t="s">
        <v>461</v>
      </c>
      <c r="BK218" t="s">
        <v>461</v>
      </c>
      <c r="BL218" t="s">
        <v>460</v>
      </c>
      <c r="BM218" t="s">
        <v>460</v>
      </c>
      <c r="BN218" t="s">
        <v>460</v>
      </c>
      <c r="BO218" t="s">
        <v>461</v>
      </c>
      <c r="BP218" t="s">
        <v>463</v>
      </c>
      <c r="BQ218" t="s">
        <v>460</v>
      </c>
      <c r="BR218" t="s">
        <v>461</v>
      </c>
      <c r="BS218" t="s">
        <v>460</v>
      </c>
      <c r="BT218" t="s">
        <v>461</v>
      </c>
      <c r="BU218" t="s">
        <v>461</v>
      </c>
      <c r="BV218" t="s">
        <v>461</v>
      </c>
      <c r="BW218" t="s">
        <v>461</v>
      </c>
      <c r="BX218" t="s">
        <v>460</v>
      </c>
      <c r="BY218" t="s">
        <v>460</v>
      </c>
      <c r="BZ218" t="s">
        <v>461</v>
      </c>
      <c r="CA218" t="s">
        <v>460</v>
      </c>
      <c r="CB218" t="s">
        <v>460</v>
      </c>
      <c r="CC218" t="s">
        <v>461</v>
      </c>
      <c r="CD218" t="s">
        <v>461</v>
      </c>
      <c r="CE218" t="s">
        <v>460</v>
      </c>
      <c r="CF218" t="s">
        <v>460</v>
      </c>
      <c r="CG218" t="s">
        <v>461</v>
      </c>
      <c r="CH218" t="s">
        <v>460</v>
      </c>
      <c r="CI218" t="s">
        <v>461</v>
      </c>
      <c r="CJ218" t="s">
        <v>460</v>
      </c>
      <c r="CK218" t="s">
        <v>460</v>
      </c>
      <c r="CL218" t="s">
        <v>461</v>
      </c>
      <c r="CM218" t="s">
        <v>463</v>
      </c>
      <c r="CN218" t="s">
        <v>460</v>
      </c>
      <c r="CO218" t="s">
        <v>460</v>
      </c>
      <c r="CP218" t="s">
        <v>461</v>
      </c>
      <c r="CQ218" t="s">
        <v>461</v>
      </c>
      <c r="CR218" t="s">
        <v>461</v>
      </c>
      <c r="CS218" t="s">
        <v>461</v>
      </c>
      <c r="CT218" t="s">
        <v>461</v>
      </c>
      <c r="CU218" t="s">
        <v>460</v>
      </c>
      <c r="CV218" t="s">
        <v>461</v>
      </c>
      <c r="CW218" t="s">
        <v>460</v>
      </c>
      <c r="CX218" t="s">
        <v>460</v>
      </c>
      <c r="CY218" t="s">
        <v>461</v>
      </c>
      <c r="CZ218" t="s">
        <v>461</v>
      </c>
      <c r="DA218" t="s">
        <v>461</v>
      </c>
      <c r="DB218" t="s">
        <v>474</v>
      </c>
      <c r="DC218" t="s">
        <v>460</v>
      </c>
      <c r="DD218" t="s">
        <v>461</v>
      </c>
      <c r="DE218" t="s">
        <v>460</v>
      </c>
      <c r="DF218" t="s">
        <v>461</v>
      </c>
      <c r="DG218" t="s">
        <v>460</v>
      </c>
      <c r="DH218" t="s">
        <v>460</v>
      </c>
      <c r="DI218" t="s">
        <v>460</v>
      </c>
      <c r="DJ218" t="s">
        <v>460</v>
      </c>
      <c r="DK218" t="s">
        <v>461</v>
      </c>
      <c r="DL218" t="s">
        <v>460</v>
      </c>
      <c r="DM218" t="s">
        <v>460</v>
      </c>
      <c r="DN218" t="s">
        <v>460</v>
      </c>
      <c r="DO218" t="s">
        <v>480</v>
      </c>
      <c r="DP218" t="s">
        <v>461</v>
      </c>
      <c r="DQ218" t="s">
        <v>461</v>
      </c>
      <c r="DR218" t="s">
        <v>460</v>
      </c>
      <c r="DS218" t="s">
        <v>460</v>
      </c>
      <c r="DT218" t="s">
        <v>460</v>
      </c>
      <c r="DU218" t="s">
        <v>461</v>
      </c>
      <c r="DV218" t="s">
        <v>460</v>
      </c>
      <c r="DW218" t="s">
        <v>480</v>
      </c>
      <c r="DX218" t="s">
        <v>461</v>
      </c>
      <c r="DY218" t="s">
        <v>460</v>
      </c>
      <c r="DZ218" t="s">
        <v>460</v>
      </c>
      <c r="EA218" t="s">
        <v>460</v>
      </c>
      <c r="EB218" t="s">
        <v>460</v>
      </c>
      <c r="EC218" t="s">
        <v>461</v>
      </c>
      <c r="ED218" t="s">
        <v>460</v>
      </c>
      <c r="EE218" t="s">
        <v>460</v>
      </c>
      <c r="EF218" t="s">
        <v>460</v>
      </c>
      <c r="EG218" t="s">
        <v>460</v>
      </c>
      <c r="EH218" t="s">
        <v>461</v>
      </c>
      <c r="EI218" t="s">
        <v>461</v>
      </c>
      <c r="EJ218" t="s">
        <v>461</v>
      </c>
      <c r="EK218" t="s">
        <v>460</v>
      </c>
      <c r="EL218" t="s">
        <v>460</v>
      </c>
      <c r="EM218" t="s">
        <v>460</v>
      </c>
      <c r="EN218" t="s">
        <v>461</v>
      </c>
      <c r="EO218" t="s">
        <v>460</v>
      </c>
      <c r="EP218" t="s">
        <v>460</v>
      </c>
      <c r="EQ218" t="s">
        <v>460</v>
      </c>
      <c r="ER218" t="s">
        <v>460</v>
      </c>
      <c r="ES218" t="s">
        <v>460</v>
      </c>
      <c r="ET218" t="s">
        <v>461</v>
      </c>
      <c r="EU218" t="s">
        <v>460</v>
      </c>
      <c r="EV218" t="s">
        <v>460</v>
      </c>
      <c r="EW218" t="s">
        <v>460</v>
      </c>
      <c r="EX218" t="s">
        <v>460</v>
      </c>
      <c r="EY218" t="s">
        <v>461</v>
      </c>
      <c r="EZ218" t="s">
        <v>460</v>
      </c>
      <c r="FA218" t="s">
        <v>460</v>
      </c>
      <c r="FB218" t="s">
        <v>461</v>
      </c>
      <c r="FC218" t="s">
        <v>461</v>
      </c>
      <c r="FD218" t="s">
        <v>460</v>
      </c>
      <c r="FE218" t="s">
        <v>460</v>
      </c>
      <c r="FF218" t="s">
        <v>460</v>
      </c>
      <c r="FG218" t="s">
        <v>461</v>
      </c>
      <c r="FH218" t="s">
        <v>460</v>
      </c>
      <c r="FI218" t="s">
        <v>460</v>
      </c>
      <c r="FJ218" t="s">
        <v>461</v>
      </c>
      <c r="FK218" t="s">
        <v>461</v>
      </c>
      <c r="FL218" t="s">
        <v>460</v>
      </c>
      <c r="FM218" t="s">
        <v>460</v>
      </c>
      <c r="FN218" t="s">
        <v>461</v>
      </c>
      <c r="FO218" t="s">
        <v>460</v>
      </c>
      <c r="FP218" t="s">
        <v>461</v>
      </c>
      <c r="FQ218" t="s">
        <v>461</v>
      </c>
      <c r="FR218" t="s">
        <v>460</v>
      </c>
      <c r="FS218" t="s">
        <v>461</v>
      </c>
      <c r="FT218" t="s">
        <v>460</v>
      </c>
      <c r="FU218" t="s">
        <v>460</v>
      </c>
      <c r="FV218" t="s">
        <v>460</v>
      </c>
      <c r="FW218" t="s">
        <v>461</v>
      </c>
      <c r="FX218" t="s">
        <v>460</v>
      </c>
      <c r="FY218" t="s">
        <v>460</v>
      </c>
      <c r="FZ218" t="s">
        <v>461</v>
      </c>
      <c r="GA218" t="s">
        <v>461</v>
      </c>
      <c r="GB218" t="s">
        <v>460</v>
      </c>
      <c r="GC218" t="s">
        <v>461</v>
      </c>
      <c r="GD218" t="s">
        <v>460</v>
      </c>
      <c r="GE218" t="s">
        <v>460</v>
      </c>
      <c r="GF218" t="s">
        <v>461</v>
      </c>
      <c r="GG218" t="s">
        <v>463</v>
      </c>
      <c r="GH218" t="s">
        <v>460</v>
      </c>
      <c r="GI218" t="s">
        <v>460</v>
      </c>
      <c r="GJ218" t="s">
        <v>460</v>
      </c>
      <c r="GK218" t="s">
        <v>461</v>
      </c>
      <c r="GL218" t="s">
        <v>461</v>
      </c>
      <c r="GM218" t="s">
        <v>461</v>
      </c>
      <c r="GN218" t="s">
        <v>461</v>
      </c>
      <c r="GO218" t="s">
        <v>461</v>
      </c>
      <c r="GP218" t="s">
        <v>460</v>
      </c>
      <c r="GQ218" t="s">
        <v>461</v>
      </c>
      <c r="GR218" t="s">
        <v>461</v>
      </c>
      <c r="GS218" t="s">
        <v>461</v>
      </c>
      <c r="GT218" t="s">
        <v>460</v>
      </c>
      <c r="GU218" t="s">
        <v>480</v>
      </c>
      <c r="GV218" t="s">
        <v>461</v>
      </c>
      <c r="GW218" t="s">
        <v>460</v>
      </c>
      <c r="GX218" t="s">
        <v>460</v>
      </c>
      <c r="GY218" t="s">
        <v>460</v>
      </c>
      <c r="GZ218" t="s">
        <v>460</v>
      </c>
      <c r="HA218" t="s">
        <v>460</v>
      </c>
      <c r="HB218" t="s">
        <v>461</v>
      </c>
      <c r="HC218" t="s">
        <v>460</v>
      </c>
      <c r="HD218" t="s">
        <v>461</v>
      </c>
      <c r="HE218" t="s">
        <v>481</v>
      </c>
      <c r="HF218">
        <v>108</v>
      </c>
      <c r="HG218">
        <v>82</v>
      </c>
      <c r="HH218">
        <v>3</v>
      </c>
      <c r="HI218">
        <v>5</v>
      </c>
      <c r="HJ218">
        <v>1</v>
      </c>
      <c r="HK218" t="s">
        <v>476</v>
      </c>
      <c r="HM218" s="3">
        <f t="shared" si="150"/>
        <v>0</v>
      </c>
      <c r="HN218" s="3">
        <f t="shared" si="151"/>
        <v>53</v>
      </c>
      <c r="HO218" s="3">
        <f t="shared" si="167"/>
        <v>0</v>
      </c>
      <c r="HP218" s="3">
        <f t="shared" si="130"/>
        <v>53</v>
      </c>
      <c r="HQ218" s="7" t="str" cm="1">
        <f t="array" ref="HQ218">_xlfn.SWITCH(HP218,HM218,"Oui",HN218,"Non",HO218,"Abstention")</f>
        <v>Non</v>
      </c>
      <c r="HR218" s="7" t="str" cm="1">
        <f t="array" ref="HR218">_xlfn.SWITCH(HQ218,"Oui","Non","Non","Oui","Abstention","Oui")</f>
        <v>Oui</v>
      </c>
      <c r="HS218" s="7" t="str" cm="1">
        <f t="array" ref="HS218">_xlfn.SWITCH(HQ218,"Oui","Abstention","Non","Abstention","Abstention","Non")</f>
        <v>Abstention</v>
      </c>
      <c r="HT218" s="3">
        <f t="shared" si="131"/>
        <v>53</v>
      </c>
      <c r="HU218" s="3">
        <f t="shared" si="132"/>
        <v>1</v>
      </c>
      <c r="HV218" t="str">
        <f t="shared" si="133"/>
        <v>consigne</v>
      </c>
      <c r="HW218" s="3">
        <f t="shared" si="152"/>
        <v>36</v>
      </c>
      <c r="HX218" s="3">
        <f t="shared" si="153"/>
        <v>0</v>
      </c>
      <c r="HY218" s="3">
        <f t="shared" si="154"/>
        <v>0</v>
      </c>
      <c r="HZ218" s="3">
        <f t="shared" si="134"/>
        <v>36</v>
      </c>
      <c r="IA218" s="7" t="str" cm="1">
        <f t="array" ref="IA218">_xlfn.SWITCH(HZ218,HW218,"Oui",HX218,"Non",HY218,"Abstention")</f>
        <v>Oui</v>
      </c>
      <c r="IB218" s="7" t="str" cm="1">
        <f t="array" ref="IB218">_xlfn.SWITCH(IA218,"Oui","Non","Non","Oui","Abstention","Oui")</f>
        <v>Non</v>
      </c>
      <c r="IC218" s="7" t="str" cm="1">
        <f t="array" ref="IC218">_xlfn.SWITCH(IA218,"Oui","Abstention","Non","Abstention","Abstention","Non")</f>
        <v>Abstention</v>
      </c>
      <c r="ID218" s="3">
        <f t="shared" si="135"/>
        <v>36</v>
      </c>
      <c r="IE218" s="3">
        <f t="shared" si="136"/>
        <v>1</v>
      </c>
      <c r="IF218" t="str">
        <f t="shared" si="137"/>
        <v>consigne</v>
      </c>
      <c r="IG218">
        <f t="shared" si="155"/>
        <v>29</v>
      </c>
      <c r="IH218">
        <f t="shared" si="156"/>
        <v>0</v>
      </c>
      <c r="II218">
        <f t="shared" si="157"/>
        <v>1</v>
      </c>
      <c r="IJ218" s="3">
        <f t="shared" si="138"/>
        <v>29</v>
      </c>
      <c r="IK218" s="7" t="str" cm="1">
        <f t="array" ref="IK218">_xlfn.SWITCH(IJ218,IG218,"Oui",IH218,"Non",II218,"Abstention")</f>
        <v>Oui</v>
      </c>
      <c r="IL218" s="7" t="str" cm="1">
        <f t="array" ref="IL218">_xlfn.SWITCH(IK218,"Oui","Non","Non","Oui","Abstention","Oui")</f>
        <v>Non</v>
      </c>
      <c r="IM218" s="7" t="str" cm="1">
        <f t="array" ref="IM218">_xlfn.SWITCH(IK218,"Oui","Abstention","Non","Abstention","Abstention","Non")</f>
        <v>Abstention</v>
      </c>
      <c r="IN218" s="3">
        <f t="shared" si="139"/>
        <v>30</v>
      </c>
      <c r="IO218" s="3">
        <f t="shared" si="140"/>
        <v>0.96666666666666667</v>
      </c>
      <c r="IP218" t="str">
        <f t="shared" si="168"/>
        <v>consigne</v>
      </c>
      <c r="IQ218">
        <f t="shared" si="158"/>
        <v>0</v>
      </c>
      <c r="IR218">
        <f t="shared" si="159"/>
        <v>29</v>
      </c>
      <c r="IS218">
        <f t="shared" si="160"/>
        <v>0</v>
      </c>
      <c r="IT218" s="3">
        <f t="shared" si="141"/>
        <v>29</v>
      </c>
      <c r="IU218" s="7" t="str" cm="1">
        <f t="array" ref="IU218">_xlfn.SWITCH(IT218,IQ218,"Oui",IR218,"Non",IS218,"Abstention")</f>
        <v>Non</v>
      </c>
      <c r="IV218" s="7" t="str" cm="1">
        <f t="array" ref="IV218">_xlfn.SWITCH(IU218,"Oui","Non","Non","Oui","Abstention","Oui")</f>
        <v>Oui</v>
      </c>
      <c r="IW218" s="7" t="str" cm="1">
        <f t="array" ref="IW218">_xlfn.SWITCH(IU218,"Oui","Abstention","Non","Abstention","Abstention","Non")</f>
        <v>Abstention</v>
      </c>
      <c r="IX218" s="3">
        <f t="shared" si="142"/>
        <v>29</v>
      </c>
      <c r="IY218" s="3">
        <f t="shared" si="143"/>
        <v>1</v>
      </c>
      <c r="IZ218" t="str">
        <f t="shared" si="169"/>
        <v>consigne</v>
      </c>
      <c r="JA218">
        <f t="shared" si="161"/>
        <v>29</v>
      </c>
      <c r="JB218">
        <f t="shared" si="162"/>
        <v>0</v>
      </c>
      <c r="JC218">
        <f t="shared" si="163"/>
        <v>0</v>
      </c>
      <c r="JD218" s="3">
        <f t="shared" si="144"/>
        <v>29</v>
      </c>
      <c r="JE218" s="7" t="str" cm="1">
        <f t="array" ref="JE218">_xlfn.SWITCH(JD218,JA218,"Oui",JB218,"Non",JC218,"Abstention")</f>
        <v>Oui</v>
      </c>
      <c r="JF218" s="7" t="str" cm="1">
        <f t="array" ref="JF218">_xlfn.SWITCH(JE218,"Oui","Non","Non","Oui","Abstention","Oui")</f>
        <v>Non</v>
      </c>
      <c r="JG218" s="7" t="str" cm="1">
        <f t="array" ref="JG218">_xlfn.SWITCH(JE218,"Oui","Abstention","Non","Abstention","Abstention","Non")</f>
        <v>Abstention</v>
      </c>
      <c r="JH218" s="3">
        <f t="shared" si="145"/>
        <v>29</v>
      </c>
      <c r="JI218" s="3">
        <f t="shared" si="146"/>
        <v>1</v>
      </c>
      <c r="JJ218" t="str">
        <f t="shared" si="170"/>
        <v>consigne</v>
      </c>
      <c r="JK218">
        <f t="shared" si="164"/>
        <v>14</v>
      </c>
      <c r="JL218">
        <f t="shared" si="165"/>
        <v>0</v>
      </c>
      <c r="JM218">
        <f t="shared" si="166"/>
        <v>2</v>
      </c>
      <c r="JN218" s="3">
        <f t="shared" si="147"/>
        <v>14</v>
      </c>
      <c r="JO218" s="7" t="str" cm="1">
        <f t="array" ref="JO218">_xlfn.SWITCH(JN218,JK218,"Oui",JL218,"Non",JM218,"Abstention")</f>
        <v>Oui</v>
      </c>
      <c r="JP218" s="7" t="str" cm="1">
        <f t="array" ref="JP218">_xlfn.SWITCH(JO218,"Oui","Non","Non","Oui","Abstention","Oui")</f>
        <v>Non</v>
      </c>
      <c r="JQ218" s="7" t="str" cm="1">
        <f t="array" ref="JQ218">_xlfn.SWITCH(JO218,"Oui","Abstention","Non","Abstention","Abstention","Non")</f>
        <v>Abstention</v>
      </c>
      <c r="JR218" s="3">
        <f t="shared" si="148"/>
        <v>16</v>
      </c>
      <c r="JS218" s="3">
        <f t="shared" si="149"/>
        <v>0.875</v>
      </c>
      <c r="JT218" t="str">
        <f t="shared" si="171"/>
        <v>consigne</v>
      </c>
      <c r="JU218" s="3"/>
      <c r="JV218" t="str" cm="1">
        <f t="array" ref="JV218">_xlfn._xlws.FILTER($M$3:$HD$3,((($M218:$HD218=$HR218)+($M218:$HD218=$HS218))*($M$5:$HD$5="V")*($HV218="consigne")),"")</f>
        <v/>
      </c>
      <c r="KP218" t="str" cm="1">
        <f t="array" ref="KP218">_xlfn._xlws.FILTER($M$3:$HD$3,((($M218:$HD218=$IB218)+($M218:$HD218=$IC218))*($M$5:$HD$5="S")*($IF218="consigne")),"")</f>
        <v/>
      </c>
      <c r="LD218" t="str" cm="1">
        <f t="array" ref="LD218">_xlfn._xlws.FILTER($M$3:$HD$3,((($M218:$HD218=$IV218)+($M218:$HD218=$IW218))*($M$5:$HD$5="RL")*($IZ218="consigne")),"")</f>
        <v/>
      </c>
      <c r="LP218" t="str" cm="1">
        <f t="array" ref="LP218">_xlfn._xlws.FILTER($M$3:$HD$3,((($M218:$HD218=$JF218)+($M218:$HD218=$JG218))*($M$5:$HD$5="G")*($JJ218="consigne")),"")</f>
        <v/>
      </c>
      <c r="MA218" t="str" cm="1">
        <f t="array" ref="MA218:MB218">_xlfn._xlws.FILTER($M$3:$HD$3,((($M218:$HD218=$JP218)+($M218:$HD218=$JQ218))*($M$5:$HD$5="GL")*($JT218="consigne")),"")</f>
        <v>Matter Michel</v>
      </c>
      <c r="MB218" t="str">
        <v>Weber Céline</v>
      </c>
      <c r="MG218" t="str" cm="1">
        <f t="array" ref="MG218">_xlfn._xlws.FILTER($M$3:$HD$3,((($M218:$HD218=$IL218)+($M218:$HD218=$IM218))*($M$5:$HD$5="M-E")*($IP218="consigne")),"")</f>
        <v>Maitre Vincent</v>
      </c>
    </row>
    <row r="219" spans="1:351" x14ac:dyDescent="0.25">
      <c r="A219" s="1" t="s">
        <v>1179</v>
      </c>
      <c r="B219" t="s">
        <v>204</v>
      </c>
      <c r="C219" t="s">
        <v>539</v>
      </c>
      <c r="D219" t="s">
        <v>468</v>
      </c>
      <c r="E219" s="1" t="s">
        <v>1180</v>
      </c>
      <c r="F219" t="s">
        <v>1181</v>
      </c>
      <c r="G219">
        <v>24703</v>
      </c>
      <c r="H219" t="s">
        <v>1169</v>
      </c>
      <c r="I219" t="s">
        <v>1182</v>
      </c>
      <c r="M219" t="s">
        <v>461</v>
      </c>
      <c r="N219" t="s">
        <v>461</v>
      </c>
      <c r="O219" t="s">
        <v>460</v>
      </c>
      <c r="P219" t="s">
        <v>461</v>
      </c>
      <c r="Q219" t="s">
        <v>461</v>
      </c>
      <c r="R219" t="s">
        <v>460</v>
      </c>
      <c r="S219" t="s">
        <v>460</v>
      </c>
      <c r="T219" t="s">
        <v>460</v>
      </c>
      <c r="U219" t="s">
        <v>460</v>
      </c>
      <c r="V219" t="s">
        <v>460</v>
      </c>
      <c r="W219" t="s">
        <v>463</v>
      </c>
      <c r="X219" t="s">
        <v>460</v>
      </c>
      <c r="Y219" t="s">
        <v>460</v>
      </c>
      <c r="Z219" t="s">
        <v>460</v>
      </c>
      <c r="AA219" t="s">
        <v>460</v>
      </c>
      <c r="AB219" t="s">
        <v>460</v>
      </c>
      <c r="AC219" t="s">
        <v>460</v>
      </c>
      <c r="AD219" t="s">
        <v>461</v>
      </c>
      <c r="AE219" t="s">
        <v>461</v>
      </c>
      <c r="AF219" t="s">
        <v>460</v>
      </c>
      <c r="AG219" t="s">
        <v>461</v>
      </c>
      <c r="AH219" t="s">
        <v>461</v>
      </c>
      <c r="AI219" t="s">
        <v>461</v>
      </c>
      <c r="AJ219" t="s">
        <v>460</v>
      </c>
      <c r="AK219" t="s">
        <v>460</v>
      </c>
      <c r="AL219" t="s">
        <v>461</v>
      </c>
      <c r="AM219" t="s">
        <v>461</v>
      </c>
      <c r="AN219" t="s">
        <v>461</v>
      </c>
      <c r="AO219" t="s">
        <v>461</v>
      </c>
      <c r="AP219" t="s">
        <v>461</v>
      </c>
      <c r="AQ219" t="s">
        <v>461</v>
      </c>
      <c r="AR219" t="s">
        <v>460</v>
      </c>
      <c r="AS219" t="s">
        <v>460</v>
      </c>
      <c r="AT219" t="s">
        <v>461</v>
      </c>
      <c r="AU219" t="s">
        <v>460</v>
      </c>
      <c r="AV219" t="s">
        <v>460</v>
      </c>
      <c r="AW219" t="s">
        <v>461</v>
      </c>
      <c r="AX219" t="s">
        <v>460</v>
      </c>
      <c r="AY219" t="s">
        <v>461</v>
      </c>
      <c r="AZ219" t="s">
        <v>461</v>
      </c>
      <c r="BA219" t="s">
        <v>461</v>
      </c>
      <c r="BB219" t="s">
        <v>461</v>
      </c>
      <c r="BC219" t="s">
        <v>460</v>
      </c>
      <c r="BD219" t="s">
        <v>461</v>
      </c>
      <c r="BE219" t="s">
        <v>463</v>
      </c>
      <c r="BF219" t="s">
        <v>461</v>
      </c>
      <c r="BG219" t="s">
        <v>460</v>
      </c>
      <c r="BH219" t="s">
        <v>461</v>
      </c>
      <c r="BI219" t="s">
        <v>460</v>
      </c>
      <c r="BJ219" t="s">
        <v>461</v>
      </c>
      <c r="BK219" t="s">
        <v>461</v>
      </c>
      <c r="BL219" t="s">
        <v>460</v>
      </c>
      <c r="BM219" t="s">
        <v>460</v>
      </c>
      <c r="BN219" t="s">
        <v>460</v>
      </c>
      <c r="BO219" t="s">
        <v>461</v>
      </c>
      <c r="BP219" t="s">
        <v>463</v>
      </c>
      <c r="BQ219" t="s">
        <v>460</v>
      </c>
      <c r="BR219" t="s">
        <v>461</v>
      </c>
      <c r="BS219" t="s">
        <v>460</v>
      </c>
      <c r="BT219" t="s">
        <v>461</v>
      </c>
      <c r="BU219" t="s">
        <v>461</v>
      </c>
      <c r="BV219" t="s">
        <v>461</v>
      </c>
      <c r="BW219" t="s">
        <v>461</v>
      </c>
      <c r="BX219" t="s">
        <v>460</v>
      </c>
      <c r="BY219" t="s">
        <v>461</v>
      </c>
      <c r="BZ219" t="s">
        <v>461</v>
      </c>
      <c r="CA219" t="s">
        <v>460</v>
      </c>
      <c r="CB219" t="s">
        <v>461</v>
      </c>
      <c r="CC219" t="s">
        <v>461</v>
      </c>
      <c r="CD219" t="s">
        <v>461</v>
      </c>
      <c r="CE219" t="s">
        <v>460</v>
      </c>
      <c r="CF219" t="s">
        <v>460</v>
      </c>
      <c r="CG219" t="s">
        <v>461</v>
      </c>
      <c r="CH219" t="s">
        <v>460</v>
      </c>
      <c r="CI219" t="s">
        <v>461</v>
      </c>
      <c r="CJ219" t="s">
        <v>461</v>
      </c>
      <c r="CK219" t="s">
        <v>460</v>
      </c>
      <c r="CL219" t="s">
        <v>461</v>
      </c>
      <c r="CM219" t="s">
        <v>463</v>
      </c>
      <c r="CN219" t="s">
        <v>460</v>
      </c>
      <c r="CO219" t="s">
        <v>460</v>
      </c>
      <c r="CP219" t="s">
        <v>461</v>
      </c>
      <c r="CQ219" t="s">
        <v>461</v>
      </c>
      <c r="CR219" t="s">
        <v>461</v>
      </c>
      <c r="CS219" t="s">
        <v>461</v>
      </c>
      <c r="CT219" t="s">
        <v>461</v>
      </c>
      <c r="CU219" t="s">
        <v>461</v>
      </c>
      <c r="CV219" t="s">
        <v>461</v>
      </c>
      <c r="CW219" t="s">
        <v>480</v>
      </c>
      <c r="CX219" t="s">
        <v>460</v>
      </c>
      <c r="CY219" t="s">
        <v>461</v>
      </c>
      <c r="CZ219" t="s">
        <v>461</v>
      </c>
      <c r="DA219" t="s">
        <v>461</v>
      </c>
      <c r="DB219" t="s">
        <v>474</v>
      </c>
      <c r="DC219" t="s">
        <v>461</v>
      </c>
      <c r="DD219" t="s">
        <v>461</v>
      </c>
      <c r="DE219" t="s">
        <v>460</v>
      </c>
      <c r="DF219" t="s">
        <v>461</v>
      </c>
      <c r="DG219" t="s">
        <v>461</v>
      </c>
      <c r="DH219" t="s">
        <v>461</v>
      </c>
      <c r="DI219" t="s">
        <v>460</v>
      </c>
      <c r="DJ219" t="s">
        <v>461</v>
      </c>
      <c r="DK219" t="s">
        <v>461</v>
      </c>
      <c r="DL219" t="s">
        <v>460</v>
      </c>
      <c r="DM219" t="s">
        <v>460</v>
      </c>
      <c r="DN219" t="s">
        <v>460</v>
      </c>
      <c r="DO219" t="s">
        <v>461</v>
      </c>
      <c r="DP219" t="s">
        <v>461</v>
      </c>
      <c r="DQ219" t="s">
        <v>473</v>
      </c>
      <c r="DR219" t="s">
        <v>460</v>
      </c>
      <c r="DS219" t="s">
        <v>460</v>
      </c>
      <c r="DT219" t="s">
        <v>460</v>
      </c>
      <c r="DU219" t="s">
        <v>461</v>
      </c>
      <c r="DV219" t="s">
        <v>460</v>
      </c>
      <c r="DW219" t="s">
        <v>460</v>
      </c>
      <c r="DX219" t="s">
        <v>461</v>
      </c>
      <c r="DY219" t="s">
        <v>460</v>
      </c>
      <c r="DZ219" t="s">
        <v>460</v>
      </c>
      <c r="EA219" t="s">
        <v>460</v>
      </c>
      <c r="EB219" t="s">
        <v>460</v>
      </c>
      <c r="EC219" t="s">
        <v>461</v>
      </c>
      <c r="ED219" t="s">
        <v>460</v>
      </c>
      <c r="EE219" t="s">
        <v>480</v>
      </c>
      <c r="EF219" t="s">
        <v>461</v>
      </c>
      <c r="EG219" t="s">
        <v>460</v>
      </c>
      <c r="EH219" t="s">
        <v>461</v>
      </c>
      <c r="EI219" t="s">
        <v>461</v>
      </c>
      <c r="EJ219" t="s">
        <v>461</v>
      </c>
      <c r="EK219" t="s">
        <v>460</v>
      </c>
      <c r="EL219" t="s">
        <v>460</v>
      </c>
      <c r="EM219" t="s">
        <v>461</v>
      </c>
      <c r="EN219" t="s">
        <v>461</v>
      </c>
      <c r="EO219" t="s">
        <v>460</v>
      </c>
      <c r="EP219" t="s">
        <v>461</v>
      </c>
      <c r="EQ219" t="s">
        <v>460</v>
      </c>
      <c r="ER219" t="s">
        <v>460</v>
      </c>
      <c r="ES219" t="s">
        <v>460</v>
      </c>
      <c r="ET219" t="s">
        <v>461</v>
      </c>
      <c r="EU219" t="s">
        <v>460</v>
      </c>
      <c r="EV219" t="s">
        <v>460</v>
      </c>
      <c r="EW219" t="s">
        <v>460</v>
      </c>
      <c r="EX219" t="s">
        <v>460</v>
      </c>
      <c r="EY219" t="s">
        <v>461</v>
      </c>
      <c r="EZ219" t="s">
        <v>461</v>
      </c>
      <c r="FA219" t="s">
        <v>461</v>
      </c>
      <c r="FB219" t="s">
        <v>461</v>
      </c>
      <c r="FC219" t="s">
        <v>461</v>
      </c>
      <c r="FD219" t="s">
        <v>461</v>
      </c>
      <c r="FE219" t="s">
        <v>461</v>
      </c>
      <c r="FF219" t="s">
        <v>461</v>
      </c>
      <c r="FG219" t="s">
        <v>461</v>
      </c>
      <c r="FH219" t="s">
        <v>460</v>
      </c>
      <c r="FI219" t="s">
        <v>480</v>
      </c>
      <c r="FJ219" t="s">
        <v>461</v>
      </c>
      <c r="FK219" t="s">
        <v>461</v>
      </c>
      <c r="FL219" t="s">
        <v>460</v>
      </c>
      <c r="FM219" t="s">
        <v>460</v>
      </c>
      <c r="FN219" t="s">
        <v>461</v>
      </c>
      <c r="FO219" t="s">
        <v>460</v>
      </c>
      <c r="FP219" t="s">
        <v>461</v>
      </c>
      <c r="FQ219" t="s">
        <v>461</v>
      </c>
      <c r="FR219" t="s">
        <v>460</v>
      </c>
      <c r="FS219" t="s">
        <v>461</v>
      </c>
      <c r="FT219" t="s">
        <v>460</v>
      </c>
      <c r="FU219" t="s">
        <v>460</v>
      </c>
      <c r="FV219" t="s">
        <v>461</v>
      </c>
      <c r="FW219" t="s">
        <v>461</v>
      </c>
      <c r="FX219" t="s">
        <v>460</v>
      </c>
      <c r="FY219" t="s">
        <v>461</v>
      </c>
      <c r="FZ219" t="s">
        <v>461</v>
      </c>
      <c r="GA219" t="s">
        <v>461</v>
      </c>
      <c r="GB219" t="s">
        <v>461</v>
      </c>
      <c r="GC219" t="s">
        <v>461</v>
      </c>
      <c r="GD219" t="s">
        <v>460</v>
      </c>
      <c r="GE219" t="s">
        <v>460</v>
      </c>
      <c r="GF219" t="s">
        <v>461</v>
      </c>
      <c r="GG219" t="s">
        <v>463</v>
      </c>
      <c r="GH219" t="s">
        <v>460</v>
      </c>
      <c r="GI219" t="s">
        <v>460</v>
      </c>
      <c r="GJ219" t="s">
        <v>460</v>
      </c>
      <c r="GK219" t="s">
        <v>461</v>
      </c>
      <c r="GL219" t="s">
        <v>461</v>
      </c>
      <c r="GM219" t="s">
        <v>461</v>
      </c>
      <c r="GN219" t="s">
        <v>461</v>
      </c>
      <c r="GO219" t="s">
        <v>461</v>
      </c>
      <c r="GP219" t="s">
        <v>460</v>
      </c>
      <c r="GQ219" t="s">
        <v>461</v>
      </c>
      <c r="GR219" t="s">
        <v>461</v>
      </c>
      <c r="GS219" t="s">
        <v>461</v>
      </c>
      <c r="GT219" t="s">
        <v>460</v>
      </c>
      <c r="GU219" t="s">
        <v>460</v>
      </c>
      <c r="GV219" t="s">
        <v>461</v>
      </c>
      <c r="GW219" t="s">
        <v>460</v>
      </c>
      <c r="GX219" t="s">
        <v>460</v>
      </c>
      <c r="GY219" t="s">
        <v>460</v>
      </c>
      <c r="GZ219" t="s">
        <v>460</v>
      </c>
      <c r="HA219" t="s">
        <v>480</v>
      </c>
      <c r="HB219" t="s">
        <v>461</v>
      </c>
      <c r="HC219" t="s">
        <v>460</v>
      </c>
      <c r="HD219" t="s">
        <v>461</v>
      </c>
      <c r="HE219" t="s">
        <v>475</v>
      </c>
      <c r="HF219">
        <v>84</v>
      </c>
      <c r="HG219">
        <v>105</v>
      </c>
      <c r="HH219">
        <v>4</v>
      </c>
      <c r="HI219">
        <v>5</v>
      </c>
      <c r="HJ219">
        <v>1</v>
      </c>
      <c r="HK219" t="s">
        <v>476</v>
      </c>
      <c r="HM219" s="3">
        <f t="shared" si="150"/>
        <v>0</v>
      </c>
      <c r="HN219" s="3">
        <f t="shared" si="151"/>
        <v>53</v>
      </c>
      <c r="HO219" s="3">
        <f t="shared" si="167"/>
        <v>0</v>
      </c>
      <c r="HP219" s="3">
        <f t="shared" si="130"/>
        <v>53</v>
      </c>
      <c r="HQ219" s="7" t="str" cm="1">
        <f t="array" ref="HQ219">_xlfn.SWITCH(HP219,HM219,"Oui",HN219,"Non",HO219,"Abstention")</f>
        <v>Non</v>
      </c>
      <c r="HR219" s="7" t="str" cm="1">
        <f t="array" ref="HR219">_xlfn.SWITCH(HQ219,"Oui","Non","Non","Oui","Abstention","Oui")</f>
        <v>Oui</v>
      </c>
      <c r="HS219" s="7" t="str" cm="1">
        <f t="array" ref="HS219">_xlfn.SWITCH(HQ219,"Oui","Abstention","Non","Abstention","Abstention","Non")</f>
        <v>Abstention</v>
      </c>
      <c r="HT219" s="3">
        <f t="shared" si="131"/>
        <v>53</v>
      </c>
      <c r="HU219" s="3">
        <f t="shared" si="132"/>
        <v>1</v>
      </c>
      <c r="HV219" t="str">
        <f t="shared" si="133"/>
        <v>consigne</v>
      </c>
      <c r="HW219" s="3">
        <f t="shared" si="152"/>
        <v>37</v>
      </c>
      <c r="HX219" s="3">
        <f t="shared" si="153"/>
        <v>0</v>
      </c>
      <c r="HY219" s="3">
        <f t="shared" si="154"/>
        <v>0</v>
      </c>
      <c r="HZ219" s="3">
        <f t="shared" si="134"/>
        <v>37</v>
      </c>
      <c r="IA219" s="7" t="str" cm="1">
        <f t="array" ref="IA219">_xlfn.SWITCH(HZ219,HW219,"Oui",HX219,"Non",HY219,"Abstention")</f>
        <v>Oui</v>
      </c>
      <c r="IB219" s="7" t="str" cm="1">
        <f t="array" ref="IB219">_xlfn.SWITCH(IA219,"Oui","Non","Non","Oui","Abstention","Oui")</f>
        <v>Non</v>
      </c>
      <c r="IC219" s="7" t="str" cm="1">
        <f t="array" ref="IC219">_xlfn.SWITCH(IA219,"Oui","Abstention","Non","Abstention","Abstention","Non")</f>
        <v>Abstention</v>
      </c>
      <c r="ID219" s="3">
        <f t="shared" si="135"/>
        <v>37</v>
      </c>
      <c r="IE219" s="3">
        <f t="shared" si="136"/>
        <v>1</v>
      </c>
      <c r="IF219" t="str">
        <f t="shared" si="137"/>
        <v>consigne</v>
      </c>
      <c r="IG219">
        <f t="shared" si="155"/>
        <v>2</v>
      </c>
      <c r="IH219">
        <f t="shared" si="156"/>
        <v>24</v>
      </c>
      <c r="II219">
        <f t="shared" si="157"/>
        <v>4</v>
      </c>
      <c r="IJ219" s="3">
        <f t="shared" si="138"/>
        <v>24</v>
      </c>
      <c r="IK219" s="7" t="str" cm="1">
        <f t="array" ref="IK219">_xlfn.SWITCH(IJ219,IG219,"Oui",IH219,"Non",II219,"Abstention")</f>
        <v>Non</v>
      </c>
      <c r="IL219" s="7" t="str" cm="1">
        <f t="array" ref="IL219">_xlfn.SWITCH(IK219,"Oui","Non","Non","Oui","Abstention","Oui")</f>
        <v>Oui</v>
      </c>
      <c r="IM219" s="7" t="str" cm="1">
        <f t="array" ref="IM219">_xlfn.SWITCH(IK219,"Oui","Abstention","Non","Abstention","Abstention","Non")</f>
        <v>Abstention</v>
      </c>
      <c r="IN219" s="3">
        <f t="shared" si="139"/>
        <v>30</v>
      </c>
      <c r="IO219" s="3">
        <f t="shared" si="140"/>
        <v>0.8</v>
      </c>
      <c r="IP219" t="str">
        <f t="shared" si="168"/>
        <v>consigne</v>
      </c>
      <c r="IQ219">
        <f t="shared" si="158"/>
        <v>0</v>
      </c>
      <c r="IR219">
        <f t="shared" si="159"/>
        <v>28</v>
      </c>
      <c r="IS219">
        <f t="shared" si="160"/>
        <v>0</v>
      </c>
      <c r="IT219" s="3">
        <f t="shared" si="141"/>
        <v>28</v>
      </c>
      <c r="IU219" s="7" t="str" cm="1">
        <f t="array" ref="IU219">_xlfn.SWITCH(IT219,IQ219,"Oui",IR219,"Non",IS219,"Abstention")</f>
        <v>Non</v>
      </c>
      <c r="IV219" s="7" t="str" cm="1">
        <f t="array" ref="IV219">_xlfn.SWITCH(IU219,"Oui","Non","Non","Oui","Abstention","Oui")</f>
        <v>Oui</v>
      </c>
      <c r="IW219" s="7" t="str" cm="1">
        <f t="array" ref="IW219">_xlfn.SWITCH(IU219,"Oui","Abstention","Non","Abstention","Abstention","Non")</f>
        <v>Abstention</v>
      </c>
      <c r="IX219" s="3">
        <f t="shared" si="142"/>
        <v>28</v>
      </c>
      <c r="IY219" s="3">
        <f t="shared" si="143"/>
        <v>1</v>
      </c>
      <c r="IZ219" t="str">
        <f t="shared" si="169"/>
        <v>consigne</v>
      </c>
      <c r="JA219">
        <f t="shared" si="161"/>
        <v>29</v>
      </c>
      <c r="JB219">
        <f t="shared" si="162"/>
        <v>0</v>
      </c>
      <c r="JC219">
        <f t="shared" si="163"/>
        <v>0</v>
      </c>
      <c r="JD219" s="3">
        <f t="shared" si="144"/>
        <v>29</v>
      </c>
      <c r="JE219" s="7" t="str" cm="1">
        <f t="array" ref="JE219">_xlfn.SWITCH(JD219,JA219,"Oui",JB219,"Non",JC219,"Abstention")</f>
        <v>Oui</v>
      </c>
      <c r="JF219" s="7" t="str" cm="1">
        <f t="array" ref="JF219">_xlfn.SWITCH(JE219,"Oui","Non","Non","Oui","Abstention","Oui")</f>
        <v>Non</v>
      </c>
      <c r="JG219" s="7" t="str" cm="1">
        <f t="array" ref="JG219">_xlfn.SWITCH(JE219,"Oui","Abstention","Non","Abstention","Abstention","Non")</f>
        <v>Abstention</v>
      </c>
      <c r="JH219" s="3">
        <f t="shared" si="145"/>
        <v>29</v>
      </c>
      <c r="JI219" s="3">
        <f t="shared" si="146"/>
        <v>1</v>
      </c>
      <c r="JJ219" t="str">
        <f t="shared" si="170"/>
        <v>consigne</v>
      </c>
      <c r="JK219">
        <f t="shared" si="164"/>
        <v>16</v>
      </c>
      <c r="JL219">
        <f t="shared" si="165"/>
        <v>0</v>
      </c>
      <c r="JM219">
        <f t="shared" si="166"/>
        <v>0</v>
      </c>
      <c r="JN219" s="3">
        <f t="shared" si="147"/>
        <v>16</v>
      </c>
      <c r="JO219" s="7" t="str" cm="1">
        <f t="array" ref="JO219">_xlfn.SWITCH(JN219,JK219,"Oui",JL219,"Non",JM219,"Abstention")</f>
        <v>Oui</v>
      </c>
      <c r="JP219" s="7" t="str" cm="1">
        <f t="array" ref="JP219">_xlfn.SWITCH(JO219,"Oui","Non","Non","Oui","Abstention","Oui")</f>
        <v>Non</v>
      </c>
      <c r="JQ219" s="7" t="str" cm="1">
        <f t="array" ref="JQ219">_xlfn.SWITCH(JO219,"Oui","Abstention","Non","Abstention","Abstention","Non")</f>
        <v>Abstention</v>
      </c>
      <c r="JR219" s="3">
        <f t="shared" si="148"/>
        <v>16</v>
      </c>
      <c r="JS219" s="3">
        <f t="shared" si="149"/>
        <v>1</v>
      </c>
      <c r="JT219" t="str">
        <f t="shared" si="171"/>
        <v>consigne</v>
      </c>
      <c r="JU219" s="3"/>
      <c r="JV219" t="str" cm="1">
        <f t="array" ref="JV219">_xlfn._xlws.FILTER($M$3:$HD$3,((($M219:$HD219=$HR219)+($M219:$HD219=$HS219))*($M$5:$HD$5="V")*($HV219="consigne")),"")</f>
        <v/>
      </c>
      <c r="KP219" t="str" cm="1">
        <f t="array" ref="KP219">_xlfn._xlws.FILTER($M$3:$HD$3,((($M219:$HD219=$IB219)+($M219:$HD219=$IC219))*($M$5:$HD$5="S")*($IF219="consigne")),"")</f>
        <v/>
      </c>
      <c r="LD219" t="str" cm="1">
        <f t="array" ref="LD219">_xlfn._xlws.FILTER($M$3:$HD$3,((($M219:$HD219=$IV219)+($M219:$HD219=$IW219))*($M$5:$HD$5="RL")*($IZ219="consigne")),"")</f>
        <v/>
      </c>
      <c r="LP219" t="str" cm="1">
        <f t="array" ref="LP219">_xlfn._xlws.FILTER($M$3:$HD$3,((($M219:$HD219=$JF219)+($M219:$HD219=$JG219))*($M$5:$HD$5="G")*($JJ219="consigne")),"")</f>
        <v/>
      </c>
      <c r="MA219" t="str" cm="1">
        <f t="array" ref="MA219">_xlfn._xlws.FILTER($M$3:$HD$3,((($M219:$HD219=$JP219)+($M219:$HD219=$JQ219))*($M$5:$HD$5="GL")*($JT219="consigne")),"")</f>
        <v/>
      </c>
      <c r="MG219" t="str" cm="1">
        <f t="array" ref="MG219:ML219">_xlfn._xlws.FILTER($M$3:$HD$3,((($M219:$HD219=$IL219)+($M219:$HD219=$IM219))*($M$5:$HD$5="M-E")*($IP219="consigne")),"")</f>
        <v>Gugger Niklaus-Samuel</v>
      </c>
      <c r="MH219" t="str">
        <v>Humbel Ruth</v>
      </c>
      <c r="MI219" t="str">
        <v>Müller Leo</v>
      </c>
      <c r="MJ219" t="str">
        <v>Roth Pasquier Marie-France</v>
      </c>
      <c r="MK219" t="str">
        <v>Streiff-Feller Marianne</v>
      </c>
      <c r="ML219" t="str">
        <v>Wismer-Felder Priska</v>
      </c>
    </row>
    <row r="220" spans="1:351" x14ac:dyDescent="0.25">
      <c r="A220" s="1" t="s">
        <v>1183</v>
      </c>
      <c r="B220" t="s">
        <v>204</v>
      </c>
      <c r="C220" t="s">
        <v>539</v>
      </c>
      <c r="D220" t="s">
        <v>468</v>
      </c>
      <c r="E220" s="1" t="s">
        <v>1184</v>
      </c>
      <c r="F220" t="s">
        <v>1185</v>
      </c>
      <c r="G220">
        <v>24704</v>
      </c>
      <c r="H220" t="s">
        <v>1169</v>
      </c>
      <c r="I220" t="s">
        <v>1186</v>
      </c>
      <c r="M220" t="s">
        <v>461</v>
      </c>
      <c r="N220" t="s">
        <v>461</v>
      </c>
      <c r="O220" t="s">
        <v>460</v>
      </c>
      <c r="P220" t="s">
        <v>461</v>
      </c>
      <c r="Q220" t="s">
        <v>461</v>
      </c>
      <c r="R220" t="s">
        <v>460</v>
      </c>
      <c r="S220" t="s">
        <v>460</v>
      </c>
      <c r="T220" t="s">
        <v>460</v>
      </c>
      <c r="U220" t="s">
        <v>460</v>
      </c>
      <c r="V220" t="s">
        <v>460</v>
      </c>
      <c r="W220" t="s">
        <v>463</v>
      </c>
      <c r="X220" t="s">
        <v>460</v>
      </c>
      <c r="Y220" t="s">
        <v>460</v>
      </c>
      <c r="Z220" t="s">
        <v>460</v>
      </c>
      <c r="AA220" t="s">
        <v>460</v>
      </c>
      <c r="AB220" t="s">
        <v>460</v>
      </c>
      <c r="AC220" t="s">
        <v>460</v>
      </c>
      <c r="AD220" t="s">
        <v>460</v>
      </c>
      <c r="AE220" t="s">
        <v>461</v>
      </c>
      <c r="AF220" t="s">
        <v>460</v>
      </c>
      <c r="AG220" t="s">
        <v>461</v>
      </c>
      <c r="AH220" t="s">
        <v>461</v>
      </c>
      <c r="AI220" t="s">
        <v>460</v>
      </c>
      <c r="AJ220" t="s">
        <v>460</v>
      </c>
      <c r="AK220" t="s">
        <v>460</v>
      </c>
      <c r="AL220" t="s">
        <v>461</v>
      </c>
      <c r="AM220" t="s">
        <v>461</v>
      </c>
      <c r="AN220" t="s">
        <v>460</v>
      </c>
      <c r="AO220" t="s">
        <v>461</v>
      </c>
      <c r="AP220" t="s">
        <v>460</v>
      </c>
      <c r="AQ220" t="s">
        <v>461</v>
      </c>
      <c r="AR220" t="s">
        <v>460</v>
      </c>
      <c r="AS220" t="s">
        <v>460</v>
      </c>
      <c r="AT220" t="s">
        <v>461</v>
      </c>
      <c r="AU220" t="s">
        <v>460</v>
      </c>
      <c r="AV220" t="s">
        <v>460</v>
      </c>
      <c r="AW220" t="s">
        <v>461</v>
      </c>
      <c r="AX220" t="s">
        <v>460</v>
      </c>
      <c r="AY220" t="s">
        <v>461</v>
      </c>
      <c r="AZ220" t="s">
        <v>461</v>
      </c>
      <c r="BA220" t="s">
        <v>461</v>
      </c>
      <c r="BB220" t="s">
        <v>461</v>
      </c>
      <c r="BC220" t="s">
        <v>460</v>
      </c>
      <c r="BD220" t="s">
        <v>461</v>
      </c>
      <c r="BE220" t="s">
        <v>463</v>
      </c>
      <c r="BF220" t="s">
        <v>461</v>
      </c>
      <c r="BG220" t="s">
        <v>460</v>
      </c>
      <c r="BH220" t="s">
        <v>461</v>
      </c>
      <c r="BI220" t="s">
        <v>460</v>
      </c>
      <c r="BJ220" t="s">
        <v>461</v>
      </c>
      <c r="BK220" t="s">
        <v>461</v>
      </c>
      <c r="BL220" t="s">
        <v>460</v>
      </c>
      <c r="BM220" t="s">
        <v>460</v>
      </c>
      <c r="BN220" t="s">
        <v>460</v>
      </c>
      <c r="BO220" t="s">
        <v>460</v>
      </c>
      <c r="BP220" t="s">
        <v>463</v>
      </c>
      <c r="BQ220" t="s">
        <v>460</v>
      </c>
      <c r="BR220" t="s">
        <v>461</v>
      </c>
      <c r="BS220" t="s">
        <v>460</v>
      </c>
      <c r="BT220" t="s">
        <v>461</v>
      </c>
      <c r="BU220" t="s">
        <v>461</v>
      </c>
      <c r="BV220" t="s">
        <v>480</v>
      </c>
      <c r="BW220" t="s">
        <v>461</v>
      </c>
      <c r="BX220" t="s">
        <v>460</v>
      </c>
      <c r="BY220" t="s">
        <v>460</v>
      </c>
      <c r="BZ220" t="s">
        <v>461</v>
      </c>
      <c r="CA220" t="s">
        <v>460</v>
      </c>
      <c r="CB220" t="s">
        <v>460</v>
      </c>
      <c r="CC220" t="s">
        <v>461</v>
      </c>
      <c r="CD220" t="s">
        <v>461</v>
      </c>
      <c r="CE220" t="s">
        <v>460</v>
      </c>
      <c r="CF220" t="s">
        <v>460</v>
      </c>
      <c r="CG220" t="s">
        <v>461</v>
      </c>
      <c r="CH220" t="s">
        <v>460</v>
      </c>
      <c r="CI220" t="s">
        <v>461</v>
      </c>
      <c r="CJ220" t="s">
        <v>460</v>
      </c>
      <c r="CK220" t="s">
        <v>460</v>
      </c>
      <c r="CL220" t="s">
        <v>461</v>
      </c>
      <c r="CM220" t="s">
        <v>463</v>
      </c>
      <c r="CN220" t="s">
        <v>460</v>
      </c>
      <c r="CO220" t="s">
        <v>460</v>
      </c>
      <c r="CP220" t="s">
        <v>461</v>
      </c>
      <c r="CQ220" t="s">
        <v>461</v>
      </c>
      <c r="CR220" t="s">
        <v>461</v>
      </c>
      <c r="CS220" t="s">
        <v>461</v>
      </c>
      <c r="CT220" t="s">
        <v>461</v>
      </c>
      <c r="CU220" t="s">
        <v>460</v>
      </c>
      <c r="CV220" t="s">
        <v>461</v>
      </c>
      <c r="CW220" t="s">
        <v>460</v>
      </c>
      <c r="CX220" t="s">
        <v>460</v>
      </c>
      <c r="CY220" t="s">
        <v>461</v>
      </c>
      <c r="CZ220" t="s">
        <v>461</v>
      </c>
      <c r="DA220" t="s">
        <v>461</v>
      </c>
      <c r="DB220" t="s">
        <v>474</v>
      </c>
      <c r="DC220" t="s">
        <v>460</v>
      </c>
      <c r="DD220" t="s">
        <v>461</v>
      </c>
      <c r="DE220" t="s">
        <v>460</v>
      </c>
      <c r="DF220" t="s">
        <v>461</v>
      </c>
      <c r="DG220" t="s">
        <v>460</v>
      </c>
      <c r="DH220" t="s">
        <v>460</v>
      </c>
      <c r="DI220" t="s">
        <v>460</v>
      </c>
      <c r="DJ220" t="s">
        <v>460</v>
      </c>
      <c r="DK220" t="s">
        <v>461</v>
      </c>
      <c r="DL220" t="s">
        <v>460</v>
      </c>
      <c r="DM220" t="s">
        <v>460</v>
      </c>
      <c r="DN220" t="s">
        <v>460</v>
      </c>
      <c r="DO220" t="s">
        <v>460</v>
      </c>
      <c r="DP220" t="s">
        <v>461</v>
      </c>
      <c r="DQ220" t="s">
        <v>461</v>
      </c>
      <c r="DR220" t="s">
        <v>460</v>
      </c>
      <c r="DS220" t="s">
        <v>460</v>
      </c>
      <c r="DT220" t="s">
        <v>460</v>
      </c>
      <c r="DU220" t="s">
        <v>461</v>
      </c>
      <c r="DV220" t="s">
        <v>460</v>
      </c>
      <c r="DW220" t="s">
        <v>460</v>
      </c>
      <c r="DX220" t="s">
        <v>461</v>
      </c>
      <c r="DY220" t="s">
        <v>460</v>
      </c>
      <c r="DZ220" t="s">
        <v>460</v>
      </c>
      <c r="EA220" t="s">
        <v>460</v>
      </c>
      <c r="EB220" t="s">
        <v>460</v>
      </c>
      <c r="EC220" t="s">
        <v>461</v>
      </c>
      <c r="ED220" t="s">
        <v>460</v>
      </c>
      <c r="EE220" t="s">
        <v>460</v>
      </c>
      <c r="EF220" t="s">
        <v>460</v>
      </c>
      <c r="EG220" t="s">
        <v>460</v>
      </c>
      <c r="EH220" t="s">
        <v>461</v>
      </c>
      <c r="EI220" t="s">
        <v>461</v>
      </c>
      <c r="EJ220" t="s">
        <v>461</v>
      </c>
      <c r="EK220" t="s">
        <v>460</v>
      </c>
      <c r="EL220" t="s">
        <v>460</v>
      </c>
      <c r="EM220" t="s">
        <v>460</v>
      </c>
      <c r="EN220" t="s">
        <v>461</v>
      </c>
      <c r="EO220" t="s">
        <v>460</v>
      </c>
      <c r="EP220" t="s">
        <v>460</v>
      </c>
      <c r="EQ220" t="s">
        <v>460</v>
      </c>
      <c r="ER220" t="s">
        <v>460</v>
      </c>
      <c r="ES220" t="s">
        <v>460</v>
      </c>
      <c r="ET220" t="s">
        <v>461</v>
      </c>
      <c r="EU220" t="s">
        <v>460</v>
      </c>
      <c r="EV220" t="s">
        <v>460</v>
      </c>
      <c r="EW220" t="s">
        <v>460</v>
      </c>
      <c r="EX220" t="s">
        <v>460</v>
      </c>
      <c r="EY220" t="s">
        <v>461</v>
      </c>
      <c r="EZ220" t="s">
        <v>460</v>
      </c>
      <c r="FA220" t="s">
        <v>480</v>
      </c>
      <c r="FB220" t="s">
        <v>461</v>
      </c>
      <c r="FC220" t="s">
        <v>461</v>
      </c>
      <c r="FD220" t="s">
        <v>460</v>
      </c>
      <c r="FE220" t="s">
        <v>460</v>
      </c>
      <c r="FF220" t="s">
        <v>460</v>
      </c>
      <c r="FG220" t="s">
        <v>461</v>
      </c>
      <c r="FH220" t="s">
        <v>460</v>
      </c>
      <c r="FI220" t="s">
        <v>480</v>
      </c>
      <c r="FJ220" t="s">
        <v>461</v>
      </c>
      <c r="FK220" t="s">
        <v>461</v>
      </c>
      <c r="FL220" t="s">
        <v>460</v>
      </c>
      <c r="FM220" t="s">
        <v>460</v>
      </c>
      <c r="FN220" t="s">
        <v>461</v>
      </c>
      <c r="FO220" t="s">
        <v>460</v>
      </c>
      <c r="FP220" t="s">
        <v>461</v>
      </c>
      <c r="FQ220" t="s">
        <v>461</v>
      </c>
      <c r="FR220" t="s">
        <v>460</v>
      </c>
      <c r="FS220" t="s">
        <v>461</v>
      </c>
      <c r="FT220" t="s">
        <v>460</v>
      </c>
      <c r="FU220" t="s">
        <v>460</v>
      </c>
      <c r="FV220" t="s">
        <v>460</v>
      </c>
      <c r="FW220" t="s">
        <v>461</v>
      </c>
      <c r="FX220" t="s">
        <v>460</v>
      </c>
      <c r="FY220" t="s">
        <v>460</v>
      </c>
      <c r="FZ220" t="s">
        <v>461</v>
      </c>
      <c r="GA220" t="s">
        <v>461</v>
      </c>
      <c r="GB220" t="s">
        <v>460</v>
      </c>
      <c r="GC220" t="s">
        <v>461</v>
      </c>
      <c r="GD220" t="s">
        <v>460</v>
      </c>
      <c r="GE220" t="s">
        <v>460</v>
      </c>
      <c r="GF220" t="s">
        <v>461</v>
      </c>
      <c r="GG220" t="s">
        <v>463</v>
      </c>
      <c r="GH220" t="s">
        <v>460</v>
      </c>
      <c r="GI220" t="s">
        <v>460</v>
      </c>
      <c r="GJ220" t="s">
        <v>460</v>
      </c>
      <c r="GK220" t="s">
        <v>461</v>
      </c>
      <c r="GL220" t="s">
        <v>461</v>
      </c>
      <c r="GM220" t="s">
        <v>461</v>
      </c>
      <c r="GN220" t="s">
        <v>461</v>
      </c>
      <c r="GO220" t="s">
        <v>461</v>
      </c>
      <c r="GP220" t="s">
        <v>460</v>
      </c>
      <c r="GQ220" t="s">
        <v>461</v>
      </c>
      <c r="GR220" t="s">
        <v>480</v>
      </c>
      <c r="GS220" t="s">
        <v>461</v>
      </c>
      <c r="GT220" t="s">
        <v>460</v>
      </c>
      <c r="GU220" t="s">
        <v>460</v>
      </c>
      <c r="GV220" t="s">
        <v>461</v>
      </c>
      <c r="GW220" t="s">
        <v>460</v>
      </c>
      <c r="GX220" t="s">
        <v>460</v>
      </c>
      <c r="GY220" t="s">
        <v>473</v>
      </c>
      <c r="GZ220" t="s">
        <v>460</v>
      </c>
      <c r="HA220" t="s">
        <v>460</v>
      </c>
      <c r="HB220" t="s">
        <v>461</v>
      </c>
      <c r="HC220" t="s">
        <v>460</v>
      </c>
      <c r="HD220" t="s">
        <v>461</v>
      </c>
      <c r="HE220" t="s">
        <v>481</v>
      </c>
      <c r="HF220">
        <v>110</v>
      </c>
      <c r="HG220">
        <v>79</v>
      </c>
      <c r="HH220">
        <v>4</v>
      </c>
      <c r="HI220">
        <v>5</v>
      </c>
      <c r="HJ220">
        <v>1</v>
      </c>
      <c r="HK220" t="s">
        <v>476</v>
      </c>
      <c r="HM220" s="3">
        <f t="shared" si="150"/>
        <v>0</v>
      </c>
      <c r="HN220" s="3">
        <f t="shared" si="151"/>
        <v>53</v>
      </c>
      <c r="HO220" s="3">
        <f t="shared" si="167"/>
        <v>0</v>
      </c>
      <c r="HP220" s="3">
        <f t="shared" si="130"/>
        <v>53</v>
      </c>
      <c r="HQ220" s="7" t="str" cm="1">
        <f t="array" ref="HQ220">_xlfn.SWITCH(HP220,HM220,"Oui",HN220,"Non",HO220,"Abstention")</f>
        <v>Non</v>
      </c>
      <c r="HR220" s="7" t="str" cm="1">
        <f t="array" ref="HR220">_xlfn.SWITCH(HQ220,"Oui","Non","Non","Oui","Abstention","Oui")</f>
        <v>Oui</v>
      </c>
      <c r="HS220" s="7" t="str" cm="1">
        <f t="array" ref="HS220">_xlfn.SWITCH(HQ220,"Oui","Abstention","Non","Abstention","Abstention","Non")</f>
        <v>Abstention</v>
      </c>
      <c r="HT220" s="3">
        <f t="shared" si="131"/>
        <v>53</v>
      </c>
      <c r="HU220" s="3">
        <f t="shared" si="132"/>
        <v>1</v>
      </c>
      <c r="HV220" t="str">
        <f t="shared" si="133"/>
        <v>consigne</v>
      </c>
      <c r="HW220" s="3">
        <f t="shared" si="152"/>
        <v>37</v>
      </c>
      <c r="HX220" s="3">
        <f t="shared" si="153"/>
        <v>0</v>
      </c>
      <c r="HY220" s="3">
        <f t="shared" si="154"/>
        <v>0</v>
      </c>
      <c r="HZ220" s="3">
        <f t="shared" si="134"/>
        <v>37</v>
      </c>
      <c r="IA220" s="7" t="str" cm="1">
        <f t="array" ref="IA220">_xlfn.SWITCH(HZ220,HW220,"Oui",HX220,"Non",HY220,"Abstention")</f>
        <v>Oui</v>
      </c>
      <c r="IB220" s="7" t="str" cm="1">
        <f t="array" ref="IB220">_xlfn.SWITCH(IA220,"Oui","Non","Non","Oui","Abstention","Oui")</f>
        <v>Non</v>
      </c>
      <c r="IC220" s="7" t="str" cm="1">
        <f t="array" ref="IC220">_xlfn.SWITCH(IA220,"Oui","Abstention","Non","Abstention","Abstention","Non")</f>
        <v>Abstention</v>
      </c>
      <c r="ID220" s="3">
        <f t="shared" si="135"/>
        <v>37</v>
      </c>
      <c r="IE220" s="3">
        <f t="shared" si="136"/>
        <v>1</v>
      </c>
      <c r="IF220" t="str">
        <f t="shared" si="137"/>
        <v>consigne</v>
      </c>
      <c r="IG220">
        <f t="shared" si="155"/>
        <v>28</v>
      </c>
      <c r="IH220">
        <f t="shared" si="156"/>
        <v>0</v>
      </c>
      <c r="II220">
        <f t="shared" si="157"/>
        <v>2</v>
      </c>
      <c r="IJ220" s="3">
        <f t="shared" si="138"/>
        <v>28</v>
      </c>
      <c r="IK220" s="7" t="str" cm="1">
        <f t="array" ref="IK220">_xlfn.SWITCH(IJ220,IG220,"Oui",IH220,"Non",II220,"Abstention")</f>
        <v>Oui</v>
      </c>
      <c r="IL220" s="7" t="str" cm="1">
        <f t="array" ref="IL220">_xlfn.SWITCH(IK220,"Oui","Non","Non","Oui","Abstention","Oui")</f>
        <v>Non</v>
      </c>
      <c r="IM220" s="7" t="str" cm="1">
        <f t="array" ref="IM220">_xlfn.SWITCH(IK220,"Oui","Abstention","Non","Abstention","Abstention","Non")</f>
        <v>Abstention</v>
      </c>
      <c r="IN220" s="3">
        <f t="shared" si="139"/>
        <v>30</v>
      </c>
      <c r="IO220" s="3">
        <f t="shared" si="140"/>
        <v>0.93333333333333335</v>
      </c>
      <c r="IP220" t="str">
        <f t="shared" si="168"/>
        <v>consigne</v>
      </c>
      <c r="IQ220">
        <f t="shared" si="158"/>
        <v>1</v>
      </c>
      <c r="IR220">
        <f t="shared" si="159"/>
        <v>26</v>
      </c>
      <c r="IS220">
        <f t="shared" si="160"/>
        <v>2</v>
      </c>
      <c r="IT220" s="3">
        <f t="shared" si="141"/>
        <v>26</v>
      </c>
      <c r="IU220" s="7" t="str" cm="1">
        <f t="array" ref="IU220">_xlfn.SWITCH(IT220,IQ220,"Oui",IR220,"Non",IS220,"Abstention")</f>
        <v>Non</v>
      </c>
      <c r="IV220" s="7" t="str" cm="1">
        <f t="array" ref="IV220">_xlfn.SWITCH(IU220,"Oui","Non","Non","Oui","Abstention","Oui")</f>
        <v>Oui</v>
      </c>
      <c r="IW220" s="7" t="str" cm="1">
        <f t="array" ref="IW220">_xlfn.SWITCH(IU220,"Oui","Abstention","Non","Abstention","Abstention","Non")</f>
        <v>Abstention</v>
      </c>
      <c r="IX220" s="3">
        <f t="shared" si="142"/>
        <v>29</v>
      </c>
      <c r="IY220" s="3">
        <f t="shared" si="143"/>
        <v>0.89655172413793105</v>
      </c>
      <c r="IZ220" t="str">
        <f t="shared" si="169"/>
        <v>consigne</v>
      </c>
      <c r="JA220">
        <f t="shared" si="161"/>
        <v>28</v>
      </c>
      <c r="JB220">
        <f t="shared" si="162"/>
        <v>0</v>
      </c>
      <c r="JC220">
        <f t="shared" si="163"/>
        <v>0</v>
      </c>
      <c r="JD220" s="3">
        <f t="shared" si="144"/>
        <v>28</v>
      </c>
      <c r="JE220" s="7" t="str" cm="1">
        <f t="array" ref="JE220">_xlfn.SWITCH(JD220,JA220,"Oui",JB220,"Non",JC220,"Abstention")</f>
        <v>Oui</v>
      </c>
      <c r="JF220" s="7" t="str" cm="1">
        <f t="array" ref="JF220">_xlfn.SWITCH(JE220,"Oui","Non","Non","Oui","Abstention","Oui")</f>
        <v>Non</v>
      </c>
      <c r="JG220" s="7" t="str" cm="1">
        <f t="array" ref="JG220">_xlfn.SWITCH(JE220,"Oui","Abstention","Non","Abstention","Abstention","Non")</f>
        <v>Abstention</v>
      </c>
      <c r="JH220" s="3">
        <f t="shared" si="145"/>
        <v>28</v>
      </c>
      <c r="JI220" s="3">
        <f t="shared" si="146"/>
        <v>1</v>
      </c>
      <c r="JJ220" t="str">
        <f t="shared" si="170"/>
        <v>consigne</v>
      </c>
      <c r="JK220">
        <f t="shared" si="164"/>
        <v>16</v>
      </c>
      <c r="JL220">
        <f t="shared" si="165"/>
        <v>0</v>
      </c>
      <c r="JM220">
        <f t="shared" si="166"/>
        <v>0</v>
      </c>
      <c r="JN220" s="3">
        <f t="shared" si="147"/>
        <v>16</v>
      </c>
      <c r="JO220" s="7" t="str" cm="1">
        <f t="array" ref="JO220">_xlfn.SWITCH(JN220,JK220,"Oui",JL220,"Non",JM220,"Abstention")</f>
        <v>Oui</v>
      </c>
      <c r="JP220" s="7" t="str" cm="1">
        <f t="array" ref="JP220">_xlfn.SWITCH(JO220,"Oui","Non","Non","Oui","Abstention","Oui")</f>
        <v>Non</v>
      </c>
      <c r="JQ220" s="7" t="str" cm="1">
        <f t="array" ref="JQ220">_xlfn.SWITCH(JO220,"Oui","Abstention","Non","Abstention","Abstention","Non")</f>
        <v>Abstention</v>
      </c>
      <c r="JR220" s="3">
        <f t="shared" si="148"/>
        <v>16</v>
      </c>
      <c r="JS220" s="3">
        <f t="shared" si="149"/>
        <v>1</v>
      </c>
      <c r="JT220" t="str">
        <f t="shared" si="171"/>
        <v>consigne</v>
      </c>
      <c r="JU220" s="3"/>
      <c r="JV220" t="str" cm="1">
        <f t="array" ref="JV220">_xlfn._xlws.FILTER($M$3:$HD$3,((($M220:$HD220=$HR220)+($M220:$HD220=$HS220))*($M$5:$HD$5="V")*($HV220="consigne")),"")</f>
        <v/>
      </c>
      <c r="KP220" t="str" cm="1">
        <f t="array" ref="KP220">_xlfn._xlws.FILTER($M$3:$HD$3,((($M220:$HD220=$IB220)+($M220:$HD220=$IC220))*($M$5:$HD$5="S")*($IF220="consigne")),"")</f>
        <v/>
      </c>
      <c r="LD220" t="str" cm="1">
        <f t="array" ref="LD220:LF220">_xlfn._xlws.FILTER($M$3:$HD$3,((($M220:$HD220=$IV220)+($M220:$HD220=$IW220))*($M$5:$HD$5="RL")*($IZ220="consigne")),"")</f>
        <v>Fluri Kurt</v>
      </c>
      <c r="LE220" t="str">
        <v>Giacometti Anna</v>
      </c>
      <c r="LF220" t="str">
        <v>Walti Beat</v>
      </c>
      <c r="LP220" t="str" cm="1">
        <f t="array" ref="LP220">_xlfn._xlws.FILTER($M$3:$HD$3,((($M220:$HD220=$JF220)+($M220:$HD220=$JG220))*($M$5:$HD$5="G")*($JJ220="consigne")),"")</f>
        <v/>
      </c>
      <c r="MA220" t="str" cm="1">
        <f t="array" ref="MA220">_xlfn._xlws.FILTER($M$3:$HD$3,((($M220:$HD220=$JP220)+($M220:$HD220=$JQ220))*($M$5:$HD$5="GL")*($JT220="consigne")),"")</f>
        <v/>
      </c>
      <c r="MG220" t="str" cm="1">
        <f t="array" ref="MG220:MH220">_xlfn._xlws.FILTER($M$3:$HD$3,((($M220:$HD220=$IL220)+($M220:$HD220=$IM220))*($M$5:$HD$5="M-E")*($IP220="consigne")),"")</f>
        <v>Regazzi Fabio</v>
      </c>
      <c r="MH220" t="str">
        <v>Roth Pasquier Marie-France</v>
      </c>
    </row>
    <row r="221" spans="1:351" x14ac:dyDescent="0.25">
      <c r="A221" s="1" t="s">
        <v>1187</v>
      </c>
      <c r="B221" t="s">
        <v>204</v>
      </c>
      <c r="C221" t="s">
        <v>607</v>
      </c>
      <c r="D221" t="s">
        <v>468</v>
      </c>
      <c r="E221" s="1" t="s">
        <v>1188</v>
      </c>
      <c r="F221" t="s">
        <v>1189</v>
      </c>
      <c r="G221">
        <v>24706</v>
      </c>
      <c r="H221" t="s">
        <v>1169</v>
      </c>
      <c r="I221" t="s">
        <v>1190</v>
      </c>
      <c r="M221" t="s">
        <v>460</v>
      </c>
      <c r="N221" t="s">
        <v>460</v>
      </c>
      <c r="O221" t="s">
        <v>461</v>
      </c>
      <c r="P221" t="s">
        <v>460</v>
      </c>
      <c r="Q221" t="s">
        <v>460</v>
      </c>
      <c r="R221" t="s">
        <v>461</v>
      </c>
      <c r="S221" t="s">
        <v>461</v>
      </c>
      <c r="T221" t="s">
        <v>461</v>
      </c>
      <c r="U221" t="s">
        <v>461</v>
      </c>
      <c r="V221" t="s">
        <v>461</v>
      </c>
      <c r="W221" t="s">
        <v>463</v>
      </c>
      <c r="X221" t="s">
        <v>461</v>
      </c>
      <c r="Y221" t="s">
        <v>461</v>
      </c>
      <c r="Z221" t="s">
        <v>480</v>
      </c>
      <c r="AA221" t="s">
        <v>460</v>
      </c>
      <c r="AB221" t="s">
        <v>461</v>
      </c>
      <c r="AC221" t="s">
        <v>461</v>
      </c>
      <c r="AD221" t="s">
        <v>460</v>
      </c>
      <c r="AE221" t="s">
        <v>460</v>
      </c>
      <c r="AF221" t="s">
        <v>461</v>
      </c>
      <c r="AG221" t="s">
        <v>460</v>
      </c>
      <c r="AH221" t="s">
        <v>460</v>
      </c>
      <c r="AI221" t="s">
        <v>460</v>
      </c>
      <c r="AJ221" t="s">
        <v>461</v>
      </c>
      <c r="AK221" t="s">
        <v>461</v>
      </c>
      <c r="AL221" t="s">
        <v>460</v>
      </c>
      <c r="AM221" t="s">
        <v>460</v>
      </c>
      <c r="AN221" t="s">
        <v>460</v>
      </c>
      <c r="AO221" t="s">
        <v>460</v>
      </c>
      <c r="AP221" t="s">
        <v>460</v>
      </c>
      <c r="AQ221" t="s">
        <v>460</v>
      </c>
      <c r="AR221" t="s">
        <v>461</v>
      </c>
      <c r="AS221" t="s">
        <v>461</v>
      </c>
      <c r="AT221" t="s">
        <v>460</v>
      </c>
      <c r="AU221" t="s">
        <v>461</v>
      </c>
      <c r="AV221" t="s">
        <v>461</v>
      </c>
      <c r="AW221" t="s">
        <v>460</v>
      </c>
      <c r="AX221" t="s">
        <v>461</v>
      </c>
      <c r="AY221" t="s">
        <v>460</v>
      </c>
      <c r="AZ221" t="s">
        <v>460</v>
      </c>
      <c r="BA221" t="s">
        <v>460</v>
      </c>
      <c r="BB221" t="s">
        <v>460</v>
      </c>
      <c r="BC221" t="s">
        <v>461</v>
      </c>
      <c r="BD221" t="s">
        <v>460</v>
      </c>
      <c r="BE221" t="s">
        <v>463</v>
      </c>
      <c r="BF221" t="s">
        <v>460</v>
      </c>
      <c r="BG221" t="s">
        <v>461</v>
      </c>
      <c r="BH221" t="s">
        <v>460</v>
      </c>
      <c r="BI221" t="s">
        <v>461</v>
      </c>
      <c r="BJ221" t="s">
        <v>460</v>
      </c>
      <c r="BK221" t="s">
        <v>460</v>
      </c>
      <c r="BL221" t="s">
        <v>461</v>
      </c>
      <c r="BM221" t="s">
        <v>461</v>
      </c>
      <c r="BN221" t="s">
        <v>461</v>
      </c>
      <c r="BO221" t="s">
        <v>460</v>
      </c>
      <c r="BP221" t="s">
        <v>463</v>
      </c>
      <c r="BQ221" t="s">
        <v>461</v>
      </c>
      <c r="BR221" t="s">
        <v>460</v>
      </c>
      <c r="BS221" t="s">
        <v>461</v>
      </c>
      <c r="BT221" t="s">
        <v>460</v>
      </c>
      <c r="BU221" t="s">
        <v>460</v>
      </c>
      <c r="BV221" t="s">
        <v>460</v>
      </c>
      <c r="BW221" t="s">
        <v>460</v>
      </c>
      <c r="BX221" t="s">
        <v>461</v>
      </c>
      <c r="BY221" t="s">
        <v>460</v>
      </c>
      <c r="BZ221" t="s">
        <v>460</v>
      </c>
      <c r="CA221" t="s">
        <v>461</v>
      </c>
      <c r="CB221" t="s">
        <v>460</v>
      </c>
      <c r="CC221" t="s">
        <v>460</v>
      </c>
      <c r="CD221" t="s">
        <v>460</v>
      </c>
      <c r="CE221" t="s">
        <v>461</v>
      </c>
      <c r="CF221" t="s">
        <v>461</v>
      </c>
      <c r="CG221" t="s">
        <v>460</v>
      </c>
      <c r="CH221" t="s">
        <v>461</v>
      </c>
      <c r="CI221" t="s">
        <v>460</v>
      </c>
      <c r="CJ221" t="s">
        <v>460</v>
      </c>
      <c r="CK221" t="s">
        <v>461</v>
      </c>
      <c r="CL221" t="s">
        <v>460</v>
      </c>
      <c r="CM221" t="s">
        <v>463</v>
      </c>
      <c r="CN221" t="s">
        <v>461</v>
      </c>
      <c r="CO221" t="s">
        <v>461</v>
      </c>
      <c r="CP221" t="s">
        <v>460</v>
      </c>
      <c r="CQ221" t="s">
        <v>460</v>
      </c>
      <c r="CR221" t="s">
        <v>460</v>
      </c>
      <c r="CS221" t="s">
        <v>460</v>
      </c>
      <c r="CT221" t="s">
        <v>460</v>
      </c>
      <c r="CU221" t="s">
        <v>460</v>
      </c>
      <c r="CV221" t="s">
        <v>460</v>
      </c>
      <c r="CW221" t="s">
        <v>460</v>
      </c>
      <c r="CX221" t="s">
        <v>461</v>
      </c>
      <c r="CY221" t="s">
        <v>460</v>
      </c>
      <c r="CZ221" t="s">
        <v>460</v>
      </c>
      <c r="DA221" t="s">
        <v>460</v>
      </c>
      <c r="DB221" t="s">
        <v>474</v>
      </c>
      <c r="DC221" t="s">
        <v>460</v>
      </c>
      <c r="DD221" t="s">
        <v>460</v>
      </c>
      <c r="DE221" t="s">
        <v>461</v>
      </c>
      <c r="DF221" t="s">
        <v>460</v>
      </c>
      <c r="DG221" t="s">
        <v>460</v>
      </c>
      <c r="DH221" t="s">
        <v>460</v>
      </c>
      <c r="DI221" t="s">
        <v>461</v>
      </c>
      <c r="DJ221" t="s">
        <v>460</v>
      </c>
      <c r="DK221" t="s">
        <v>460</v>
      </c>
      <c r="DL221" t="s">
        <v>461</v>
      </c>
      <c r="DM221" t="s">
        <v>461</v>
      </c>
      <c r="DN221" t="s">
        <v>461</v>
      </c>
      <c r="DO221" t="s">
        <v>460</v>
      </c>
      <c r="DP221" t="s">
        <v>460</v>
      </c>
      <c r="DQ221" t="s">
        <v>460</v>
      </c>
      <c r="DR221" t="s">
        <v>461</v>
      </c>
      <c r="DS221" t="s">
        <v>461</v>
      </c>
      <c r="DT221" t="s">
        <v>461</v>
      </c>
      <c r="DU221" t="s">
        <v>460</v>
      </c>
      <c r="DV221" t="s">
        <v>461</v>
      </c>
      <c r="DW221" t="s">
        <v>461</v>
      </c>
      <c r="DX221" t="s">
        <v>460</v>
      </c>
      <c r="DY221" t="s">
        <v>461</v>
      </c>
      <c r="DZ221" t="s">
        <v>461</v>
      </c>
      <c r="EA221" t="s">
        <v>461</v>
      </c>
      <c r="EB221" t="s">
        <v>461</v>
      </c>
      <c r="EC221" t="s">
        <v>460</v>
      </c>
      <c r="ED221" t="s">
        <v>461</v>
      </c>
      <c r="EE221" t="s">
        <v>460</v>
      </c>
      <c r="EF221" t="s">
        <v>480</v>
      </c>
      <c r="EG221" t="s">
        <v>461</v>
      </c>
      <c r="EH221" t="s">
        <v>460</v>
      </c>
      <c r="EI221" t="s">
        <v>460</v>
      </c>
      <c r="EJ221" t="s">
        <v>460</v>
      </c>
      <c r="EK221" t="s">
        <v>461</v>
      </c>
      <c r="EL221" t="s">
        <v>461</v>
      </c>
      <c r="EM221" t="s">
        <v>460</v>
      </c>
      <c r="EN221" t="s">
        <v>460</v>
      </c>
      <c r="EO221" t="s">
        <v>461</v>
      </c>
      <c r="EP221" t="s">
        <v>480</v>
      </c>
      <c r="EQ221" t="s">
        <v>461</v>
      </c>
      <c r="ER221" t="s">
        <v>461</v>
      </c>
      <c r="ES221" t="s">
        <v>461</v>
      </c>
      <c r="ET221" t="s">
        <v>460</v>
      </c>
      <c r="EU221" t="s">
        <v>461</v>
      </c>
      <c r="EV221" t="s">
        <v>461</v>
      </c>
      <c r="EW221" t="s">
        <v>461</v>
      </c>
      <c r="EX221" t="s">
        <v>461</v>
      </c>
      <c r="EY221" t="s">
        <v>460</v>
      </c>
      <c r="EZ221" t="s">
        <v>460</v>
      </c>
      <c r="FA221" t="s">
        <v>460</v>
      </c>
      <c r="FB221" t="s">
        <v>460</v>
      </c>
      <c r="FC221" t="s">
        <v>460</v>
      </c>
      <c r="FD221" t="s">
        <v>460</v>
      </c>
      <c r="FE221" t="s">
        <v>460</v>
      </c>
      <c r="FF221" t="s">
        <v>460</v>
      </c>
      <c r="FG221" t="s">
        <v>460</v>
      </c>
      <c r="FH221" t="s">
        <v>461</v>
      </c>
      <c r="FI221" t="s">
        <v>460</v>
      </c>
      <c r="FJ221" t="s">
        <v>460</v>
      </c>
      <c r="FK221" t="s">
        <v>460</v>
      </c>
      <c r="FL221" t="s">
        <v>461</v>
      </c>
      <c r="FM221" t="s">
        <v>461</v>
      </c>
      <c r="FN221" t="s">
        <v>460</v>
      </c>
      <c r="FO221" t="s">
        <v>461</v>
      </c>
      <c r="FP221" t="s">
        <v>460</v>
      </c>
      <c r="FQ221" t="s">
        <v>460</v>
      </c>
      <c r="FR221" t="s">
        <v>461</v>
      </c>
      <c r="FS221" t="s">
        <v>460</v>
      </c>
      <c r="FT221" t="s">
        <v>461</v>
      </c>
      <c r="FU221" t="s">
        <v>461</v>
      </c>
      <c r="FV221" t="s">
        <v>460</v>
      </c>
      <c r="FW221" t="s">
        <v>460</v>
      </c>
      <c r="FX221" t="s">
        <v>461</v>
      </c>
      <c r="FY221" t="s">
        <v>460</v>
      </c>
      <c r="FZ221" t="s">
        <v>460</v>
      </c>
      <c r="GA221" t="s">
        <v>460</v>
      </c>
      <c r="GB221" t="s">
        <v>460</v>
      </c>
      <c r="GC221" t="s">
        <v>460</v>
      </c>
      <c r="GD221" t="s">
        <v>461</v>
      </c>
      <c r="GE221" t="s">
        <v>461</v>
      </c>
      <c r="GF221" t="s">
        <v>460</v>
      </c>
      <c r="GG221" t="s">
        <v>463</v>
      </c>
      <c r="GH221" t="s">
        <v>461</v>
      </c>
      <c r="GI221" t="s">
        <v>461</v>
      </c>
      <c r="GJ221" t="s">
        <v>461</v>
      </c>
      <c r="GK221" t="s">
        <v>460</v>
      </c>
      <c r="GL221" t="s">
        <v>460</v>
      </c>
      <c r="GM221" t="s">
        <v>460</v>
      </c>
      <c r="GN221" t="s">
        <v>460</v>
      </c>
      <c r="GO221" t="s">
        <v>460</v>
      </c>
      <c r="GP221" t="s">
        <v>461</v>
      </c>
      <c r="GQ221" t="s">
        <v>460</v>
      </c>
      <c r="GR221" t="s">
        <v>460</v>
      </c>
      <c r="GS221" t="s">
        <v>460</v>
      </c>
      <c r="GT221" t="s">
        <v>461</v>
      </c>
      <c r="GU221" t="s">
        <v>461</v>
      </c>
      <c r="GV221" t="s">
        <v>460</v>
      </c>
      <c r="GW221" t="s">
        <v>461</v>
      </c>
      <c r="GX221" t="s">
        <v>461</v>
      </c>
      <c r="GY221" t="s">
        <v>461</v>
      </c>
      <c r="GZ221" t="s">
        <v>461</v>
      </c>
      <c r="HA221" t="s">
        <v>460</v>
      </c>
      <c r="HB221" t="s">
        <v>460</v>
      </c>
      <c r="HC221" t="s">
        <v>461</v>
      </c>
      <c r="HD221" t="s">
        <v>460</v>
      </c>
      <c r="HE221" t="s">
        <v>481</v>
      </c>
      <c r="HF221">
        <v>109</v>
      </c>
      <c r="HG221">
        <v>82</v>
      </c>
      <c r="HH221">
        <v>3</v>
      </c>
      <c r="HI221">
        <v>5</v>
      </c>
      <c r="HJ221">
        <v>0</v>
      </c>
      <c r="HK221" t="s">
        <v>476</v>
      </c>
      <c r="HM221" s="3">
        <f t="shared" si="150"/>
        <v>53</v>
      </c>
      <c r="HN221" s="3">
        <f t="shared" si="151"/>
        <v>0</v>
      </c>
      <c r="HO221" s="3">
        <f t="shared" si="167"/>
        <v>0</v>
      </c>
      <c r="HP221" s="3">
        <f t="shared" si="130"/>
        <v>53</v>
      </c>
      <c r="HQ221" s="7" t="str" cm="1">
        <f t="array" ref="HQ221">_xlfn.SWITCH(HP221,HM221,"Oui",HN221,"Non",HO221,"Abstention")</f>
        <v>Oui</v>
      </c>
      <c r="HR221" s="7" t="str" cm="1">
        <f t="array" ref="HR221">_xlfn.SWITCH(HQ221,"Oui","Non","Non","Oui","Abstention","Oui")</f>
        <v>Non</v>
      </c>
      <c r="HS221" s="7" t="str" cm="1">
        <f t="array" ref="HS221">_xlfn.SWITCH(HQ221,"Oui","Abstention","Non","Abstention","Abstention","Non")</f>
        <v>Abstention</v>
      </c>
      <c r="HT221" s="3">
        <f t="shared" si="131"/>
        <v>53</v>
      </c>
      <c r="HU221" s="3">
        <f t="shared" si="132"/>
        <v>1</v>
      </c>
      <c r="HV221" t="str">
        <f t="shared" si="133"/>
        <v>consigne</v>
      </c>
      <c r="HW221" s="3">
        <f t="shared" si="152"/>
        <v>0</v>
      </c>
      <c r="HX221" s="3">
        <f t="shared" si="153"/>
        <v>37</v>
      </c>
      <c r="HY221" s="3">
        <f t="shared" si="154"/>
        <v>0</v>
      </c>
      <c r="HZ221" s="3">
        <f t="shared" si="134"/>
        <v>37</v>
      </c>
      <c r="IA221" s="7" t="str" cm="1">
        <f t="array" ref="IA221">_xlfn.SWITCH(HZ221,HW221,"Oui",HX221,"Non",HY221,"Abstention")</f>
        <v>Non</v>
      </c>
      <c r="IB221" s="7" t="str" cm="1">
        <f t="array" ref="IB221">_xlfn.SWITCH(IA221,"Oui","Non","Non","Oui","Abstention","Oui")</f>
        <v>Oui</v>
      </c>
      <c r="IC221" s="7" t="str" cm="1">
        <f t="array" ref="IC221">_xlfn.SWITCH(IA221,"Oui","Abstention","Non","Abstention","Abstention","Non")</f>
        <v>Abstention</v>
      </c>
      <c r="ID221" s="3">
        <f t="shared" si="135"/>
        <v>37</v>
      </c>
      <c r="IE221" s="3">
        <f t="shared" si="136"/>
        <v>1</v>
      </c>
      <c r="IF221" t="str">
        <f t="shared" si="137"/>
        <v>consigne</v>
      </c>
      <c r="IG221">
        <f t="shared" si="155"/>
        <v>26</v>
      </c>
      <c r="IH221">
        <f t="shared" si="156"/>
        <v>2</v>
      </c>
      <c r="II221">
        <f t="shared" si="157"/>
        <v>2</v>
      </c>
      <c r="IJ221" s="3">
        <f t="shared" si="138"/>
        <v>26</v>
      </c>
      <c r="IK221" s="7" t="str" cm="1">
        <f t="array" ref="IK221">_xlfn.SWITCH(IJ221,IG221,"Oui",IH221,"Non",II221,"Abstention")</f>
        <v>Oui</v>
      </c>
      <c r="IL221" s="7" t="str" cm="1">
        <f t="array" ref="IL221">_xlfn.SWITCH(IK221,"Oui","Non","Non","Oui","Abstention","Oui")</f>
        <v>Non</v>
      </c>
      <c r="IM221" s="7" t="str" cm="1">
        <f t="array" ref="IM221">_xlfn.SWITCH(IK221,"Oui","Abstention","Non","Abstention","Abstention","Non")</f>
        <v>Abstention</v>
      </c>
      <c r="IN221" s="3">
        <f t="shared" si="139"/>
        <v>30</v>
      </c>
      <c r="IO221" s="3">
        <f t="shared" si="140"/>
        <v>0.8666666666666667</v>
      </c>
      <c r="IP221" t="str">
        <f t="shared" si="168"/>
        <v>consigne</v>
      </c>
      <c r="IQ221">
        <f t="shared" si="158"/>
        <v>29</v>
      </c>
      <c r="IR221">
        <f t="shared" si="159"/>
        <v>0</v>
      </c>
      <c r="IS221">
        <f t="shared" si="160"/>
        <v>0</v>
      </c>
      <c r="IT221" s="3">
        <f t="shared" si="141"/>
        <v>29</v>
      </c>
      <c r="IU221" s="7" t="str" cm="1">
        <f t="array" ref="IU221">_xlfn.SWITCH(IT221,IQ221,"Oui",IR221,"Non",IS221,"Abstention")</f>
        <v>Oui</v>
      </c>
      <c r="IV221" s="7" t="str" cm="1">
        <f t="array" ref="IV221">_xlfn.SWITCH(IU221,"Oui","Non","Non","Oui","Abstention","Oui")</f>
        <v>Non</v>
      </c>
      <c r="IW221" s="7" t="str" cm="1">
        <f t="array" ref="IW221">_xlfn.SWITCH(IU221,"Oui","Abstention","Non","Abstention","Abstention","Non")</f>
        <v>Abstention</v>
      </c>
      <c r="IX221" s="3">
        <f t="shared" si="142"/>
        <v>29</v>
      </c>
      <c r="IY221" s="3">
        <f t="shared" si="143"/>
        <v>1</v>
      </c>
      <c r="IZ221" t="str">
        <f t="shared" si="169"/>
        <v>consigne</v>
      </c>
      <c r="JA221">
        <f t="shared" si="161"/>
        <v>0</v>
      </c>
      <c r="JB221">
        <f t="shared" si="162"/>
        <v>29</v>
      </c>
      <c r="JC221">
        <f t="shared" si="163"/>
        <v>0</v>
      </c>
      <c r="JD221" s="3">
        <f t="shared" si="144"/>
        <v>29</v>
      </c>
      <c r="JE221" s="7" t="str" cm="1">
        <f t="array" ref="JE221">_xlfn.SWITCH(JD221,JA221,"Oui",JB221,"Non",JC221,"Abstention")</f>
        <v>Non</v>
      </c>
      <c r="JF221" s="7" t="str" cm="1">
        <f t="array" ref="JF221">_xlfn.SWITCH(JE221,"Oui","Non","Non","Oui","Abstention","Oui")</f>
        <v>Oui</v>
      </c>
      <c r="JG221" s="7" t="str" cm="1">
        <f t="array" ref="JG221">_xlfn.SWITCH(JE221,"Oui","Abstention","Non","Abstention","Abstention","Non")</f>
        <v>Abstention</v>
      </c>
      <c r="JH221" s="3">
        <f t="shared" si="145"/>
        <v>29</v>
      </c>
      <c r="JI221" s="3">
        <f t="shared" si="146"/>
        <v>1</v>
      </c>
      <c r="JJ221" t="str">
        <f t="shared" si="170"/>
        <v>consigne</v>
      </c>
      <c r="JK221">
        <f t="shared" si="164"/>
        <v>1</v>
      </c>
      <c r="JL221">
        <f t="shared" si="165"/>
        <v>14</v>
      </c>
      <c r="JM221">
        <f t="shared" si="166"/>
        <v>1</v>
      </c>
      <c r="JN221" s="3">
        <f t="shared" si="147"/>
        <v>14</v>
      </c>
      <c r="JO221" s="7" t="str" cm="1">
        <f t="array" ref="JO221">_xlfn.SWITCH(JN221,JK221,"Oui",JL221,"Non",JM221,"Abstention")</f>
        <v>Non</v>
      </c>
      <c r="JP221" s="7" t="str" cm="1">
        <f t="array" ref="JP221">_xlfn.SWITCH(JO221,"Oui","Non","Non","Oui","Abstention","Oui")</f>
        <v>Oui</v>
      </c>
      <c r="JQ221" s="7" t="str" cm="1">
        <f t="array" ref="JQ221">_xlfn.SWITCH(JO221,"Oui","Abstention","Non","Abstention","Abstention","Non")</f>
        <v>Abstention</v>
      </c>
      <c r="JR221" s="3">
        <f t="shared" si="148"/>
        <v>16</v>
      </c>
      <c r="JS221" s="3">
        <f t="shared" si="149"/>
        <v>0.875</v>
      </c>
      <c r="JT221" t="str">
        <f t="shared" si="171"/>
        <v>consigne</v>
      </c>
      <c r="JU221" s="3"/>
      <c r="JV221" t="str" cm="1">
        <f t="array" ref="JV221">_xlfn._xlws.FILTER($M$3:$HD$3,((($M221:$HD221=$HR221)+($M221:$HD221=$HS221))*($M$5:$HD$5="V")*($HV221="consigne")),"")</f>
        <v/>
      </c>
      <c r="KP221" t="str" cm="1">
        <f t="array" ref="KP221">_xlfn._xlws.FILTER($M$3:$HD$3,((($M221:$HD221=$IB221)+($M221:$HD221=$IC221))*($M$5:$HD$5="S")*($IF221="consigne")),"")</f>
        <v/>
      </c>
      <c r="LD221" t="str" cm="1">
        <f t="array" ref="LD221">_xlfn._xlws.FILTER($M$3:$HD$3,((($M221:$HD221=$IV221)+($M221:$HD221=$IW221))*($M$5:$HD$5="RL")*($IZ221="consigne")),"")</f>
        <v/>
      </c>
      <c r="LP221" t="str" cm="1">
        <f t="array" ref="LP221">_xlfn._xlws.FILTER($M$3:$HD$3,((($M221:$HD221=$JF221)+($M221:$HD221=$JG221))*($M$5:$HD$5="G")*($JJ221="consigne")),"")</f>
        <v/>
      </c>
      <c r="MA221" t="str" cm="1">
        <f t="array" ref="MA221:MB221">_xlfn._xlws.FILTER($M$3:$HD$3,((($M221:$HD221=$JP221)+($M221:$HD221=$JQ221))*($M$5:$HD$5="GL")*($JT221="consigne")),"")</f>
        <v>Bäumle Martin</v>
      </c>
      <c r="MB221" t="str">
        <v>Bellaiche Judith</v>
      </c>
      <c r="MG221" t="str" cm="1">
        <f t="array" ref="MG221:MJ221">_xlfn._xlws.FILTER($M$3:$HD$3,((($M221:$HD221=$IL221)+($M221:$HD221=$IM221))*($M$5:$HD$5="M-E")*($IP221="consigne")),"")</f>
        <v>Gugger Niklaus-Samuel</v>
      </c>
      <c r="MH221" t="str">
        <v>Müller-Altermatt Stefan</v>
      </c>
      <c r="MI221" t="str">
        <v>Pfister Gerhard</v>
      </c>
      <c r="MJ221" t="str">
        <v>Streiff-Feller Marianne</v>
      </c>
    </row>
    <row r="222" spans="1:351" x14ac:dyDescent="0.25">
      <c r="A222" s="1" t="s">
        <v>1191</v>
      </c>
      <c r="B222" t="s">
        <v>204</v>
      </c>
      <c r="C222" t="s">
        <v>607</v>
      </c>
      <c r="D222" t="s">
        <v>468</v>
      </c>
      <c r="E222" s="1" t="s">
        <v>1192</v>
      </c>
      <c r="F222" t="s">
        <v>1193</v>
      </c>
      <c r="G222">
        <v>24707</v>
      </c>
      <c r="H222" t="s">
        <v>1169</v>
      </c>
      <c r="I222" t="s">
        <v>1194</v>
      </c>
      <c r="M222" t="s">
        <v>460</v>
      </c>
      <c r="N222" t="s">
        <v>460</v>
      </c>
      <c r="O222" t="s">
        <v>460</v>
      </c>
      <c r="P222" t="s">
        <v>460</v>
      </c>
      <c r="Q222" t="s">
        <v>460</v>
      </c>
      <c r="R222" t="s">
        <v>460</v>
      </c>
      <c r="S222" t="s">
        <v>460</v>
      </c>
      <c r="T222" t="s">
        <v>460</v>
      </c>
      <c r="U222" t="s">
        <v>460</v>
      </c>
      <c r="V222" t="s">
        <v>460</v>
      </c>
      <c r="W222" t="s">
        <v>463</v>
      </c>
      <c r="X222" t="s">
        <v>460</v>
      </c>
      <c r="Y222" t="s">
        <v>460</v>
      </c>
      <c r="Z222" t="s">
        <v>460</v>
      </c>
      <c r="AA222" t="s">
        <v>460</v>
      </c>
      <c r="AB222" t="s">
        <v>460</v>
      </c>
      <c r="AC222" t="s">
        <v>460</v>
      </c>
      <c r="AD222" t="s">
        <v>460</v>
      </c>
      <c r="AE222" t="s">
        <v>460</v>
      </c>
      <c r="AF222" t="s">
        <v>460</v>
      </c>
      <c r="AG222" t="s">
        <v>461</v>
      </c>
      <c r="AH222" t="s">
        <v>461</v>
      </c>
      <c r="AI222" t="s">
        <v>460</v>
      </c>
      <c r="AJ222" t="s">
        <v>460</v>
      </c>
      <c r="AK222" t="s">
        <v>460</v>
      </c>
      <c r="AL222" t="s">
        <v>460</v>
      </c>
      <c r="AM222" t="s">
        <v>460</v>
      </c>
      <c r="AN222" t="s">
        <v>460</v>
      </c>
      <c r="AO222" t="s">
        <v>460</v>
      </c>
      <c r="AP222" t="s">
        <v>460</v>
      </c>
      <c r="AQ222" t="s">
        <v>461</v>
      </c>
      <c r="AR222" t="s">
        <v>460</v>
      </c>
      <c r="AS222" t="s">
        <v>460</v>
      </c>
      <c r="AT222" t="s">
        <v>461</v>
      </c>
      <c r="AU222" t="s">
        <v>460</v>
      </c>
      <c r="AV222" t="s">
        <v>460</v>
      </c>
      <c r="AW222" t="s">
        <v>461</v>
      </c>
      <c r="AX222" t="s">
        <v>460</v>
      </c>
      <c r="AY222" t="s">
        <v>461</v>
      </c>
      <c r="AZ222" t="s">
        <v>461</v>
      </c>
      <c r="BA222" t="s">
        <v>460</v>
      </c>
      <c r="BB222" t="s">
        <v>461</v>
      </c>
      <c r="BC222" t="s">
        <v>460</v>
      </c>
      <c r="BD222" t="s">
        <v>460</v>
      </c>
      <c r="BE222" t="s">
        <v>463</v>
      </c>
      <c r="BF222" t="s">
        <v>461</v>
      </c>
      <c r="BG222" t="s">
        <v>460</v>
      </c>
      <c r="BH222" t="s">
        <v>461</v>
      </c>
      <c r="BI222" t="s">
        <v>460</v>
      </c>
      <c r="BJ222" t="s">
        <v>461</v>
      </c>
      <c r="BK222" t="s">
        <v>460</v>
      </c>
      <c r="BL222" t="s">
        <v>460</v>
      </c>
      <c r="BM222" t="s">
        <v>460</v>
      </c>
      <c r="BN222" t="s">
        <v>460</v>
      </c>
      <c r="BO222" t="s">
        <v>461</v>
      </c>
      <c r="BP222" t="s">
        <v>463</v>
      </c>
      <c r="BQ222" t="s">
        <v>460</v>
      </c>
      <c r="BR222" t="s">
        <v>460</v>
      </c>
      <c r="BS222" t="s">
        <v>460</v>
      </c>
      <c r="BT222" t="s">
        <v>460</v>
      </c>
      <c r="BU222" t="s">
        <v>460</v>
      </c>
      <c r="BV222" t="s">
        <v>461</v>
      </c>
      <c r="BW222" t="s">
        <v>460</v>
      </c>
      <c r="BX222" t="s">
        <v>460</v>
      </c>
      <c r="BY222" t="s">
        <v>460</v>
      </c>
      <c r="BZ222" t="s">
        <v>460</v>
      </c>
      <c r="CA222" t="s">
        <v>460</v>
      </c>
      <c r="CB222" t="s">
        <v>460</v>
      </c>
      <c r="CC222" t="s">
        <v>461</v>
      </c>
      <c r="CD222" t="s">
        <v>460</v>
      </c>
      <c r="CE222" t="s">
        <v>473</v>
      </c>
      <c r="CF222" t="s">
        <v>460</v>
      </c>
      <c r="CG222" t="s">
        <v>461</v>
      </c>
      <c r="CH222" t="s">
        <v>460</v>
      </c>
      <c r="CI222" t="s">
        <v>460</v>
      </c>
      <c r="CJ222" t="s">
        <v>460</v>
      </c>
      <c r="CK222" t="s">
        <v>461</v>
      </c>
      <c r="CL222" t="s">
        <v>460</v>
      </c>
      <c r="CM222" t="s">
        <v>463</v>
      </c>
      <c r="CN222" t="s">
        <v>460</v>
      </c>
      <c r="CO222" t="s">
        <v>460</v>
      </c>
      <c r="CP222" t="s">
        <v>460</v>
      </c>
      <c r="CQ222" t="s">
        <v>460</v>
      </c>
      <c r="CR222" t="s">
        <v>460</v>
      </c>
      <c r="CS222" t="s">
        <v>460</v>
      </c>
      <c r="CT222" t="s">
        <v>460</v>
      </c>
      <c r="CU222" t="s">
        <v>460</v>
      </c>
      <c r="CV222" t="s">
        <v>460</v>
      </c>
      <c r="CW222" t="s">
        <v>460</v>
      </c>
      <c r="CX222" t="s">
        <v>480</v>
      </c>
      <c r="CY222" t="s">
        <v>460</v>
      </c>
      <c r="CZ222" t="s">
        <v>460</v>
      </c>
      <c r="DA222" t="s">
        <v>461</v>
      </c>
      <c r="DB222" t="s">
        <v>474</v>
      </c>
      <c r="DC222" t="s">
        <v>461</v>
      </c>
      <c r="DD222" t="s">
        <v>460</v>
      </c>
      <c r="DE222" t="s">
        <v>460</v>
      </c>
      <c r="DF222" t="s">
        <v>460</v>
      </c>
      <c r="DG222" t="s">
        <v>473</v>
      </c>
      <c r="DH222" t="s">
        <v>460</v>
      </c>
      <c r="DI222" t="s">
        <v>460</v>
      </c>
      <c r="DJ222" t="s">
        <v>460</v>
      </c>
      <c r="DK222" t="s">
        <v>461</v>
      </c>
      <c r="DL222" t="s">
        <v>460</v>
      </c>
      <c r="DM222" t="s">
        <v>460</v>
      </c>
      <c r="DN222" t="s">
        <v>460</v>
      </c>
      <c r="DO222" t="s">
        <v>460</v>
      </c>
      <c r="DP222" t="s">
        <v>460</v>
      </c>
      <c r="DQ222" t="s">
        <v>461</v>
      </c>
      <c r="DR222" t="s">
        <v>460</v>
      </c>
      <c r="DS222" t="s">
        <v>460</v>
      </c>
      <c r="DT222" t="s">
        <v>460</v>
      </c>
      <c r="DU222" t="s">
        <v>460</v>
      </c>
      <c r="DV222" t="s">
        <v>460</v>
      </c>
      <c r="DW222" t="s">
        <v>460</v>
      </c>
      <c r="DX222" t="s">
        <v>460</v>
      </c>
      <c r="DY222" t="s">
        <v>460</v>
      </c>
      <c r="DZ222" t="s">
        <v>460</v>
      </c>
      <c r="EA222" t="s">
        <v>460</v>
      </c>
      <c r="EB222" t="s">
        <v>460</v>
      </c>
      <c r="EC222" t="s">
        <v>461</v>
      </c>
      <c r="ED222" t="s">
        <v>460</v>
      </c>
      <c r="EE222" t="s">
        <v>460</v>
      </c>
      <c r="EF222" t="s">
        <v>460</v>
      </c>
      <c r="EG222" t="s">
        <v>460</v>
      </c>
      <c r="EH222" t="s">
        <v>461</v>
      </c>
      <c r="EI222" t="s">
        <v>460</v>
      </c>
      <c r="EJ222" t="s">
        <v>460</v>
      </c>
      <c r="EK222" t="s">
        <v>460</v>
      </c>
      <c r="EL222" t="s">
        <v>460</v>
      </c>
      <c r="EM222" t="s">
        <v>460</v>
      </c>
      <c r="EN222" t="s">
        <v>460</v>
      </c>
      <c r="EO222" t="s">
        <v>460</v>
      </c>
      <c r="EP222" t="s">
        <v>460</v>
      </c>
      <c r="EQ222" t="s">
        <v>460</v>
      </c>
      <c r="ER222" t="s">
        <v>460</v>
      </c>
      <c r="ES222" t="s">
        <v>460</v>
      </c>
      <c r="ET222" t="s">
        <v>461</v>
      </c>
      <c r="EU222" t="s">
        <v>460</v>
      </c>
      <c r="EV222" t="s">
        <v>460</v>
      </c>
      <c r="EW222" t="s">
        <v>460</v>
      </c>
      <c r="EX222" t="s">
        <v>460</v>
      </c>
      <c r="EY222" t="s">
        <v>460</v>
      </c>
      <c r="EZ222" t="s">
        <v>460</v>
      </c>
      <c r="FA222" t="s">
        <v>460</v>
      </c>
      <c r="FB222" t="s">
        <v>460</v>
      </c>
      <c r="FC222" t="s">
        <v>461</v>
      </c>
      <c r="FD222" t="s">
        <v>460</v>
      </c>
      <c r="FE222" t="s">
        <v>460</v>
      </c>
      <c r="FF222" t="s">
        <v>460</v>
      </c>
      <c r="FG222" t="s">
        <v>460</v>
      </c>
      <c r="FH222" t="s">
        <v>460</v>
      </c>
      <c r="FI222" t="s">
        <v>460</v>
      </c>
      <c r="FJ222" t="s">
        <v>460</v>
      </c>
      <c r="FK222" t="s">
        <v>460</v>
      </c>
      <c r="FL222" t="s">
        <v>460</v>
      </c>
      <c r="FM222" t="s">
        <v>460</v>
      </c>
      <c r="FN222" t="s">
        <v>461</v>
      </c>
      <c r="FO222" t="s">
        <v>460</v>
      </c>
      <c r="FP222" t="s">
        <v>461</v>
      </c>
      <c r="FQ222" t="s">
        <v>460</v>
      </c>
      <c r="FR222" t="s">
        <v>460</v>
      </c>
      <c r="FS222" t="s">
        <v>461</v>
      </c>
      <c r="FT222" t="s">
        <v>460</v>
      </c>
      <c r="FU222" t="s">
        <v>460</v>
      </c>
      <c r="FV222" t="s">
        <v>460</v>
      </c>
      <c r="FW222" t="s">
        <v>460</v>
      </c>
      <c r="FX222" t="s">
        <v>460</v>
      </c>
      <c r="FY222" t="s">
        <v>460</v>
      </c>
      <c r="FZ222" t="s">
        <v>461</v>
      </c>
      <c r="GA222" t="s">
        <v>460</v>
      </c>
      <c r="GB222" t="s">
        <v>460</v>
      </c>
      <c r="GC222" t="s">
        <v>460</v>
      </c>
      <c r="GD222" t="s">
        <v>460</v>
      </c>
      <c r="GE222" t="s">
        <v>461</v>
      </c>
      <c r="GF222" t="s">
        <v>460</v>
      </c>
      <c r="GG222" t="s">
        <v>463</v>
      </c>
      <c r="GH222" t="s">
        <v>460</v>
      </c>
      <c r="GI222" t="s">
        <v>460</v>
      </c>
      <c r="GJ222" t="s">
        <v>460</v>
      </c>
      <c r="GK222" t="s">
        <v>460</v>
      </c>
      <c r="GL222" t="s">
        <v>460</v>
      </c>
      <c r="GM222" t="s">
        <v>461</v>
      </c>
      <c r="GN222" t="s">
        <v>461</v>
      </c>
      <c r="GO222" t="s">
        <v>460</v>
      </c>
      <c r="GP222" t="s">
        <v>460</v>
      </c>
      <c r="GQ222" t="s">
        <v>460</v>
      </c>
      <c r="GR222" t="s">
        <v>461</v>
      </c>
      <c r="GS222" t="s">
        <v>461</v>
      </c>
      <c r="GT222" t="s">
        <v>460</v>
      </c>
      <c r="GU222" t="s">
        <v>460</v>
      </c>
      <c r="GV222" t="s">
        <v>461</v>
      </c>
      <c r="GW222" t="s">
        <v>460</v>
      </c>
      <c r="GX222" t="s">
        <v>460</v>
      </c>
      <c r="GY222" t="s">
        <v>460</v>
      </c>
      <c r="GZ222" t="s">
        <v>460</v>
      </c>
      <c r="HA222" t="s">
        <v>460</v>
      </c>
      <c r="HB222" t="s">
        <v>460</v>
      </c>
      <c r="HC222" t="s">
        <v>460</v>
      </c>
      <c r="HD222" t="s">
        <v>460</v>
      </c>
      <c r="HE222" t="s">
        <v>481</v>
      </c>
      <c r="HF222">
        <v>157</v>
      </c>
      <c r="HG222">
        <v>34</v>
      </c>
      <c r="HH222">
        <v>1</v>
      </c>
      <c r="HI222">
        <v>5</v>
      </c>
      <c r="HJ222">
        <v>2</v>
      </c>
      <c r="HK222" t="s">
        <v>476</v>
      </c>
      <c r="HM222" s="3">
        <f t="shared" si="150"/>
        <v>51</v>
      </c>
      <c r="HN222" s="3">
        <f t="shared" si="151"/>
        <v>2</v>
      </c>
      <c r="HO222" s="3">
        <f t="shared" si="167"/>
        <v>0</v>
      </c>
      <c r="HP222" s="3">
        <f t="shared" si="130"/>
        <v>51</v>
      </c>
      <c r="HQ222" s="7" t="str" cm="1">
        <f t="array" ref="HQ222">_xlfn.SWITCH(HP222,HM222,"Oui",HN222,"Non",HO222,"Abstention")</f>
        <v>Oui</v>
      </c>
      <c r="HR222" s="7" t="str" cm="1">
        <f t="array" ref="HR222">_xlfn.SWITCH(HQ222,"Oui","Non","Non","Oui","Abstention","Oui")</f>
        <v>Non</v>
      </c>
      <c r="HS222" s="7" t="str" cm="1">
        <f t="array" ref="HS222">_xlfn.SWITCH(HQ222,"Oui","Abstention","Non","Abstention","Abstention","Non")</f>
        <v>Abstention</v>
      </c>
      <c r="HT222" s="3">
        <f t="shared" si="131"/>
        <v>53</v>
      </c>
      <c r="HU222" s="3">
        <f t="shared" si="132"/>
        <v>0.96226415094339623</v>
      </c>
      <c r="HV222" t="str">
        <f t="shared" si="133"/>
        <v>consigne</v>
      </c>
      <c r="HW222" s="3">
        <f t="shared" si="152"/>
        <v>35</v>
      </c>
      <c r="HX222" s="3">
        <f t="shared" si="153"/>
        <v>0</v>
      </c>
      <c r="HY222" s="3">
        <f t="shared" si="154"/>
        <v>1</v>
      </c>
      <c r="HZ222" s="3">
        <f t="shared" si="134"/>
        <v>35</v>
      </c>
      <c r="IA222" s="7" t="str" cm="1">
        <f t="array" ref="IA222">_xlfn.SWITCH(HZ222,HW222,"Oui",HX222,"Non",HY222,"Abstention")</f>
        <v>Oui</v>
      </c>
      <c r="IB222" s="7" t="str" cm="1">
        <f t="array" ref="IB222">_xlfn.SWITCH(IA222,"Oui","Non","Non","Oui","Abstention","Oui")</f>
        <v>Non</v>
      </c>
      <c r="IC222" s="7" t="str" cm="1">
        <f t="array" ref="IC222">_xlfn.SWITCH(IA222,"Oui","Abstention","Non","Abstention","Abstention","Non")</f>
        <v>Abstention</v>
      </c>
      <c r="ID222" s="3">
        <f t="shared" si="135"/>
        <v>36</v>
      </c>
      <c r="IE222" s="3">
        <f t="shared" si="136"/>
        <v>0.97222222222222221</v>
      </c>
      <c r="IF222" t="str">
        <f t="shared" si="137"/>
        <v>consigne</v>
      </c>
      <c r="IG222">
        <f t="shared" si="155"/>
        <v>26</v>
      </c>
      <c r="IH222">
        <f t="shared" si="156"/>
        <v>3</v>
      </c>
      <c r="II222">
        <f t="shared" si="157"/>
        <v>0</v>
      </c>
      <c r="IJ222" s="3">
        <f t="shared" si="138"/>
        <v>26</v>
      </c>
      <c r="IK222" s="7" t="str" cm="1">
        <f t="array" ref="IK222">_xlfn.SWITCH(IJ222,IG222,"Oui",IH222,"Non",II222,"Abstention")</f>
        <v>Oui</v>
      </c>
      <c r="IL222" s="7" t="str" cm="1">
        <f t="array" ref="IL222">_xlfn.SWITCH(IK222,"Oui","Non","Non","Oui","Abstention","Oui")</f>
        <v>Non</v>
      </c>
      <c r="IM222" s="7" t="str" cm="1">
        <f t="array" ref="IM222">_xlfn.SWITCH(IK222,"Oui","Abstention","Non","Abstention","Abstention","Non")</f>
        <v>Abstention</v>
      </c>
      <c r="IN222" s="3">
        <f t="shared" si="139"/>
        <v>29</v>
      </c>
      <c r="IO222" s="3">
        <f t="shared" si="140"/>
        <v>0.89655172413793105</v>
      </c>
      <c r="IP222" t="str">
        <f t="shared" si="168"/>
        <v>consigne</v>
      </c>
      <c r="IQ222">
        <f t="shared" si="158"/>
        <v>0</v>
      </c>
      <c r="IR222">
        <f t="shared" si="159"/>
        <v>29</v>
      </c>
      <c r="IS222">
        <f t="shared" si="160"/>
        <v>0</v>
      </c>
      <c r="IT222" s="3">
        <f t="shared" si="141"/>
        <v>29</v>
      </c>
      <c r="IU222" s="7" t="str" cm="1">
        <f t="array" ref="IU222">_xlfn.SWITCH(IT222,IQ222,"Oui",IR222,"Non",IS222,"Abstention")</f>
        <v>Non</v>
      </c>
      <c r="IV222" s="7" t="str" cm="1">
        <f t="array" ref="IV222">_xlfn.SWITCH(IU222,"Oui","Non","Non","Oui","Abstention","Oui")</f>
        <v>Oui</v>
      </c>
      <c r="IW222" s="7" t="str" cm="1">
        <f t="array" ref="IW222">_xlfn.SWITCH(IU222,"Oui","Abstention","Non","Abstention","Abstention","Non")</f>
        <v>Abstention</v>
      </c>
      <c r="IX222" s="3">
        <f t="shared" si="142"/>
        <v>29</v>
      </c>
      <c r="IY222" s="3">
        <f t="shared" si="143"/>
        <v>1</v>
      </c>
      <c r="IZ222" t="str">
        <f t="shared" si="169"/>
        <v>consigne</v>
      </c>
      <c r="JA222">
        <f t="shared" si="161"/>
        <v>29</v>
      </c>
      <c r="JB222">
        <f t="shared" si="162"/>
        <v>0</v>
      </c>
      <c r="JC222">
        <f t="shared" si="163"/>
        <v>0</v>
      </c>
      <c r="JD222" s="3">
        <f t="shared" si="144"/>
        <v>29</v>
      </c>
      <c r="JE222" s="7" t="str" cm="1">
        <f t="array" ref="JE222">_xlfn.SWITCH(JD222,JA222,"Oui",JB222,"Non",JC222,"Abstention")</f>
        <v>Oui</v>
      </c>
      <c r="JF222" s="7" t="str" cm="1">
        <f t="array" ref="JF222">_xlfn.SWITCH(JE222,"Oui","Non","Non","Oui","Abstention","Oui")</f>
        <v>Non</v>
      </c>
      <c r="JG222" s="7" t="str" cm="1">
        <f t="array" ref="JG222">_xlfn.SWITCH(JE222,"Oui","Abstention","Non","Abstention","Abstention","Non")</f>
        <v>Abstention</v>
      </c>
      <c r="JH222" s="3">
        <f t="shared" si="145"/>
        <v>29</v>
      </c>
      <c r="JI222" s="3">
        <f t="shared" si="146"/>
        <v>1</v>
      </c>
      <c r="JJ222" t="str">
        <f t="shared" si="170"/>
        <v>consigne</v>
      </c>
      <c r="JK222">
        <f t="shared" si="164"/>
        <v>16</v>
      </c>
      <c r="JL222">
        <f t="shared" si="165"/>
        <v>0</v>
      </c>
      <c r="JM222">
        <f t="shared" si="166"/>
        <v>0</v>
      </c>
      <c r="JN222" s="3">
        <f t="shared" si="147"/>
        <v>16</v>
      </c>
      <c r="JO222" s="7" t="str" cm="1">
        <f t="array" ref="JO222">_xlfn.SWITCH(JN222,JK222,"Oui",JL222,"Non",JM222,"Abstention")</f>
        <v>Oui</v>
      </c>
      <c r="JP222" s="7" t="str" cm="1">
        <f t="array" ref="JP222">_xlfn.SWITCH(JO222,"Oui","Non","Non","Oui","Abstention","Oui")</f>
        <v>Non</v>
      </c>
      <c r="JQ222" s="7" t="str" cm="1">
        <f t="array" ref="JQ222">_xlfn.SWITCH(JO222,"Oui","Abstention","Non","Abstention","Abstention","Non")</f>
        <v>Abstention</v>
      </c>
      <c r="JR222" s="3">
        <f t="shared" si="148"/>
        <v>16</v>
      </c>
      <c r="JS222" s="3">
        <f t="shared" si="149"/>
        <v>1</v>
      </c>
      <c r="JT222" t="str">
        <f t="shared" si="171"/>
        <v>consigne</v>
      </c>
      <c r="JU222" s="3"/>
      <c r="JV222" t="str" cm="1">
        <f t="array" ref="JV222:JW222">_xlfn._xlws.FILTER($M$3:$HD$3,((($M222:$HD222=$HR222)+($M222:$HD222=$HS222))*($M$5:$HD$5="V")*($HV222="consigne")),"")</f>
        <v>de Courten Thomas</v>
      </c>
      <c r="JW222" t="str">
        <v>Grin Jean-Pierre</v>
      </c>
      <c r="KP222" t="str" cm="1">
        <f t="array" ref="KP222">_xlfn._xlws.FILTER($M$3:$HD$3,((($M222:$HD222=$IB222)+($M222:$HD222=$IC222))*($M$5:$HD$5="S")*($IF222="consigne")),"")</f>
        <v>Hurni Baptiste</v>
      </c>
      <c r="LD222" t="str" cm="1">
        <f t="array" ref="LD222">_xlfn._xlws.FILTER($M$3:$HD$3,((($M222:$HD222=$IV222)+($M222:$HD222=$IW222))*($M$5:$HD$5="RL")*($IZ222="consigne")),"")</f>
        <v/>
      </c>
      <c r="LP222" t="str" cm="1">
        <f t="array" ref="LP222">_xlfn._xlws.FILTER($M$3:$HD$3,((($M222:$HD222=$JF222)+($M222:$HD222=$JG222))*($M$5:$HD$5="G")*($JJ222="consigne")),"")</f>
        <v/>
      </c>
      <c r="MA222" t="str" cm="1">
        <f t="array" ref="MA222">_xlfn._xlws.FILTER($M$3:$HD$3,((($M222:$HD222=$JP222)+($M222:$HD222=$JQ222))*($M$5:$HD$5="GL")*($JT222="consigne")),"")</f>
        <v/>
      </c>
      <c r="MG222" t="str" cm="1">
        <f t="array" ref="MG222:MI222">_xlfn._xlws.FILTER($M$3:$HD$3,((($M222:$HD222=$IL222)+($M222:$HD222=$IM222))*($M$5:$HD$5="M-E")*($IP222="consigne")),"")</f>
        <v>Gugger Niklaus-Samuel</v>
      </c>
      <c r="MH222" t="str">
        <v>Kamerzin Sidney</v>
      </c>
      <c r="MI222" t="str">
        <v>Streiff-Feller Marianne</v>
      </c>
    </row>
    <row r="223" spans="1:351" x14ac:dyDescent="0.25">
      <c r="A223" s="1" t="s">
        <v>1195</v>
      </c>
      <c r="B223" t="s">
        <v>204</v>
      </c>
      <c r="C223" t="s">
        <v>684</v>
      </c>
      <c r="D223" t="s">
        <v>608</v>
      </c>
      <c r="E223" s="1" t="s">
        <v>1196</v>
      </c>
      <c r="F223" t="s">
        <v>1197</v>
      </c>
      <c r="G223">
        <v>24710</v>
      </c>
      <c r="H223" t="s">
        <v>521</v>
      </c>
      <c r="I223" t="s">
        <v>522</v>
      </c>
      <c r="J223" t="s">
        <v>523</v>
      </c>
      <c r="K223" t="s">
        <v>1198</v>
      </c>
      <c r="M223" t="s">
        <v>460</v>
      </c>
      <c r="N223" t="s">
        <v>473</v>
      </c>
      <c r="O223" t="s">
        <v>460</v>
      </c>
      <c r="P223" t="s">
        <v>473</v>
      </c>
      <c r="Q223" t="s">
        <v>460</v>
      </c>
      <c r="R223" t="s">
        <v>460</v>
      </c>
      <c r="S223" t="s">
        <v>460</v>
      </c>
      <c r="T223" t="s">
        <v>460</v>
      </c>
      <c r="U223" t="s">
        <v>473</v>
      </c>
      <c r="V223" t="s">
        <v>460</v>
      </c>
      <c r="W223" t="s">
        <v>463</v>
      </c>
      <c r="X223" t="s">
        <v>460</v>
      </c>
      <c r="Y223" t="s">
        <v>473</v>
      </c>
      <c r="Z223" t="s">
        <v>460</v>
      </c>
      <c r="AA223" t="s">
        <v>460</v>
      </c>
      <c r="AB223" t="s">
        <v>460</v>
      </c>
      <c r="AC223" t="s">
        <v>460</v>
      </c>
      <c r="AD223" t="s">
        <v>460</v>
      </c>
      <c r="AE223" t="s">
        <v>460</v>
      </c>
      <c r="AF223" t="s">
        <v>460</v>
      </c>
      <c r="AG223" t="s">
        <v>460</v>
      </c>
      <c r="AH223" t="s">
        <v>460</v>
      </c>
      <c r="AI223" t="s">
        <v>473</v>
      </c>
      <c r="AJ223" t="s">
        <v>460</v>
      </c>
      <c r="AK223" t="s">
        <v>460</v>
      </c>
      <c r="AL223" t="s">
        <v>460</v>
      </c>
      <c r="AM223" t="s">
        <v>473</v>
      </c>
      <c r="AN223" t="s">
        <v>460</v>
      </c>
      <c r="AO223" t="s">
        <v>460</v>
      </c>
      <c r="AP223" t="s">
        <v>460</v>
      </c>
      <c r="AQ223" t="s">
        <v>460</v>
      </c>
      <c r="AR223" t="s">
        <v>460</v>
      </c>
      <c r="AS223" t="s">
        <v>460</v>
      </c>
      <c r="AT223" t="s">
        <v>460</v>
      </c>
      <c r="AU223" t="s">
        <v>460</v>
      </c>
      <c r="AV223" t="s">
        <v>460</v>
      </c>
      <c r="AW223" t="s">
        <v>460</v>
      </c>
      <c r="AX223" t="s">
        <v>460</v>
      </c>
      <c r="AY223" t="s">
        <v>460</v>
      </c>
      <c r="AZ223" t="s">
        <v>460</v>
      </c>
      <c r="BA223" t="s">
        <v>460</v>
      </c>
      <c r="BB223" t="s">
        <v>460</v>
      </c>
      <c r="BC223" t="s">
        <v>460</v>
      </c>
      <c r="BD223" t="s">
        <v>460</v>
      </c>
      <c r="BE223" t="s">
        <v>463</v>
      </c>
      <c r="BF223" t="s">
        <v>460</v>
      </c>
      <c r="BG223" t="s">
        <v>460</v>
      </c>
      <c r="BH223" t="s">
        <v>460</v>
      </c>
      <c r="BI223" t="s">
        <v>460</v>
      </c>
      <c r="BJ223" t="s">
        <v>460</v>
      </c>
      <c r="BK223" t="s">
        <v>460</v>
      </c>
      <c r="BL223" t="s">
        <v>473</v>
      </c>
      <c r="BM223" t="s">
        <v>460</v>
      </c>
      <c r="BN223" t="s">
        <v>460</v>
      </c>
      <c r="BO223" t="s">
        <v>460</v>
      </c>
      <c r="BP223" t="s">
        <v>460</v>
      </c>
      <c r="BQ223" t="s">
        <v>460</v>
      </c>
      <c r="BR223" t="s">
        <v>460</v>
      </c>
      <c r="BS223" t="s">
        <v>460</v>
      </c>
      <c r="BT223" t="s">
        <v>473</v>
      </c>
      <c r="BU223" t="s">
        <v>461</v>
      </c>
      <c r="BV223" t="s">
        <v>460</v>
      </c>
      <c r="BW223" t="s">
        <v>460</v>
      </c>
      <c r="BX223" t="s">
        <v>460</v>
      </c>
      <c r="BY223" t="s">
        <v>473</v>
      </c>
      <c r="BZ223" t="s">
        <v>460</v>
      </c>
      <c r="CA223" t="s">
        <v>460</v>
      </c>
      <c r="CB223" t="s">
        <v>460</v>
      </c>
      <c r="CC223" t="s">
        <v>473</v>
      </c>
      <c r="CD223" t="s">
        <v>473</v>
      </c>
      <c r="CE223" t="s">
        <v>460</v>
      </c>
      <c r="CF223" t="s">
        <v>460</v>
      </c>
      <c r="CG223" t="s">
        <v>460</v>
      </c>
      <c r="CH223" t="s">
        <v>473</v>
      </c>
      <c r="CI223" t="s">
        <v>460</v>
      </c>
      <c r="CJ223" t="s">
        <v>460</v>
      </c>
      <c r="CK223" t="s">
        <v>460</v>
      </c>
      <c r="CL223" t="s">
        <v>460</v>
      </c>
      <c r="CM223" t="s">
        <v>463</v>
      </c>
      <c r="CN223" t="s">
        <v>460</v>
      </c>
      <c r="CO223" t="s">
        <v>460</v>
      </c>
      <c r="CP223" t="s">
        <v>460</v>
      </c>
      <c r="CQ223" t="s">
        <v>460</v>
      </c>
      <c r="CR223" t="s">
        <v>460</v>
      </c>
      <c r="CS223" t="s">
        <v>460</v>
      </c>
      <c r="CT223" t="s">
        <v>460</v>
      </c>
      <c r="CU223" t="s">
        <v>460</v>
      </c>
      <c r="CV223" t="s">
        <v>460</v>
      </c>
      <c r="CW223" t="s">
        <v>460</v>
      </c>
      <c r="CX223" t="s">
        <v>460</v>
      </c>
      <c r="CY223" t="s">
        <v>460</v>
      </c>
      <c r="CZ223" t="s">
        <v>460</v>
      </c>
      <c r="DA223" t="s">
        <v>460</v>
      </c>
      <c r="DB223" t="s">
        <v>474</v>
      </c>
      <c r="DC223" t="s">
        <v>460</v>
      </c>
      <c r="DD223" t="s">
        <v>473</v>
      </c>
      <c r="DE223" t="s">
        <v>460</v>
      </c>
      <c r="DF223" t="s">
        <v>460</v>
      </c>
      <c r="DG223" t="s">
        <v>460</v>
      </c>
      <c r="DH223" t="s">
        <v>460</v>
      </c>
      <c r="DI223" t="s">
        <v>460</v>
      </c>
      <c r="DJ223" t="s">
        <v>460</v>
      </c>
      <c r="DK223" t="s">
        <v>460</v>
      </c>
      <c r="DL223" t="s">
        <v>460</v>
      </c>
      <c r="DM223" t="s">
        <v>460</v>
      </c>
      <c r="DN223" t="s">
        <v>460</v>
      </c>
      <c r="DO223" t="s">
        <v>460</v>
      </c>
      <c r="DP223" t="s">
        <v>460</v>
      </c>
      <c r="DQ223" t="s">
        <v>473</v>
      </c>
      <c r="DR223" t="s">
        <v>460</v>
      </c>
      <c r="DS223" t="s">
        <v>460</v>
      </c>
      <c r="DT223" t="s">
        <v>460</v>
      </c>
      <c r="DU223" t="s">
        <v>460</v>
      </c>
      <c r="DV223" t="s">
        <v>460</v>
      </c>
      <c r="DW223" t="s">
        <v>460</v>
      </c>
      <c r="DX223" t="s">
        <v>460</v>
      </c>
      <c r="DY223" t="s">
        <v>460</v>
      </c>
      <c r="DZ223" t="s">
        <v>460</v>
      </c>
      <c r="EA223" t="s">
        <v>460</v>
      </c>
      <c r="EB223" t="s">
        <v>460</v>
      </c>
      <c r="EC223" t="s">
        <v>473</v>
      </c>
      <c r="ED223" t="s">
        <v>460</v>
      </c>
      <c r="EE223" t="s">
        <v>460</v>
      </c>
      <c r="EF223" t="s">
        <v>473</v>
      </c>
      <c r="EG223" t="s">
        <v>473</v>
      </c>
      <c r="EH223" t="s">
        <v>460</v>
      </c>
      <c r="EI223" t="s">
        <v>460</v>
      </c>
      <c r="EJ223" t="s">
        <v>460</v>
      </c>
      <c r="EK223" t="s">
        <v>460</v>
      </c>
      <c r="EL223" t="s">
        <v>460</v>
      </c>
      <c r="EM223" t="s">
        <v>460</v>
      </c>
      <c r="EN223" t="s">
        <v>460</v>
      </c>
      <c r="EO223" t="s">
        <v>460</v>
      </c>
      <c r="EP223" t="s">
        <v>460</v>
      </c>
      <c r="EQ223" t="s">
        <v>460</v>
      </c>
      <c r="ER223" t="s">
        <v>460</v>
      </c>
      <c r="ES223" t="s">
        <v>460</v>
      </c>
      <c r="ET223" t="s">
        <v>473</v>
      </c>
      <c r="EU223" t="s">
        <v>460</v>
      </c>
      <c r="EV223" t="s">
        <v>460</v>
      </c>
      <c r="EW223" t="s">
        <v>460</v>
      </c>
      <c r="EX223" t="s">
        <v>460</v>
      </c>
      <c r="EY223" t="s">
        <v>460</v>
      </c>
      <c r="EZ223" t="s">
        <v>460</v>
      </c>
      <c r="FA223" t="s">
        <v>460</v>
      </c>
      <c r="FB223" t="s">
        <v>460</v>
      </c>
      <c r="FC223" t="s">
        <v>460</v>
      </c>
      <c r="FD223" t="s">
        <v>460</v>
      </c>
      <c r="FE223" t="s">
        <v>460</v>
      </c>
      <c r="FF223" t="s">
        <v>460</v>
      </c>
      <c r="FG223" t="s">
        <v>473</v>
      </c>
      <c r="FH223" t="s">
        <v>460</v>
      </c>
      <c r="FI223" t="s">
        <v>460</v>
      </c>
      <c r="FJ223" t="s">
        <v>460</v>
      </c>
      <c r="FK223" t="s">
        <v>460</v>
      </c>
      <c r="FL223" t="s">
        <v>460</v>
      </c>
      <c r="FM223" t="s">
        <v>460</v>
      </c>
      <c r="FN223" t="s">
        <v>473</v>
      </c>
      <c r="FO223" t="s">
        <v>460</v>
      </c>
      <c r="FP223" t="s">
        <v>460</v>
      </c>
      <c r="FQ223" t="s">
        <v>460</v>
      </c>
      <c r="FR223" t="s">
        <v>460</v>
      </c>
      <c r="FS223" t="s">
        <v>460</v>
      </c>
      <c r="FT223" t="s">
        <v>460</v>
      </c>
      <c r="FU223" t="s">
        <v>460</v>
      </c>
      <c r="FV223" t="s">
        <v>460</v>
      </c>
      <c r="FW223" t="s">
        <v>460</v>
      </c>
      <c r="FX223" t="s">
        <v>460</v>
      </c>
      <c r="FY223" t="s">
        <v>460</v>
      </c>
      <c r="FZ223" t="s">
        <v>460</v>
      </c>
      <c r="GA223" t="s">
        <v>460</v>
      </c>
      <c r="GB223" t="s">
        <v>460</v>
      </c>
      <c r="GC223" t="s">
        <v>460</v>
      </c>
      <c r="GD223" t="s">
        <v>460</v>
      </c>
      <c r="GE223" t="s">
        <v>460</v>
      </c>
      <c r="GF223" t="s">
        <v>460</v>
      </c>
      <c r="GG223" t="s">
        <v>460</v>
      </c>
      <c r="GH223" t="s">
        <v>460</v>
      </c>
      <c r="GI223" t="s">
        <v>460</v>
      </c>
      <c r="GJ223" t="s">
        <v>460</v>
      </c>
      <c r="GK223" t="s">
        <v>460</v>
      </c>
      <c r="GL223" t="s">
        <v>460</v>
      </c>
      <c r="GM223" t="s">
        <v>460</v>
      </c>
      <c r="GN223" t="s">
        <v>460</v>
      </c>
      <c r="GO223" t="s">
        <v>460</v>
      </c>
      <c r="GP223" t="s">
        <v>460</v>
      </c>
      <c r="GQ223" t="s">
        <v>460</v>
      </c>
      <c r="GR223" t="s">
        <v>460</v>
      </c>
      <c r="GS223" t="s">
        <v>460</v>
      </c>
      <c r="GT223" t="s">
        <v>460</v>
      </c>
      <c r="GU223" t="s">
        <v>460</v>
      </c>
      <c r="GV223" t="s">
        <v>460</v>
      </c>
      <c r="GW223" t="s">
        <v>460</v>
      </c>
      <c r="GX223" t="s">
        <v>460</v>
      </c>
      <c r="GY223" t="s">
        <v>460</v>
      </c>
      <c r="GZ223" t="s">
        <v>460</v>
      </c>
      <c r="HA223" t="s">
        <v>460</v>
      </c>
      <c r="HB223" t="s">
        <v>460</v>
      </c>
      <c r="HC223" t="s">
        <v>460</v>
      </c>
      <c r="HD223" t="s">
        <v>460</v>
      </c>
      <c r="HE223" t="s">
        <v>481</v>
      </c>
      <c r="HF223">
        <v>175</v>
      </c>
      <c r="HG223">
        <v>1</v>
      </c>
      <c r="HH223">
        <v>0</v>
      </c>
      <c r="HI223">
        <v>3</v>
      </c>
      <c r="HJ223">
        <v>20</v>
      </c>
      <c r="HK223" t="s">
        <v>476</v>
      </c>
      <c r="HM223" s="3">
        <f t="shared" si="150"/>
        <v>45</v>
      </c>
      <c r="HN223" s="3">
        <f t="shared" si="151"/>
        <v>1</v>
      </c>
      <c r="HO223" s="3">
        <f t="shared" si="167"/>
        <v>0</v>
      </c>
      <c r="HP223" s="3">
        <f t="shared" si="130"/>
        <v>45</v>
      </c>
      <c r="HQ223" s="7" t="str" cm="1">
        <f t="array" ref="HQ223">_xlfn.SWITCH(HP223,HM223,"Oui",HN223,"Non",HO223,"Abstention")</f>
        <v>Oui</v>
      </c>
      <c r="HR223" s="7" t="str" cm="1">
        <f t="array" ref="HR223">_xlfn.SWITCH(HQ223,"Oui","Non","Non","Oui","Abstention","Oui")</f>
        <v>Non</v>
      </c>
      <c r="HS223" s="7" t="str" cm="1">
        <f t="array" ref="HS223">_xlfn.SWITCH(HQ223,"Oui","Abstention","Non","Abstention","Abstention","Non")</f>
        <v>Abstention</v>
      </c>
      <c r="HT223" s="3">
        <f t="shared" si="131"/>
        <v>46</v>
      </c>
      <c r="HU223" s="3">
        <f t="shared" si="132"/>
        <v>0.97826086956521741</v>
      </c>
      <c r="HV223" t="str">
        <f t="shared" si="133"/>
        <v>consigne</v>
      </c>
      <c r="HW223" s="3">
        <f t="shared" si="152"/>
        <v>36</v>
      </c>
      <c r="HX223" s="3">
        <f t="shared" si="153"/>
        <v>0</v>
      </c>
      <c r="HY223" s="3">
        <f t="shared" si="154"/>
        <v>0</v>
      </c>
      <c r="HZ223" s="3">
        <f t="shared" si="134"/>
        <v>36</v>
      </c>
      <c r="IA223" s="7" t="str" cm="1">
        <f t="array" ref="IA223">_xlfn.SWITCH(HZ223,HW223,"Oui",HX223,"Non",HY223,"Abstention")</f>
        <v>Oui</v>
      </c>
      <c r="IB223" s="7" t="str" cm="1">
        <f t="array" ref="IB223">_xlfn.SWITCH(IA223,"Oui","Non","Non","Oui","Abstention","Oui")</f>
        <v>Non</v>
      </c>
      <c r="IC223" s="7" t="str" cm="1">
        <f t="array" ref="IC223">_xlfn.SWITCH(IA223,"Oui","Abstention","Non","Abstention","Abstention","Non")</f>
        <v>Abstention</v>
      </c>
      <c r="ID223" s="3">
        <f t="shared" si="135"/>
        <v>36</v>
      </c>
      <c r="IE223" s="3">
        <f t="shared" si="136"/>
        <v>1</v>
      </c>
      <c r="IF223" t="str">
        <f t="shared" si="137"/>
        <v>consigne</v>
      </c>
      <c r="IG223">
        <f t="shared" si="155"/>
        <v>28</v>
      </c>
      <c r="IH223">
        <f t="shared" si="156"/>
        <v>0</v>
      </c>
      <c r="II223">
        <f t="shared" si="157"/>
        <v>0</v>
      </c>
      <c r="IJ223" s="3">
        <f t="shared" si="138"/>
        <v>28</v>
      </c>
      <c r="IK223" s="7" t="str" cm="1">
        <f t="array" ref="IK223">_xlfn.SWITCH(IJ223,IG223,"Oui",IH223,"Non",II223,"Abstention")</f>
        <v>Oui</v>
      </c>
      <c r="IL223" s="7" t="str" cm="1">
        <f t="array" ref="IL223">_xlfn.SWITCH(IK223,"Oui","Non","Non","Oui","Abstention","Oui")</f>
        <v>Non</v>
      </c>
      <c r="IM223" s="7" t="str" cm="1">
        <f t="array" ref="IM223">_xlfn.SWITCH(IK223,"Oui","Abstention","Non","Abstention","Abstention","Non")</f>
        <v>Abstention</v>
      </c>
      <c r="IN223" s="3">
        <f t="shared" si="139"/>
        <v>28</v>
      </c>
      <c r="IO223" s="3">
        <f t="shared" si="140"/>
        <v>1</v>
      </c>
      <c r="IP223" t="str">
        <f t="shared" si="168"/>
        <v>consigne</v>
      </c>
      <c r="IQ223">
        <f t="shared" si="158"/>
        <v>24</v>
      </c>
      <c r="IR223">
        <f t="shared" si="159"/>
        <v>0</v>
      </c>
      <c r="IS223">
        <f t="shared" si="160"/>
        <v>0</v>
      </c>
      <c r="IT223" s="3">
        <f t="shared" si="141"/>
        <v>24</v>
      </c>
      <c r="IU223" s="7" t="str" cm="1">
        <f t="array" ref="IU223">_xlfn.SWITCH(IT223,IQ223,"Oui",IR223,"Non",IS223,"Abstention")</f>
        <v>Oui</v>
      </c>
      <c r="IV223" s="7" t="str" cm="1">
        <f t="array" ref="IV223">_xlfn.SWITCH(IU223,"Oui","Non","Non","Oui","Abstention","Oui")</f>
        <v>Non</v>
      </c>
      <c r="IW223" s="7" t="str" cm="1">
        <f t="array" ref="IW223">_xlfn.SWITCH(IU223,"Oui","Abstention","Non","Abstention","Abstention","Non")</f>
        <v>Abstention</v>
      </c>
      <c r="IX223" s="3">
        <f t="shared" si="142"/>
        <v>24</v>
      </c>
      <c r="IY223" s="3">
        <f t="shared" si="143"/>
        <v>1</v>
      </c>
      <c r="IZ223" t="str">
        <f t="shared" si="169"/>
        <v>consigne</v>
      </c>
      <c r="JA223">
        <f t="shared" si="161"/>
        <v>28</v>
      </c>
      <c r="JB223">
        <f t="shared" si="162"/>
        <v>0</v>
      </c>
      <c r="JC223">
        <f t="shared" si="163"/>
        <v>0</v>
      </c>
      <c r="JD223" s="3">
        <f t="shared" si="144"/>
        <v>28</v>
      </c>
      <c r="JE223" s="7" t="str" cm="1">
        <f t="array" ref="JE223">_xlfn.SWITCH(JD223,JA223,"Oui",JB223,"Non",JC223,"Abstention")</f>
        <v>Oui</v>
      </c>
      <c r="JF223" s="7" t="str" cm="1">
        <f t="array" ref="JF223">_xlfn.SWITCH(JE223,"Oui","Non","Non","Oui","Abstention","Oui")</f>
        <v>Non</v>
      </c>
      <c r="JG223" s="7" t="str" cm="1">
        <f t="array" ref="JG223">_xlfn.SWITCH(JE223,"Oui","Abstention","Non","Abstention","Abstention","Non")</f>
        <v>Abstention</v>
      </c>
      <c r="JH223" s="3">
        <f t="shared" si="145"/>
        <v>28</v>
      </c>
      <c r="JI223" s="3">
        <f t="shared" si="146"/>
        <v>1</v>
      </c>
      <c r="JJ223" t="str">
        <f t="shared" si="170"/>
        <v>consigne</v>
      </c>
      <c r="JK223">
        <f t="shared" si="164"/>
        <v>14</v>
      </c>
      <c r="JL223">
        <f t="shared" si="165"/>
        <v>0</v>
      </c>
      <c r="JM223">
        <f t="shared" si="166"/>
        <v>0</v>
      </c>
      <c r="JN223" s="3">
        <f t="shared" si="147"/>
        <v>14</v>
      </c>
      <c r="JO223" s="7" t="str" cm="1">
        <f t="array" ref="JO223">_xlfn.SWITCH(JN223,JK223,"Oui",JL223,"Non",JM223,"Abstention")</f>
        <v>Oui</v>
      </c>
      <c r="JP223" s="7" t="str" cm="1">
        <f t="array" ref="JP223">_xlfn.SWITCH(JO223,"Oui","Non","Non","Oui","Abstention","Oui")</f>
        <v>Non</v>
      </c>
      <c r="JQ223" s="7" t="str" cm="1">
        <f t="array" ref="JQ223">_xlfn.SWITCH(JO223,"Oui","Abstention","Non","Abstention","Abstention","Non")</f>
        <v>Abstention</v>
      </c>
      <c r="JR223" s="3">
        <f t="shared" si="148"/>
        <v>14</v>
      </c>
      <c r="JS223" s="3">
        <f t="shared" si="149"/>
        <v>1</v>
      </c>
      <c r="JT223" t="str">
        <f t="shared" si="171"/>
        <v>consigne</v>
      </c>
      <c r="JU223" s="3"/>
      <c r="JV223" t="str" cm="1">
        <f t="array" ref="JV223">_xlfn._xlws.FILTER($M$3:$HD$3,((($M223:$HD223=$HR223)+($M223:$HD223=$HS223))*($M$5:$HD$5="V")*($HV223="consigne")),"")</f>
        <v>Geissbühler Andrea Martina</v>
      </c>
      <c r="KP223" t="str" cm="1">
        <f t="array" ref="KP223">_xlfn._xlws.FILTER($M$3:$HD$3,((($M223:$HD223=$IB223)+($M223:$HD223=$IC223))*($M$5:$HD$5="S")*($IF223="consigne")),"")</f>
        <v/>
      </c>
      <c r="LD223" t="str" cm="1">
        <f t="array" ref="LD223">_xlfn._xlws.FILTER($M$3:$HD$3,((($M223:$HD223=$IV223)+($M223:$HD223=$IW223))*($M$5:$HD$5="RL")*($IZ223="consigne")),"")</f>
        <v/>
      </c>
      <c r="LP223" t="str" cm="1">
        <f t="array" ref="LP223">_xlfn._xlws.FILTER($M$3:$HD$3,((($M223:$HD223=$JF223)+($M223:$HD223=$JG223))*($M$5:$HD$5="G")*($JJ223="consigne")),"")</f>
        <v/>
      </c>
      <c r="MA223" t="str" cm="1">
        <f t="array" ref="MA223">_xlfn._xlws.FILTER($M$3:$HD$3,((($M223:$HD223=$JP223)+($M223:$HD223=$JQ223))*($M$5:$HD$5="GL")*($JT223="consigne")),"")</f>
        <v/>
      </c>
      <c r="MG223" t="str" cm="1">
        <f t="array" ref="MG223">_xlfn._xlws.FILTER($M$3:$HD$3,((($M223:$HD223=$IL223)+($M223:$HD223=$IM223))*($M$5:$HD$5="M-E")*($IP223="consigne")),"")</f>
        <v/>
      </c>
    </row>
    <row r="224" spans="1:351" x14ac:dyDescent="0.25">
      <c r="A224" s="1" t="s">
        <v>1199</v>
      </c>
      <c r="B224" t="s">
        <v>204</v>
      </c>
      <c r="C224" t="s">
        <v>684</v>
      </c>
      <c r="D224" t="s">
        <v>608</v>
      </c>
      <c r="E224" s="1" t="s">
        <v>1196</v>
      </c>
      <c r="F224" t="s">
        <v>1197</v>
      </c>
      <c r="G224">
        <v>24711</v>
      </c>
      <c r="H224" t="s">
        <v>506</v>
      </c>
      <c r="I224" t="s">
        <v>1200</v>
      </c>
      <c r="J224" t="s">
        <v>1201</v>
      </c>
      <c r="K224" t="s">
        <v>1202</v>
      </c>
      <c r="M224" t="s">
        <v>461</v>
      </c>
      <c r="N224" t="s">
        <v>473</v>
      </c>
      <c r="O224" t="s">
        <v>460</v>
      </c>
      <c r="P224" t="s">
        <v>461</v>
      </c>
      <c r="Q224" t="s">
        <v>461</v>
      </c>
      <c r="R224" t="s">
        <v>460</v>
      </c>
      <c r="S224" t="s">
        <v>460</v>
      </c>
      <c r="T224" t="s">
        <v>460</v>
      </c>
      <c r="U224" t="s">
        <v>460</v>
      </c>
      <c r="V224" t="s">
        <v>460</v>
      </c>
      <c r="W224" t="s">
        <v>463</v>
      </c>
      <c r="X224" t="s">
        <v>460</v>
      </c>
      <c r="Y224" t="s">
        <v>473</v>
      </c>
      <c r="Z224" t="s">
        <v>460</v>
      </c>
      <c r="AA224" t="s">
        <v>460</v>
      </c>
      <c r="AB224" t="s">
        <v>460</v>
      </c>
      <c r="AC224" t="s">
        <v>460</v>
      </c>
      <c r="AD224" t="s">
        <v>460</v>
      </c>
      <c r="AE224" t="s">
        <v>461</v>
      </c>
      <c r="AF224" t="s">
        <v>460</v>
      </c>
      <c r="AG224" t="s">
        <v>460</v>
      </c>
      <c r="AH224" t="s">
        <v>460</v>
      </c>
      <c r="AI224" t="s">
        <v>460</v>
      </c>
      <c r="AJ224" t="s">
        <v>460</v>
      </c>
      <c r="AK224" t="s">
        <v>460</v>
      </c>
      <c r="AL224" t="s">
        <v>461</v>
      </c>
      <c r="AM224" t="s">
        <v>473</v>
      </c>
      <c r="AN224" t="s">
        <v>460</v>
      </c>
      <c r="AO224" t="s">
        <v>461</v>
      </c>
      <c r="AP224" t="s">
        <v>460</v>
      </c>
      <c r="AQ224" t="s">
        <v>460</v>
      </c>
      <c r="AR224" t="s">
        <v>460</v>
      </c>
      <c r="AS224" t="s">
        <v>460</v>
      </c>
      <c r="AT224" t="s">
        <v>460</v>
      </c>
      <c r="AU224" t="s">
        <v>460</v>
      </c>
      <c r="AV224" t="s">
        <v>460</v>
      </c>
      <c r="AW224" t="s">
        <v>461</v>
      </c>
      <c r="AX224" t="s">
        <v>460</v>
      </c>
      <c r="AY224" t="s">
        <v>460</v>
      </c>
      <c r="AZ224" t="s">
        <v>460</v>
      </c>
      <c r="BA224" t="s">
        <v>461</v>
      </c>
      <c r="BB224" t="s">
        <v>460</v>
      </c>
      <c r="BC224" t="s">
        <v>460</v>
      </c>
      <c r="BD224" t="s">
        <v>461</v>
      </c>
      <c r="BE224" t="s">
        <v>463</v>
      </c>
      <c r="BF224" t="s">
        <v>460</v>
      </c>
      <c r="BG224" t="s">
        <v>460</v>
      </c>
      <c r="BH224" t="s">
        <v>460</v>
      </c>
      <c r="BI224" t="s">
        <v>460</v>
      </c>
      <c r="BJ224" t="s">
        <v>460</v>
      </c>
      <c r="BK224" t="s">
        <v>461</v>
      </c>
      <c r="BL224" t="s">
        <v>473</v>
      </c>
      <c r="BM224" t="s">
        <v>460</v>
      </c>
      <c r="BN224" t="s">
        <v>460</v>
      </c>
      <c r="BO224" t="s">
        <v>460</v>
      </c>
      <c r="BP224" t="s">
        <v>460</v>
      </c>
      <c r="BQ224" t="s">
        <v>460</v>
      </c>
      <c r="BR224" t="s">
        <v>461</v>
      </c>
      <c r="BS224" t="s">
        <v>460</v>
      </c>
      <c r="BT224" t="s">
        <v>473</v>
      </c>
      <c r="BU224" t="s">
        <v>473</v>
      </c>
      <c r="BV224" t="s">
        <v>460</v>
      </c>
      <c r="BW224" t="s">
        <v>461</v>
      </c>
      <c r="BX224" t="s">
        <v>460</v>
      </c>
      <c r="BY224" t="s">
        <v>473</v>
      </c>
      <c r="BZ224" t="s">
        <v>461</v>
      </c>
      <c r="CA224" t="s">
        <v>460</v>
      </c>
      <c r="CB224" t="s">
        <v>460</v>
      </c>
      <c r="CC224" t="s">
        <v>473</v>
      </c>
      <c r="CD224" t="s">
        <v>461</v>
      </c>
      <c r="CE224" t="s">
        <v>460</v>
      </c>
      <c r="CF224" t="s">
        <v>460</v>
      </c>
      <c r="CG224" t="s">
        <v>461</v>
      </c>
      <c r="CH224" t="s">
        <v>460</v>
      </c>
      <c r="CI224" t="s">
        <v>461</v>
      </c>
      <c r="CJ224" t="s">
        <v>460</v>
      </c>
      <c r="CK224" t="s">
        <v>460</v>
      </c>
      <c r="CL224" t="s">
        <v>461</v>
      </c>
      <c r="CM224" t="s">
        <v>463</v>
      </c>
      <c r="CN224" t="s">
        <v>460</v>
      </c>
      <c r="CO224" t="s">
        <v>460</v>
      </c>
      <c r="CP224" t="s">
        <v>461</v>
      </c>
      <c r="CQ224" t="s">
        <v>461</v>
      </c>
      <c r="CR224" t="s">
        <v>461</v>
      </c>
      <c r="CS224" t="s">
        <v>461</v>
      </c>
      <c r="CT224" t="s">
        <v>461</v>
      </c>
      <c r="CU224" t="s">
        <v>460</v>
      </c>
      <c r="CV224" t="s">
        <v>461</v>
      </c>
      <c r="CW224" t="s">
        <v>460</v>
      </c>
      <c r="CX224" t="s">
        <v>460</v>
      </c>
      <c r="CY224" t="s">
        <v>461</v>
      </c>
      <c r="CZ224" t="s">
        <v>461</v>
      </c>
      <c r="DA224" t="s">
        <v>460</v>
      </c>
      <c r="DB224" t="s">
        <v>474</v>
      </c>
      <c r="DC224" t="s">
        <v>460</v>
      </c>
      <c r="DD224" t="s">
        <v>473</v>
      </c>
      <c r="DE224" t="s">
        <v>460</v>
      </c>
      <c r="DF224" t="s">
        <v>461</v>
      </c>
      <c r="DG224" t="s">
        <v>460</v>
      </c>
      <c r="DH224" t="s">
        <v>460</v>
      </c>
      <c r="DI224" t="s">
        <v>460</v>
      </c>
      <c r="DJ224" t="s">
        <v>460</v>
      </c>
      <c r="DK224" t="s">
        <v>460</v>
      </c>
      <c r="DL224" t="s">
        <v>460</v>
      </c>
      <c r="DM224" t="s">
        <v>460</v>
      </c>
      <c r="DN224" t="s">
        <v>460</v>
      </c>
      <c r="DO224" t="s">
        <v>460</v>
      </c>
      <c r="DP224" t="s">
        <v>461</v>
      </c>
      <c r="DQ224" t="s">
        <v>473</v>
      </c>
      <c r="DR224" t="s">
        <v>460</v>
      </c>
      <c r="DS224" t="s">
        <v>460</v>
      </c>
      <c r="DT224" t="s">
        <v>460</v>
      </c>
      <c r="DU224" t="s">
        <v>461</v>
      </c>
      <c r="DV224" t="s">
        <v>460</v>
      </c>
      <c r="DW224" t="s">
        <v>460</v>
      </c>
      <c r="DX224" t="s">
        <v>461</v>
      </c>
      <c r="DY224" t="s">
        <v>460</v>
      </c>
      <c r="DZ224" t="s">
        <v>460</v>
      </c>
      <c r="EA224" t="s">
        <v>460</v>
      </c>
      <c r="EB224" t="s">
        <v>460</v>
      </c>
      <c r="EC224" t="s">
        <v>460</v>
      </c>
      <c r="ED224" t="s">
        <v>460</v>
      </c>
      <c r="EE224" t="s">
        <v>460</v>
      </c>
      <c r="EF224" t="s">
        <v>473</v>
      </c>
      <c r="EG224" t="s">
        <v>460</v>
      </c>
      <c r="EH224" t="s">
        <v>460</v>
      </c>
      <c r="EI224" t="s">
        <v>461</v>
      </c>
      <c r="EJ224" t="s">
        <v>461</v>
      </c>
      <c r="EK224" t="s">
        <v>460</v>
      </c>
      <c r="EL224" t="s">
        <v>460</v>
      </c>
      <c r="EM224" t="s">
        <v>460</v>
      </c>
      <c r="EN224" t="s">
        <v>461</v>
      </c>
      <c r="EO224" t="s">
        <v>460</v>
      </c>
      <c r="EP224" t="s">
        <v>460</v>
      </c>
      <c r="EQ224" t="s">
        <v>460</v>
      </c>
      <c r="ER224" t="s">
        <v>460</v>
      </c>
      <c r="ES224" t="s">
        <v>460</v>
      </c>
      <c r="ET224" t="s">
        <v>473</v>
      </c>
      <c r="EU224" t="s">
        <v>460</v>
      </c>
      <c r="EV224" t="s">
        <v>460</v>
      </c>
      <c r="EW224" t="s">
        <v>460</v>
      </c>
      <c r="EX224" t="s">
        <v>460</v>
      </c>
      <c r="EY224" t="s">
        <v>461</v>
      </c>
      <c r="EZ224" t="s">
        <v>460</v>
      </c>
      <c r="FA224" t="s">
        <v>460</v>
      </c>
      <c r="FB224" t="s">
        <v>461</v>
      </c>
      <c r="FC224" t="s">
        <v>460</v>
      </c>
      <c r="FD224" t="s">
        <v>460</v>
      </c>
      <c r="FE224" t="s">
        <v>460</v>
      </c>
      <c r="FF224" t="s">
        <v>460</v>
      </c>
      <c r="FG224" t="s">
        <v>461</v>
      </c>
      <c r="FH224" t="s">
        <v>460</v>
      </c>
      <c r="FI224" t="s">
        <v>460</v>
      </c>
      <c r="FJ224" t="s">
        <v>461</v>
      </c>
      <c r="FK224" t="s">
        <v>461</v>
      </c>
      <c r="FL224" t="s">
        <v>460</v>
      </c>
      <c r="FM224" t="s">
        <v>460</v>
      </c>
      <c r="FN224" t="s">
        <v>460</v>
      </c>
      <c r="FO224" t="s">
        <v>460</v>
      </c>
      <c r="FP224" t="s">
        <v>460</v>
      </c>
      <c r="FQ224" t="s">
        <v>461</v>
      </c>
      <c r="FR224" t="s">
        <v>460</v>
      </c>
      <c r="FS224" t="s">
        <v>460</v>
      </c>
      <c r="FT224" t="s">
        <v>460</v>
      </c>
      <c r="FU224" t="s">
        <v>460</v>
      </c>
      <c r="FV224" t="s">
        <v>460</v>
      </c>
      <c r="FW224" t="s">
        <v>461</v>
      </c>
      <c r="FX224" t="s">
        <v>460</v>
      </c>
      <c r="FY224" t="s">
        <v>460</v>
      </c>
      <c r="FZ224" t="s">
        <v>460</v>
      </c>
      <c r="GA224" t="s">
        <v>461</v>
      </c>
      <c r="GB224" t="s">
        <v>460</v>
      </c>
      <c r="GC224" t="s">
        <v>461</v>
      </c>
      <c r="GD224" t="s">
        <v>460</v>
      </c>
      <c r="GE224" t="s">
        <v>460</v>
      </c>
      <c r="GF224" t="s">
        <v>461</v>
      </c>
      <c r="GG224" t="s">
        <v>460</v>
      </c>
      <c r="GH224" t="s">
        <v>460</v>
      </c>
      <c r="GI224" t="s">
        <v>460</v>
      </c>
      <c r="GJ224" t="s">
        <v>460</v>
      </c>
      <c r="GK224" t="s">
        <v>461</v>
      </c>
      <c r="GL224" t="s">
        <v>461</v>
      </c>
      <c r="GM224" t="s">
        <v>460</v>
      </c>
      <c r="GN224" t="s">
        <v>460</v>
      </c>
      <c r="GO224" t="s">
        <v>461</v>
      </c>
      <c r="GP224" t="s">
        <v>460</v>
      </c>
      <c r="GQ224" t="s">
        <v>461</v>
      </c>
      <c r="GR224" t="s">
        <v>460</v>
      </c>
      <c r="GS224" t="s">
        <v>460</v>
      </c>
      <c r="GT224" t="s">
        <v>460</v>
      </c>
      <c r="GU224" t="s">
        <v>460</v>
      </c>
      <c r="GV224" t="s">
        <v>460</v>
      </c>
      <c r="GW224" t="s">
        <v>460</v>
      </c>
      <c r="GX224" t="s">
        <v>460</v>
      </c>
      <c r="GY224" t="s">
        <v>460</v>
      </c>
      <c r="GZ224" t="s">
        <v>460</v>
      </c>
      <c r="HA224" t="s">
        <v>460</v>
      </c>
      <c r="HB224" t="s">
        <v>461</v>
      </c>
      <c r="HC224" t="s">
        <v>460</v>
      </c>
      <c r="HD224" t="s">
        <v>461</v>
      </c>
      <c r="HE224" t="s">
        <v>481</v>
      </c>
      <c r="HF224">
        <v>136</v>
      </c>
      <c r="HG224">
        <v>48</v>
      </c>
      <c r="HH224">
        <v>0</v>
      </c>
      <c r="HI224">
        <v>3</v>
      </c>
      <c r="HJ224">
        <v>12</v>
      </c>
      <c r="HK224" t="s">
        <v>476</v>
      </c>
      <c r="HM224" s="3">
        <f t="shared" si="150"/>
        <v>0</v>
      </c>
      <c r="HN224" s="3">
        <f t="shared" si="151"/>
        <v>48</v>
      </c>
      <c r="HO224" s="3">
        <f t="shared" si="167"/>
        <v>0</v>
      </c>
      <c r="HP224" s="3">
        <f t="shared" si="130"/>
        <v>48</v>
      </c>
      <c r="HQ224" s="7" t="str" cm="1">
        <f t="array" ref="HQ224">_xlfn.SWITCH(HP224,HM224,"Oui",HN224,"Non",HO224,"Abstention")</f>
        <v>Non</v>
      </c>
      <c r="HR224" s="7" t="str" cm="1">
        <f t="array" ref="HR224">_xlfn.SWITCH(HQ224,"Oui","Non","Non","Oui","Abstention","Oui")</f>
        <v>Oui</v>
      </c>
      <c r="HS224" s="7" t="str" cm="1">
        <f t="array" ref="HS224">_xlfn.SWITCH(HQ224,"Oui","Abstention","Non","Abstention","Abstention","Non")</f>
        <v>Abstention</v>
      </c>
      <c r="HT224" s="3">
        <f t="shared" si="131"/>
        <v>48</v>
      </c>
      <c r="HU224" s="3">
        <f t="shared" si="132"/>
        <v>1</v>
      </c>
      <c r="HV224" t="str">
        <f t="shared" si="133"/>
        <v>consigne</v>
      </c>
      <c r="HW224" s="3">
        <f t="shared" si="152"/>
        <v>38</v>
      </c>
      <c r="HX224" s="3">
        <f t="shared" si="153"/>
        <v>0</v>
      </c>
      <c r="HY224" s="3">
        <f t="shared" si="154"/>
        <v>0</v>
      </c>
      <c r="HZ224" s="3">
        <f t="shared" si="134"/>
        <v>38</v>
      </c>
      <c r="IA224" s="7" t="str" cm="1">
        <f t="array" ref="IA224">_xlfn.SWITCH(HZ224,HW224,"Oui",HX224,"Non",HY224,"Abstention")</f>
        <v>Oui</v>
      </c>
      <c r="IB224" s="7" t="str" cm="1">
        <f t="array" ref="IB224">_xlfn.SWITCH(IA224,"Oui","Non","Non","Oui","Abstention","Oui")</f>
        <v>Non</v>
      </c>
      <c r="IC224" s="7" t="str" cm="1">
        <f t="array" ref="IC224">_xlfn.SWITCH(IA224,"Oui","Abstention","Non","Abstention","Abstention","Non")</f>
        <v>Abstention</v>
      </c>
      <c r="ID224" s="3">
        <f t="shared" si="135"/>
        <v>38</v>
      </c>
      <c r="IE224" s="3">
        <f t="shared" si="136"/>
        <v>1</v>
      </c>
      <c r="IF224" t="str">
        <f t="shared" si="137"/>
        <v>consigne</v>
      </c>
      <c r="IG224">
        <f t="shared" si="155"/>
        <v>29</v>
      </c>
      <c r="IH224">
        <f t="shared" si="156"/>
        <v>0</v>
      </c>
      <c r="II224">
        <f t="shared" si="157"/>
        <v>0</v>
      </c>
      <c r="IJ224" s="3">
        <f t="shared" si="138"/>
        <v>29</v>
      </c>
      <c r="IK224" s="7" t="str" cm="1">
        <f t="array" ref="IK224">_xlfn.SWITCH(IJ224,IG224,"Oui",IH224,"Non",II224,"Abstention")</f>
        <v>Oui</v>
      </c>
      <c r="IL224" s="7" t="str" cm="1">
        <f t="array" ref="IL224">_xlfn.SWITCH(IK224,"Oui","Non","Non","Oui","Abstention","Oui")</f>
        <v>Non</v>
      </c>
      <c r="IM224" s="7" t="str" cm="1">
        <f t="array" ref="IM224">_xlfn.SWITCH(IK224,"Oui","Abstention","Non","Abstention","Abstention","Non")</f>
        <v>Abstention</v>
      </c>
      <c r="IN224" s="3">
        <f t="shared" si="139"/>
        <v>29</v>
      </c>
      <c r="IO224" s="3">
        <f t="shared" si="140"/>
        <v>1</v>
      </c>
      <c r="IP224" t="str">
        <f t="shared" si="168"/>
        <v>consigne</v>
      </c>
      <c r="IQ224">
        <f t="shared" si="158"/>
        <v>26</v>
      </c>
      <c r="IR224">
        <f t="shared" si="159"/>
        <v>0</v>
      </c>
      <c r="IS224">
        <f t="shared" si="160"/>
        <v>0</v>
      </c>
      <c r="IT224" s="3">
        <f t="shared" si="141"/>
        <v>26</v>
      </c>
      <c r="IU224" s="7" t="str" cm="1">
        <f t="array" ref="IU224">_xlfn.SWITCH(IT224,IQ224,"Oui",IR224,"Non",IS224,"Abstention")</f>
        <v>Oui</v>
      </c>
      <c r="IV224" s="7" t="str" cm="1">
        <f t="array" ref="IV224">_xlfn.SWITCH(IU224,"Oui","Non","Non","Oui","Abstention","Oui")</f>
        <v>Non</v>
      </c>
      <c r="IW224" s="7" t="str" cm="1">
        <f t="array" ref="IW224">_xlfn.SWITCH(IU224,"Oui","Abstention","Non","Abstention","Abstention","Non")</f>
        <v>Abstention</v>
      </c>
      <c r="IX224" s="3">
        <f t="shared" si="142"/>
        <v>26</v>
      </c>
      <c r="IY224" s="3">
        <f t="shared" si="143"/>
        <v>1</v>
      </c>
      <c r="IZ224" t="str">
        <f t="shared" si="169"/>
        <v>consigne</v>
      </c>
      <c r="JA224">
        <f t="shared" si="161"/>
        <v>28</v>
      </c>
      <c r="JB224">
        <f t="shared" si="162"/>
        <v>0</v>
      </c>
      <c r="JC224">
        <f t="shared" si="163"/>
        <v>0</v>
      </c>
      <c r="JD224" s="3">
        <f t="shared" si="144"/>
        <v>28</v>
      </c>
      <c r="JE224" s="7" t="str" cm="1">
        <f t="array" ref="JE224">_xlfn.SWITCH(JD224,JA224,"Oui",JB224,"Non",JC224,"Abstention")</f>
        <v>Oui</v>
      </c>
      <c r="JF224" s="7" t="str" cm="1">
        <f t="array" ref="JF224">_xlfn.SWITCH(JE224,"Oui","Non","Non","Oui","Abstention","Oui")</f>
        <v>Non</v>
      </c>
      <c r="JG224" s="7" t="str" cm="1">
        <f t="array" ref="JG224">_xlfn.SWITCH(JE224,"Oui","Abstention","Non","Abstention","Abstention","Non")</f>
        <v>Abstention</v>
      </c>
      <c r="JH224" s="3">
        <f t="shared" si="145"/>
        <v>28</v>
      </c>
      <c r="JI224" s="3">
        <f t="shared" si="146"/>
        <v>1</v>
      </c>
      <c r="JJ224" t="str">
        <f t="shared" si="170"/>
        <v>consigne</v>
      </c>
      <c r="JK224">
        <f t="shared" si="164"/>
        <v>15</v>
      </c>
      <c r="JL224">
        <f t="shared" si="165"/>
        <v>0</v>
      </c>
      <c r="JM224">
        <f t="shared" si="166"/>
        <v>0</v>
      </c>
      <c r="JN224" s="3">
        <f t="shared" si="147"/>
        <v>15</v>
      </c>
      <c r="JO224" s="7" t="str" cm="1">
        <f t="array" ref="JO224">_xlfn.SWITCH(JN224,JK224,"Oui",JL224,"Non",JM224,"Abstention")</f>
        <v>Oui</v>
      </c>
      <c r="JP224" s="7" t="str" cm="1">
        <f t="array" ref="JP224">_xlfn.SWITCH(JO224,"Oui","Non","Non","Oui","Abstention","Oui")</f>
        <v>Non</v>
      </c>
      <c r="JQ224" s="7" t="str" cm="1">
        <f t="array" ref="JQ224">_xlfn.SWITCH(JO224,"Oui","Abstention","Non","Abstention","Abstention","Non")</f>
        <v>Abstention</v>
      </c>
      <c r="JR224" s="3">
        <f t="shared" si="148"/>
        <v>15</v>
      </c>
      <c r="JS224" s="3">
        <f t="shared" si="149"/>
        <v>1</v>
      </c>
      <c r="JT224" t="str">
        <f t="shared" si="171"/>
        <v>consigne</v>
      </c>
      <c r="JU224" s="3"/>
      <c r="JV224" t="str" cm="1">
        <f t="array" ref="JV224">_xlfn._xlws.FILTER($M$3:$HD$3,((($M224:$HD224=$HR224)+($M224:$HD224=$HS224))*($M$5:$HD$5="V")*($HV224="consigne")),"")</f>
        <v/>
      </c>
      <c r="KP224" t="str" cm="1">
        <f t="array" ref="KP224">_xlfn._xlws.FILTER($M$3:$HD$3,((($M224:$HD224=$IB224)+($M224:$HD224=$IC224))*($M$5:$HD$5="S")*($IF224="consigne")),"")</f>
        <v/>
      </c>
      <c r="LD224" t="str" cm="1">
        <f t="array" ref="LD224">_xlfn._xlws.FILTER($M$3:$HD$3,((($M224:$HD224=$IV224)+($M224:$HD224=$IW224))*($M$5:$HD$5="RL")*($IZ224="consigne")),"")</f>
        <v/>
      </c>
      <c r="LP224" t="str" cm="1">
        <f t="array" ref="LP224">_xlfn._xlws.FILTER($M$3:$HD$3,((($M224:$HD224=$JF224)+($M224:$HD224=$JG224))*($M$5:$HD$5="G")*($JJ224="consigne")),"")</f>
        <v/>
      </c>
      <c r="MA224" t="str" cm="1">
        <f t="array" ref="MA224">_xlfn._xlws.FILTER($M$3:$HD$3,((($M224:$HD224=$JP224)+($M224:$HD224=$JQ224))*($M$5:$HD$5="GL")*($JT224="consigne")),"")</f>
        <v/>
      </c>
      <c r="MG224" t="str" cm="1">
        <f t="array" ref="MG224">_xlfn._xlws.FILTER($M$3:$HD$3,((($M224:$HD224=$IL224)+($M224:$HD224=$IM224))*($M$5:$HD$5="M-E")*($IP224="consigne")),"")</f>
        <v/>
      </c>
    </row>
    <row r="225" spans="1:348" x14ac:dyDescent="0.25">
      <c r="A225" s="1" t="s">
        <v>1203</v>
      </c>
      <c r="B225" t="s">
        <v>204</v>
      </c>
      <c r="C225" t="s">
        <v>684</v>
      </c>
      <c r="D225" t="s">
        <v>608</v>
      </c>
      <c r="E225" s="1" t="s">
        <v>1196</v>
      </c>
      <c r="F225" t="s">
        <v>1197</v>
      </c>
      <c r="G225">
        <v>24712</v>
      </c>
      <c r="H225" t="s">
        <v>521</v>
      </c>
      <c r="I225" t="s">
        <v>522</v>
      </c>
      <c r="J225" t="s">
        <v>523</v>
      </c>
      <c r="K225" t="s">
        <v>1202</v>
      </c>
      <c r="M225" t="s">
        <v>460</v>
      </c>
      <c r="N225" t="s">
        <v>473</v>
      </c>
      <c r="O225" t="s">
        <v>460</v>
      </c>
      <c r="P225" t="s">
        <v>460</v>
      </c>
      <c r="Q225" t="s">
        <v>460</v>
      </c>
      <c r="R225" t="s">
        <v>460</v>
      </c>
      <c r="S225" t="s">
        <v>460</v>
      </c>
      <c r="T225" t="s">
        <v>460</v>
      </c>
      <c r="U225" t="s">
        <v>460</v>
      </c>
      <c r="V225" t="s">
        <v>460</v>
      </c>
      <c r="W225" t="s">
        <v>463</v>
      </c>
      <c r="X225" t="s">
        <v>460</v>
      </c>
      <c r="Y225" t="s">
        <v>473</v>
      </c>
      <c r="Z225" t="s">
        <v>460</v>
      </c>
      <c r="AA225" t="s">
        <v>460</v>
      </c>
      <c r="AB225" t="s">
        <v>460</v>
      </c>
      <c r="AC225" t="s">
        <v>460</v>
      </c>
      <c r="AD225" t="s">
        <v>460</v>
      </c>
      <c r="AE225" t="s">
        <v>460</v>
      </c>
      <c r="AF225" t="s">
        <v>460</v>
      </c>
      <c r="AG225" t="s">
        <v>460</v>
      </c>
      <c r="AH225" t="s">
        <v>460</v>
      </c>
      <c r="AI225" t="s">
        <v>460</v>
      </c>
      <c r="AJ225" t="s">
        <v>460</v>
      </c>
      <c r="AK225" t="s">
        <v>460</v>
      </c>
      <c r="AL225" t="s">
        <v>460</v>
      </c>
      <c r="AM225" t="s">
        <v>460</v>
      </c>
      <c r="AN225" t="s">
        <v>460</v>
      </c>
      <c r="AO225" t="s">
        <v>460</v>
      </c>
      <c r="AP225" t="s">
        <v>460</v>
      </c>
      <c r="AQ225" t="s">
        <v>460</v>
      </c>
      <c r="AR225" t="s">
        <v>460</v>
      </c>
      <c r="AS225" t="s">
        <v>460</v>
      </c>
      <c r="AT225" t="s">
        <v>460</v>
      </c>
      <c r="AU225" t="s">
        <v>460</v>
      </c>
      <c r="AV225" t="s">
        <v>460</v>
      </c>
      <c r="AW225" t="s">
        <v>460</v>
      </c>
      <c r="AX225" t="s">
        <v>460</v>
      </c>
      <c r="AY225" t="s">
        <v>460</v>
      </c>
      <c r="AZ225" t="s">
        <v>460</v>
      </c>
      <c r="BA225" t="s">
        <v>460</v>
      </c>
      <c r="BB225" t="s">
        <v>460</v>
      </c>
      <c r="BC225" t="s">
        <v>460</v>
      </c>
      <c r="BD225" t="s">
        <v>460</v>
      </c>
      <c r="BE225" t="s">
        <v>463</v>
      </c>
      <c r="BF225" t="s">
        <v>460</v>
      </c>
      <c r="BG225" t="s">
        <v>460</v>
      </c>
      <c r="BH225" t="s">
        <v>460</v>
      </c>
      <c r="BI225" t="s">
        <v>460</v>
      </c>
      <c r="BJ225" t="s">
        <v>460</v>
      </c>
      <c r="BK225" t="s">
        <v>460</v>
      </c>
      <c r="BL225" t="s">
        <v>460</v>
      </c>
      <c r="BM225" t="s">
        <v>460</v>
      </c>
      <c r="BN225" t="s">
        <v>460</v>
      </c>
      <c r="BO225" t="s">
        <v>460</v>
      </c>
      <c r="BP225" t="s">
        <v>460</v>
      </c>
      <c r="BQ225" t="s">
        <v>460</v>
      </c>
      <c r="BR225" t="s">
        <v>460</v>
      </c>
      <c r="BS225" t="s">
        <v>460</v>
      </c>
      <c r="BT225" t="s">
        <v>473</v>
      </c>
      <c r="BU225" t="s">
        <v>461</v>
      </c>
      <c r="BV225" t="s">
        <v>460</v>
      </c>
      <c r="BW225" t="s">
        <v>460</v>
      </c>
      <c r="BX225" t="s">
        <v>460</v>
      </c>
      <c r="BY225" t="s">
        <v>473</v>
      </c>
      <c r="BZ225" t="s">
        <v>460</v>
      </c>
      <c r="CA225" t="s">
        <v>460</v>
      </c>
      <c r="CB225" t="s">
        <v>460</v>
      </c>
      <c r="CC225" t="s">
        <v>473</v>
      </c>
      <c r="CD225" t="s">
        <v>460</v>
      </c>
      <c r="CE225" t="s">
        <v>460</v>
      </c>
      <c r="CF225" t="s">
        <v>460</v>
      </c>
      <c r="CG225" t="s">
        <v>460</v>
      </c>
      <c r="CH225" t="s">
        <v>460</v>
      </c>
      <c r="CI225" t="s">
        <v>460</v>
      </c>
      <c r="CJ225" t="s">
        <v>460</v>
      </c>
      <c r="CK225" t="s">
        <v>460</v>
      </c>
      <c r="CL225" t="s">
        <v>460</v>
      </c>
      <c r="CM225" t="s">
        <v>463</v>
      </c>
      <c r="CN225" t="s">
        <v>460</v>
      </c>
      <c r="CO225" t="s">
        <v>460</v>
      </c>
      <c r="CP225" t="s">
        <v>460</v>
      </c>
      <c r="CQ225" t="s">
        <v>460</v>
      </c>
      <c r="CR225" t="s">
        <v>460</v>
      </c>
      <c r="CS225" t="s">
        <v>460</v>
      </c>
      <c r="CT225" t="s">
        <v>460</v>
      </c>
      <c r="CU225" t="s">
        <v>460</v>
      </c>
      <c r="CV225" t="s">
        <v>460</v>
      </c>
      <c r="CW225" t="s">
        <v>460</v>
      </c>
      <c r="CX225" t="s">
        <v>460</v>
      </c>
      <c r="CY225" t="s">
        <v>460</v>
      </c>
      <c r="CZ225" t="s">
        <v>460</v>
      </c>
      <c r="DA225" t="s">
        <v>460</v>
      </c>
      <c r="DB225" t="s">
        <v>474</v>
      </c>
      <c r="DC225" t="s">
        <v>460</v>
      </c>
      <c r="DD225" t="s">
        <v>473</v>
      </c>
      <c r="DE225" t="s">
        <v>460</v>
      </c>
      <c r="DF225" t="s">
        <v>473</v>
      </c>
      <c r="DG225" t="s">
        <v>460</v>
      </c>
      <c r="DH225" t="s">
        <v>460</v>
      </c>
      <c r="DI225" t="s">
        <v>460</v>
      </c>
      <c r="DJ225" t="s">
        <v>460</v>
      </c>
      <c r="DK225" t="s">
        <v>460</v>
      </c>
      <c r="DL225" t="s">
        <v>460</v>
      </c>
      <c r="DM225" t="s">
        <v>460</v>
      </c>
      <c r="DN225" t="s">
        <v>460</v>
      </c>
      <c r="DO225" t="s">
        <v>460</v>
      </c>
      <c r="DP225" t="s">
        <v>460</v>
      </c>
      <c r="DQ225" t="s">
        <v>473</v>
      </c>
      <c r="DR225" t="s">
        <v>460</v>
      </c>
      <c r="DS225" t="s">
        <v>460</v>
      </c>
      <c r="DT225" t="s">
        <v>460</v>
      </c>
      <c r="DU225" t="s">
        <v>460</v>
      </c>
      <c r="DV225" t="s">
        <v>460</v>
      </c>
      <c r="DW225" t="s">
        <v>460</v>
      </c>
      <c r="DX225" t="s">
        <v>460</v>
      </c>
      <c r="DY225" t="s">
        <v>460</v>
      </c>
      <c r="DZ225" t="s">
        <v>460</v>
      </c>
      <c r="EA225" t="s">
        <v>460</v>
      </c>
      <c r="EB225" t="s">
        <v>460</v>
      </c>
      <c r="EC225" t="s">
        <v>460</v>
      </c>
      <c r="ED225" t="s">
        <v>460</v>
      </c>
      <c r="EE225" t="s">
        <v>460</v>
      </c>
      <c r="EF225" t="s">
        <v>473</v>
      </c>
      <c r="EG225" t="s">
        <v>460</v>
      </c>
      <c r="EH225" t="s">
        <v>460</v>
      </c>
      <c r="EI225" t="s">
        <v>460</v>
      </c>
      <c r="EJ225" t="s">
        <v>473</v>
      </c>
      <c r="EK225" t="s">
        <v>460</v>
      </c>
      <c r="EL225" t="s">
        <v>460</v>
      </c>
      <c r="EM225" t="s">
        <v>460</v>
      </c>
      <c r="EN225" t="s">
        <v>460</v>
      </c>
      <c r="EO225" t="s">
        <v>460</v>
      </c>
      <c r="EP225" t="s">
        <v>460</v>
      </c>
      <c r="EQ225" t="s">
        <v>460</v>
      </c>
      <c r="ER225" t="s">
        <v>460</v>
      </c>
      <c r="ES225" t="s">
        <v>460</v>
      </c>
      <c r="ET225" t="s">
        <v>473</v>
      </c>
      <c r="EU225" t="s">
        <v>460</v>
      </c>
      <c r="EV225" t="s">
        <v>460</v>
      </c>
      <c r="EW225" t="s">
        <v>460</v>
      </c>
      <c r="EX225" t="s">
        <v>460</v>
      </c>
      <c r="EY225" t="s">
        <v>460</v>
      </c>
      <c r="EZ225" t="s">
        <v>460</v>
      </c>
      <c r="FA225" t="s">
        <v>460</v>
      </c>
      <c r="FB225" t="s">
        <v>460</v>
      </c>
      <c r="FC225" t="s">
        <v>460</v>
      </c>
      <c r="FD225" t="s">
        <v>460</v>
      </c>
      <c r="FE225" t="s">
        <v>460</v>
      </c>
      <c r="FF225" t="s">
        <v>460</v>
      </c>
      <c r="FG225" t="s">
        <v>460</v>
      </c>
      <c r="FH225" t="s">
        <v>460</v>
      </c>
      <c r="FI225" t="s">
        <v>460</v>
      </c>
      <c r="FJ225" t="s">
        <v>460</v>
      </c>
      <c r="FK225" t="s">
        <v>460</v>
      </c>
      <c r="FL225" t="s">
        <v>460</v>
      </c>
      <c r="FM225" t="s">
        <v>460</v>
      </c>
      <c r="FN225" t="s">
        <v>460</v>
      </c>
      <c r="FO225" t="s">
        <v>460</v>
      </c>
      <c r="FP225" t="s">
        <v>460</v>
      </c>
      <c r="FQ225" t="s">
        <v>460</v>
      </c>
      <c r="FR225" t="s">
        <v>460</v>
      </c>
      <c r="FS225" t="s">
        <v>460</v>
      </c>
      <c r="FT225" t="s">
        <v>460</v>
      </c>
      <c r="FU225" t="s">
        <v>460</v>
      </c>
      <c r="FV225" t="s">
        <v>460</v>
      </c>
      <c r="FW225" t="s">
        <v>460</v>
      </c>
      <c r="FX225" t="s">
        <v>460</v>
      </c>
      <c r="FY225" t="s">
        <v>460</v>
      </c>
      <c r="FZ225" t="s">
        <v>460</v>
      </c>
      <c r="GA225" t="s">
        <v>460</v>
      </c>
      <c r="GB225" t="s">
        <v>460</v>
      </c>
      <c r="GC225" t="s">
        <v>460</v>
      </c>
      <c r="GD225" t="s">
        <v>460</v>
      </c>
      <c r="GE225" t="s">
        <v>460</v>
      </c>
      <c r="GF225" t="s">
        <v>460</v>
      </c>
      <c r="GG225" t="s">
        <v>460</v>
      </c>
      <c r="GH225" t="s">
        <v>460</v>
      </c>
      <c r="GI225" t="s">
        <v>460</v>
      </c>
      <c r="GJ225" t="s">
        <v>460</v>
      </c>
      <c r="GK225" t="s">
        <v>460</v>
      </c>
      <c r="GL225" t="s">
        <v>460</v>
      </c>
      <c r="GM225" t="s">
        <v>460</v>
      </c>
      <c r="GN225" t="s">
        <v>460</v>
      </c>
      <c r="GO225" t="s">
        <v>460</v>
      </c>
      <c r="GP225" t="s">
        <v>460</v>
      </c>
      <c r="GQ225" t="s">
        <v>460</v>
      </c>
      <c r="GR225" t="s">
        <v>460</v>
      </c>
      <c r="GS225" t="s">
        <v>460</v>
      </c>
      <c r="GT225" t="s">
        <v>460</v>
      </c>
      <c r="GU225" t="s">
        <v>460</v>
      </c>
      <c r="GV225" t="s">
        <v>460</v>
      </c>
      <c r="GW225" t="s">
        <v>460</v>
      </c>
      <c r="GX225" t="s">
        <v>460</v>
      </c>
      <c r="GY225" t="s">
        <v>460</v>
      </c>
      <c r="GZ225" t="s">
        <v>460</v>
      </c>
      <c r="HA225" t="s">
        <v>460</v>
      </c>
      <c r="HB225" t="s">
        <v>460</v>
      </c>
      <c r="HC225" t="s">
        <v>460</v>
      </c>
      <c r="HD225" t="s">
        <v>460</v>
      </c>
      <c r="HE225" t="s">
        <v>481</v>
      </c>
      <c r="HF225">
        <v>184</v>
      </c>
      <c r="HG225">
        <v>1</v>
      </c>
      <c r="HH225">
        <v>0</v>
      </c>
      <c r="HI225">
        <v>3</v>
      </c>
      <c r="HJ225">
        <v>11</v>
      </c>
      <c r="HK225" t="s">
        <v>476</v>
      </c>
      <c r="HM225" s="3">
        <f t="shared" si="150"/>
        <v>47</v>
      </c>
      <c r="HN225" s="3">
        <f t="shared" si="151"/>
        <v>1</v>
      </c>
      <c r="HO225" s="3">
        <f t="shared" si="167"/>
        <v>0</v>
      </c>
      <c r="HP225" s="3">
        <f t="shared" si="130"/>
        <v>47</v>
      </c>
      <c r="HQ225" s="7" t="str" cm="1">
        <f t="array" ref="HQ225">_xlfn.SWITCH(HP225,HM225,"Oui",HN225,"Non",HO225,"Abstention")</f>
        <v>Oui</v>
      </c>
      <c r="HR225" s="7" t="str" cm="1">
        <f t="array" ref="HR225">_xlfn.SWITCH(HQ225,"Oui","Non","Non","Oui","Abstention","Oui")</f>
        <v>Non</v>
      </c>
      <c r="HS225" s="7" t="str" cm="1">
        <f t="array" ref="HS225">_xlfn.SWITCH(HQ225,"Oui","Abstention","Non","Abstention","Abstention","Non")</f>
        <v>Abstention</v>
      </c>
      <c r="HT225" s="3">
        <f t="shared" si="131"/>
        <v>48</v>
      </c>
      <c r="HU225" s="3">
        <f t="shared" si="132"/>
        <v>0.97916666666666663</v>
      </c>
      <c r="HV225" t="str">
        <f t="shared" si="133"/>
        <v>consigne</v>
      </c>
      <c r="HW225" s="3">
        <f t="shared" si="152"/>
        <v>38</v>
      </c>
      <c r="HX225" s="3">
        <f t="shared" si="153"/>
        <v>0</v>
      </c>
      <c r="HY225" s="3">
        <f t="shared" si="154"/>
        <v>0</v>
      </c>
      <c r="HZ225" s="3">
        <f t="shared" si="134"/>
        <v>38</v>
      </c>
      <c r="IA225" s="7" t="str" cm="1">
        <f t="array" ref="IA225">_xlfn.SWITCH(HZ225,HW225,"Oui",HX225,"Non",HY225,"Abstention")</f>
        <v>Oui</v>
      </c>
      <c r="IB225" s="7" t="str" cm="1">
        <f t="array" ref="IB225">_xlfn.SWITCH(IA225,"Oui","Non","Non","Oui","Abstention","Oui")</f>
        <v>Non</v>
      </c>
      <c r="IC225" s="7" t="str" cm="1">
        <f t="array" ref="IC225">_xlfn.SWITCH(IA225,"Oui","Abstention","Non","Abstention","Abstention","Non")</f>
        <v>Abstention</v>
      </c>
      <c r="ID225" s="3">
        <f t="shared" si="135"/>
        <v>38</v>
      </c>
      <c r="IE225" s="3">
        <f t="shared" si="136"/>
        <v>1</v>
      </c>
      <c r="IF225" t="str">
        <f t="shared" si="137"/>
        <v>consigne</v>
      </c>
      <c r="IG225">
        <f t="shared" si="155"/>
        <v>29</v>
      </c>
      <c r="IH225">
        <f t="shared" si="156"/>
        <v>0</v>
      </c>
      <c r="II225">
        <f t="shared" si="157"/>
        <v>0</v>
      </c>
      <c r="IJ225" s="3">
        <f t="shared" si="138"/>
        <v>29</v>
      </c>
      <c r="IK225" s="7" t="str" cm="1">
        <f t="array" ref="IK225">_xlfn.SWITCH(IJ225,IG225,"Oui",IH225,"Non",II225,"Abstention")</f>
        <v>Oui</v>
      </c>
      <c r="IL225" s="7" t="str" cm="1">
        <f t="array" ref="IL225">_xlfn.SWITCH(IK225,"Oui","Non","Non","Oui","Abstention","Oui")</f>
        <v>Non</v>
      </c>
      <c r="IM225" s="7" t="str" cm="1">
        <f t="array" ref="IM225">_xlfn.SWITCH(IK225,"Oui","Abstention","Non","Abstention","Abstention","Non")</f>
        <v>Abstention</v>
      </c>
      <c r="IN225" s="3">
        <f t="shared" si="139"/>
        <v>29</v>
      </c>
      <c r="IO225" s="3">
        <f t="shared" si="140"/>
        <v>1</v>
      </c>
      <c r="IP225" t="str">
        <f t="shared" si="168"/>
        <v>consigne</v>
      </c>
      <c r="IQ225">
        <f t="shared" si="158"/>
        <v>26</v>
      </c>
      <c r="IR225">
        <f t="shared" si="159"/>
        <v>0</v>
      </c>
      <c r="IS225">
        <f t="shared" si="160"/>
        <v>0</v>
      </c>
      <c r="IT225" s="3">
        <f t="shared" si="141"/>
        <v>26</v>
      </c>
      <c r="IU225" s="7" t="str" cm="1">
        <f t="array" ref="IU225">_xlfn.SWITCH(IT225,IQ225,"Oui",IR225,"Non",IS225,"Abstention")</f>
        <v>Oui</v>
      </c>
      <c r="IV225" s="7" t="str" cm="1">
        <f t="array" ref="IV225">_xlfn.SWITCH(IU225,"Oui","Non","Non","Oui","Abstention","Oui")</f>
        <v>Non</v>
      </c>
      <c r="IW225" s="7" t="str" cm="1">
        <f t="array" ref="IW225">_xlfn.SWITCH(IU225,"Oui","Abstention","Non","Abstention","Abstention","Non")</f>
        <v>Abstention</v>
      </c>
      <c r="IX225" s="3">
        <f t="shared" si="142"/>
        <v>26</v>
      </c>
      <c r="IY225" s="3">
        <f t="shared" si="143"/>
        <v>1</v>
      </c>
      <c r="IZ225" t="str">
        <f t="shared" si="169"/>
        <v>consigne</v>
      </c>
      <c r="JA225">
        <f t="shared" si="161"/>
        <v>28</v>
      </c>
      <c r="JB225">
        <f t="shared" si="162"/>
        <v>0</v>
      </c>
      <c r="JC225">
        <f t="shared" si="163"/>
        <v>0</v>
      </c>
      <c r="JD225" s="3">
        <f t="shared" si="144"/>
        <v>28</v>
      </c>
      <c r="JE225" s="7" t="str" cm="1">
        <f t="array" ref="JE225">_xlfn.SWITCH(JD225,JA225,"Oui",JB225,"Non",JC225,"Abstention")</f>
        <v>Oui</v>
      </c>
      <c r="JF225" s="7" t="str" cm="1">
        <f t="array" ref="JF225">_xlfn.SWITCH(JE225,"Oui","Non","Non","Oui","Abstention","Oui")</f>
        <v>Non</v>
      </c>
      <c r="JG225" s="7" t="str" cm="1">
        <f t="array" ref="JG225">_xlfn.SWITCH(JE225,"Oui","Abstention","Non","Abstention","Abstention","Non")</f>
        <v>Abstention</v>
      </c>
      <c r="JH225" s="3">
        <f t="shared" si="145"/>
        <v>28</v>
      </c>
      <c r="JI225" s="3">
        <f t="shared" si="146"/>
        <v>1</v>
      </c>
      <c r="JJ225" t="str">
        <f t="shared" si="170"/>
        <v>consigne</v>
      </c>
      <c r="JK225">
        <f t="shared" si="164"/>
        <v>16</v>
      </c>
      <c r="JL225">
        <f t="shared" si="165"/>
        <v>0</v>
      </c>
      <c r="JM225">
        <f t="shared" si="166"/>
        <v>0</v>
      </c>
      <c r="JN225" s="3">
        <f t="shared" si="147"/>
        <v>16</v>
      </c>
      <c r="JO225" s="7" t="str" cm="1">
        <f t="array" ref="JO225">_xlfn.SWITCH(JN225,JK225,"Oui",JL225,"Non",JM225,"Abstention")</f>
        <v>Oui</v>
      </c>
      <c r="JP225" s="7" t="str" cm="1">
        <f t="array" ref="JP225">_xlfn.SWITCH(JO225,"Oui","Non","Non","Oui","Abstention","Oui")</f>
        <v>Non</v>
      </c>
      <c r="JQ225" s="7" t="str" cm="1">
        <f t="array" ref="JQ225">_xlfn.SWITCH(JO225,"Oui","Abstention","Non","Abstention","Abstention","Non")</f>
        <v>Abstention</v>
      </c>
      <c r="JR225" s="3">
        <f t="shared" si="148"/>
        <v>16</v>
      </c>
      <c r="JS225" s="3">
        <f t="shared" si="149"/>
        <v>1</v>
      </c>
      <c r="JT225" t="str">
        <f t="shared" si="171"/>
        <v>consigne</v>
      </c>
      <c r="JU225" s="3"/>
      <c r="JV225" t="str" cm="1">
        <f t="array" ref="JV225">_xlfn._xlws.FILTER($M$3:$HD$3,((($M225:$HD225=$HR225)+($M225:$HD225=$HS225))*($M$5:$HD$5="V")*($HV225="consigne")),"")</f>
        <v>Geissbühler Andrea Martina</v>
      </c>
      <c r="KP225" t="str" cm="1">
        <f t="array" ref="KP225">_xlfn._xlws.FILTER($M$3:$HD$3,((($M225:$HD225=$IB225)+($M225:$HD225=$IC225))*($M$5:$HD$5="S")*($IF225="consigne")),"")</f>
        <v/>
      </c>
      <c r="LD225" t="str" cm="1">
        <f t="array" ref="LD225">_xlfn._xlws.FILTER($M$3:$HD$3,((($M225:$HD225=$IV225)+($M225:$HD225=$IW225))*($M$5:$HD$5="RL")*($IZ225="consigne")),"")</f>
        <v/>
      </c>
      <c r="LP225" t="str" cm="1">
        <f t="array" ref="LP225">_xlfn._xlws.FILTER($M$3:$HD$3,((($M225:$HD225=$JF225)+($M225:$HD225=$JG225))*($M$5:$HD$5="G")*($JJ225="consigne")),"")</f>
        <v/>
      </c>
      <c r="MA225" t="str" cm="1">
        <f t="array" ref="MA225">_xlfn._xlws.FILTER($M$3:$HD$3,((($M225:$HD225=$JP225)+($M225:$HD225=$JQ225))*($M$5:$HD$5="GL")*($JT225="consigne")),"")</f>
        <v/>
      </c>
      <c r="MG225" t="str" cm="1">
        <f t="array" ref="MG225">_xlfn._xlws.FILTER($M$3:$HD$3,((($M225:$HD225=$IL225)+($M225:$HD225=$IM225))*($M$5:$HD$5="M-E")*($IP225="consigne")),"")</f>
        <v/>
      </c>
    </row>
    <row r="226" spans="1:348" x14ac:dyDescent="0.25">
      <c r="A226" s="1" t="s">
        <v>1204</v>
      </c>
      <c r="B226" t="s">
        <v>204</v>
      </c>
      <c r="C226" t="s">
        <v>684</v>
      </c>
      <c r="D226" t="s">
        <v>608</v>
      </c>
      <c r="E226" s="1" t="s">
        <v>1196</v>
      </c>
      <c r="F226" t="s">
        <v>1197</v>
      </c>
      <c r="G226">
        <v>24713</v>
      </c>
      <c r="H226" t="s">
        <v>521</v>
      </c>
      <c r="I226" t="s">
        <v>522</v>
      </c>
      <c r="J226" t="s">
        <v>523</v>
      </c>
      <c r="K226" t="s">
        <v>1205</v>
      </c>
      <c r="M226" t="s">
        <v>460</v>
      </c>
      <c r="N226" t="s">
        <v>473</v>
      </c>
      <c r="O226" t="s">
        <v>460</v>
      </c>
      <c r="P226" t="s">
        <v>460</v>
      </c>
      <c r="Q226" t="s">
        <v>460</v>
      </c>
      <c r="R226" t="s">
        <v>460</v>
      </c>
      <c r="S226" t="s">
        <v>460</v>
      </c>
      <c r="T226" t="s">
        <v>460</v>
      </c>
      <c r="U226" t="s">
        <v>460</v>
      </c>
      <c r="V226" t="s">
        <v>460</v>
      </c>
      <c r="W226" t="s">
        <v>463</v>
      </c>
      <c r="X226" t="s">
        <v>460</v>
      </c>
      <c r="Y226" t="s">
        <v>473</v>
      </c>
      <c r="Z226" t="s">
        <v>460</v>
      </c>
      <c r="AA226" t="s">
        <v>460</v>
      </c>
      <c r="AB226" t="s">
        <v>460</v>
      </c>
      <c r="AC226" t="s">
        <v>460</v>
      </c>
      <c r="AD226" t="s">
        <v>460</v>
      </c>
      <c r="AE226" t="s">
        <v>460</v>
      </c>
      <c r="AF226" t="s">
        <v>460</v>
      </c>
      <c r="AG226" t="s">
        <v>460</v>
      </c>
      <c r="AH226" t="s">
        <v>460</v>
      </c>
      <c r="AI226" t="s">
        <v>460</v>
      </c>
      <c r="AJ226" t="s">
        <v>460</v>
      </c>
      <c r="AK226" t="s">
        <v>460</v>
      </c>
      <c r="AL226" t="s">
        <v>460</v>
      </c>
      <c r="AM226" t="s">
        <v>473</v>
      </c>
      <c r="AN226" t="s">
        <v>460</v>
      </c>
      <c r="AO226" t="s">
        <v>460</v>
      </c>
      <c r="AP226" t="s">
        <v>460</v>
      </c>
      <c r="AQ226" t="s">
        <v>460</v>
      </c>
      <c r="AR226" t="s">
        <v>460</v>
      </c>
      <c r="AS226" t="s">
        <v>460</v>
      </c>
      <c r="AT226" t="s">
        <v>460</v>
      </c>
      <c r="AU226" t="s">
        <v>460</v>
      </c>
      <c r="AV226" t="s">
        <v>460</v>
      </c>
      <c r="AW226" t="s">
        <v>460</v>
      </c>
      <c r="AX226" t="s">
        <v>460</v>
      </c>
      <c r="AY226" t="s">
        <v>460</v>
      </c>
      <c r="AZ226" t="s">
        <v>460</v>
      </c>
      <c r="BA226" t="s">
        <v>460</v>
      </c>
      <c r="BB226" t="s">
        <v>460</v>
      </c>
      <c r="BC226" t="s">
        <v>460</v>
      </c>
      <c r="BD226" t="s">
        <v>460</v>
      </c>
      <c r="BE226" t="s">
        <v>463</v>
      </c>
      <c r="BF226" t="s">
        <v>460</v>
      </c>
      <c r="BG226" t="s">
        <v>460</v>
      </c>
      <c r="BH226" t="s">
        <v>460</v>
      </c>
      <c r="BI226" t="s">
        <v>460</v>
      </c>
      <c r="BJ226" t="s">
        <v>460</v>
      </c>
      <c r="BK226" t="s">
        <v>460</v>
      </c>
      <c r="BL226" t="s">
        <v>460</v>
      </c>
      <c r="BM226" t="s">
        <v>460</v>
      </c>
      <c r="BN226" t="s">
        <v>460</v>
      </c>
      <c r="BO226" t="s">
        <v>460</v>
      </c>
      <c r="BP226" t="s">
        <v>460</v>
      </c>
      <c r="BQ226" t="s">
        <v>460</v>
      </c>
      <c r="BR226" t="s">
        <v>460</v>
      </c>
      <c r="BS226" t="s">
        <v>460</v>
      </c>
      <c r="BT226" t="s">
        <v>473</v>
      </c>
      <c r="BU226" t="s">
        <v>460</v>
      </c>
      <c r="BV226" t="s">
        <v>460</v>
      </c>
      <c r="BW226" t="s">
        <v>460</v>
      </c>
      <c r="BX226" t="s">
        <v>460</v>
      </c>
      <c r="BY226" t="s">
        <v>473</v>
      </c>
      <c r="BZ226" t="s">
        <v>460</v>
      </c>
      <c r="CA226" t="s">
        <v>460</v>
      </c>
      <c r="CB226" t="s">
        <v>460</v>
      </c>
      <c r="CC226" t="s">
        <v>473</v>
      </c>
      <c r="CD226" t="s">
        <v>460</v>
      </c>
      <c r="CE226" t="s">
        <v>460</v>
      </c>
      <c r="CF226" t="s">
        <v>460</v>
      </c>
      <c r="CG226" t="s">
        <v>460</v>
      </c>
      <c r="CH226" t="s">
        <v>460</v>
      </c>
      <c r="CI226" t="s">
        <v>460</v>
      </c>
      <c r="CJ226" t="s">
        <v>460</v>
      </c>
      <c r="CK226" t="s">
        <v>460</v>
      </c>
      <c r="CL226" t="s">
        <v>460</v>
      </c>
      <c r="CM226" t="s">
        <v>463</v>
      </c>
      <c r="CN226" t="s">
        <v>460</v>
      </c>
      <c r="CO226" t="s">
        <v>460</v>
      </c>
      <c r="CP226" t="s">
        <v>460</v>
      </c>
      <c r="CQ226" t="s">
        <v>460</v>
      </c>
      <c r="CR226" t="s">
        <v>460</v>
      </c>
      <c r="CS226" t="s">
        <v>460</v>
      </c>
      <c r="CT226" t="s">
        <v>460</v>
      </c>
      <c r="CU226" t="s">
        <v>460</v>
      </c>
      <c r="CV226" t="s">
        <v>460</v>
      </c>
      <c r="CW226" t="s">
        <v>460</v>
      </c>
      <c r="CX226" t="s">
        <v>460</v>
      </c>
      <c r="CY226" t="s">
        <v>460</v>
      </c>
      <c r="CZ226" t="s">
        <v>460</v>
      </c>
      <c r="DA226" t="s">
        <v>460</v>
      </c>
      <c r="DB226" t="s">
        <v>474</v>
      </c>
      <c r="DC226" t="s">
        <v>460</v>
      </c>
      <c r="DD226" t="s">
        <v>473</v>
      </c>
      <c r="DE226" t="s">
        <v>460</v>
      </c>
      <c r="DF226" t="s">
        <v>460</v>
      </c>
      <c r="DG226" t="s">
        <v>460</v>
      </c>
      <c r="DH226" t="s">
        <v>460</v>
      </c>
      <c r="DI226" t="s">
        <v>460</v>
      </c>
      <c r="DJ226" t="s">
        <v>460</v>
      </c>
      <c r="DK226" t="s">
        <v>460</v>
      </c>
      <c r="DL226" t="s">
        <v>460</v>
      </c>
      <c r="DM226" t="s">
        <v>460</v>
      </c>
      <c r="DN226" t="s">
        <v>460</v>
      </c>
      <c r="DO226" t="s">
        <v>473</v>
      </c>
      <c r="DP226" t="s">
        <v>460</v>
      </c>
      <c r="DQ226" t="s">
        <v>473</v>
      </c>
      <c r="DR226" t="s">
        <v>460</v>
      </c>
      <c r="DS226" t="s">
        <v>460</v>
      </c>
      <c r="DT226" t="s">
        <v>460</v>
      </c>
      <c r="DU226" t="s">
        <v>460</v>
      </c>
      <c r="DV226" t="s">
        <v>460</v>
      </c>
      <c r="DW226" t="s">
        <v>460</v>
      </c>
      <c r="DX226" t="s">
        <v>460</v>
      </c>
      <c r="DY226" t="s">
        <v>460</v>
      </c>
      <c r="DZ226" t="s">
        <v>460</v>
      </c>
      <c r="EA226" t="s">
        <v>460</v>
      </c>
      <c r="EB226" t="s">
        <v>460</v>
      </c>
      <c r="EC226" t="s">
        <v>460</v>
      </c>
      <c r="ED226" t="s">
        <v>460</v>
      </c>
      <c r="EE226" t="s">
        <v>460</v>
      </c>
      <c r="EF226" t="s">
        <v>473</v>
      </c>
      <c r="EG226" t="s">
        <v>460</v>
      </c>
      <c r="EH226" t="s">
        <v>460</v>
      </c>
      <c r="EI226" t="s">
        <v>460</v>
      </c>
      <c r="EJ226" t="s">
        <v>460</v>
      </c>
      <c r="EK226" t="s">
        <v>460</v>
      </c>
      <c r="EL226" t="s">
        <v>460</v>
      </c>
      <c r="EM226" t="s">
        <v>460</v>
      </c>
      <c r="EN226" t="s">
        <v>460</v>
      </c>
      <c r="EO226" t="s">
        <v>460</v>
      </c>
      <c r="EP226" t="s">
        <v>460</v>
      </c>
      <c r="EQ226" t="s">
        <v>460</v>
      </c>
      <c r="ER226" t="s">
        <v>460</v>
      </c>
      <c r="ES226" t="s">
        <v>460</v>
      </c>
      <c r="ET226" t="s">
        <v>473</v>
      </c>
      <c r="EU226" t="s">
        <v>460</v>
      </c>
      <c r="EV226" t="s">
        <v>460</v>
      </c>
      <c r="EW226" t="s">
        <v>460</v>
      </c>
      <c r="EX226" t="s">
        <v>460</v>
      </c>
      <c r="EY226" t="s">
        <v>460</v>
      </c>
      <c r="EZ226" t="s">
        <v>460</v>
      </c>
      <c r="FA226" t="s">
        <v>460</v>
      </c>
      <c r="FB226" t="s">
        <v>460</v>
      </c>
      <c r="FC226" t="s">
        <v>460</v>
      </c>
      <c r="FD226" t="s">
        <v>460</v>
      </c>
      <c r="FE226" t="s">
        <v>460</v>
      </c>
      <c r="FF226" t="s">
        <v>460</v>
      </c>
      <c r="FG226" t="s">
        <v>473</v>
      </c>
      <c r="FH226" t="s">
        <v>460</v>
      </c>
      <c r="FI226" t="s">
        <v>460</v>
      </c>
      <c r="FJ226" t="s">
        <v>460</v>
      </c>
      <c r="FK226" t="s">
        <v>460</v>
      </c>
      <c r="FL226" t="s">
        <v>460</v>
      </c>
      <c r="FM226" t="s">
        <v>460</v>
      </c>
      <c r="FN226" t="s">
        <v>460</v>
      </c>
      <c r="FO226" t="s">
        <v>460</v>
      </c>
      <c r="FP226" t="s">
        <v>460</v>
      </c>
      <c r="FQ226" t="s">
        <v>460</v>
      </c>
      <c r="FR226" t="s">
        <v>460</v>
      </c>
      <c r="FS226" t="s">
        <v>460</v>
      </c>
      <c r="FT226" t="s">
        <v>460</v>
      </c>
      <c r="FU226" t="s">
        <v>460</v>
      </c>
      <c r="FV226" t="s">
        <v>460</v>
      </c>
      <c r="FW226" t="s">
        <v>460</v>
      </c>
      <c r="FX226" t="s">
        <v>460</v>
      </c>
      <c r="FY226" t="s">
        <v>460</v>
      </c>
      <c r="FZ226" t="s">
        <v>460</v>
      </c>
      <c r="GA226" t="s">
        <v>460</v>
      </c>
      <c r="GB226" t="s">
        <v>460</v>
      </c>
      <c r="GC226" t="s">
        <v>460</v>
      </c>
      <c r="GD226" t="s">
        <v>460</v>
      </c>
      <c r="GE226" t="s">
        <v>460</v>
      </c>
      <c r="GF226" t="s">
        <v>460</v>
      </c>
      <c r="GG226" t="s">
        <v>460</v>
      </c>
      <c r="GH226" t="s">
        <v>460</v>
      </c>
      <c r="GI226" t="s">
        <v>460</v>
      </c>
      <c r="GJ226" t="s">
        <v>460</v>
      </c>
      <c r="GK226" t="s">
        <v>460</v>
      </c>
      <c r="GL226" t="s">
        <v>460</v>
      </c>
      <c r="GM226" t="s">
        <v>460</v>
      </c>
      <c r="GN226" t="s">
        <v>460</v>
      </c>
      <c r="GO226" t="s">
        <v>460</v>
      </c>
      <c r="GP226" t="s">
        <v>460</v>
      </c>
      <c r="GQ226" t="s">
        <v>460</v>
      </c>
      <c r="GR226" t="s">
        <v>460</v>
      </c>
      <c r="GS226" t="s">
        <v>460</v>
      </c>
      <c r="GT226" t="s">
        <v>460</v>
      </c>
      <c r="GU226" t="s">
        <v>460</v>
      </c>
      <c r="GV226" t="s">
        <v>460</v>
      </c>
      <c r="GW226" t="s">
        <v>460</v>
      </c>
      <c r="GX226" t="s">
        <v>460</v>
      </c>
      <c r="GY226" t="s">
        <v>460</v>
      </c>
      <c r="GZ226" t="s">
        <v>460</v>
      </c>
      <c r="HA226" t="s">
        <v>460</v>
      </c>
      <c r="HB226" t="s">
        <v>460</v>
      </c>
      <c r="HC226" t="s">
        <v>460</v>
      </c>
      <c r="HD226" t="s">
        <v>460</v>
      </c>
      <c r="HE226" t="s">
        <v>481</v>
      </c>
      <c r="HF226">
        <v>184</v>
      </c>
      <c r="HG226">
        <v>0</v>
      </c>
      <c r="HH226">
        <v>0</v>
      </c>
      <c r="HI226">
        <v>3</v>
      </c>
      <c r="HJ226">
        <v>12</v>
      </c>
      <c r="HK226" t="s">
        <v>476</v>
      </c>
      <c r="HM226" s="3">
        <f t="shared" si="150"/>
        <v>48</v>
      </c>
      <c r="HN226" s="3">
        <f t="shared" si="151"/>
        <v>0</v>
      </c>
      <c r="HO226" s="3">
        <f t="shared" si="167"/>
        <v>0</v>
      </c>
      <c r="HP226" s="3">
        <f t="shared" si="130"/>
        <v>48</v>
      </c>
      <c r="HQ226" s="7" t="str" cm="1">
        <f t="array" ref="HQ226">_xlfn.SWITCH(HP226,HM226,"Oui",HN226,"Non",HO226,"Abstention")</f>
        <v>Oui</v>
      </c>
      <c r="HR226" s="7" t="str" cm="1">
        <f t="array" ref="HR226">_xlfn.SWITCH(HQ226,"Oui","Non","Non","Oui","Abstention","Oui")</f>
        <v>Non</v>
      </c>
      <c r="HS226" s="7" t="str" cm="1">
        <f t="array" ref="HS226">_xlfn.SWITCH(HQ226,"Oui","Abstention","Non","Abstention","Abstention","Non")</f>
        <v>Abstention</v>
      </c>
      <c r="HT226" s="3">
        <f t="shared" si="131"/>
        <v>48</v>
      </c>
      <c r="HU226" s="3">
        <f t="shared" si="132"/>
        <v>1</v>
      </c>
      <c r="HV226" t="str">
        <f t="shared" si="133"/>
        <v>consigne</v>
      </c>
      <c r="HW226" s="3">
        <f t="shared" si="152"/>
        <v>38</v>
      </c>
      <c r="HX226" s="3">
        <f t="shared" si="153"/>
        <v>0</v>
      </c>
      <c r="HY226" s="3">
        <f t="shared" si="154"/>
        <v>0</v>
      </c>
      <c r="HZ226" s="3">
        <f t="shared" si="134"/>
        <v>38</v>
      </c>
      <c r="IA226" s="7" t="str" cm="1">
        <f t="array" ref="IA226">_xlfn.SWITCH(HZ226,HW226,"Oui",HX226,"Non",HY226,"Abstention")</f>
        <v>Oui</v>
      </c>
      <c r="IB226" s="7" t="str" cm="1">
        <f t="array" ref="IB226">_xlfn.SWITCH(IA226,"Oui","Non","Non","Oui","Abstention","Oui")</f>
        <v>Non</v>
      </c>
      <c r="IC226" s="7" t="str" cm="1">
        <f t="array" ref="IC226">_xlfn.SWITCH(IA226,"Oui","Abstention","Non","Abstention","Abstention","Non")</f>
        <v>Abstention</v>
      </c>
      <c r="ID226" s="3">
        <f t="shared" si="135"/>
        <v>38</v>
      </c>
      <c r="IE226" s="3">
        <f t="shared" si="136"/>
        <v>1</v>
      </c>
      <c r="IF226" t="str">
        <f t="shared" si="137"/>
        <v>consigne</v>
      </c>
      <c r="IG226">
        <f t="shared" si="155"/>
        <v>28</v>
      </c>
      <c r="IH226">
        <f t="shared" si="156"/>
        <v>0</v>
      </c>
      <c r="II226">
        <f t="shared" si="157"/>
        <v>0</v>
      </c>
      <c r="IJ226" s="3">
        <f t="shared" si="138"/>
        <v>28</v>
      </c>
      <c r="IK226" s="7" t="str" cm="1">
        <f t="array" ref="IK226">_xlfn.SWITCH(IJ226,IG226,"Oui",IH226,"Non",II226,"Abstention")</f>
        <v>Oui</v>
      </c>
      <c r="IL226" s="7" t="str" cm="1">
        <f t="array" ref="IL226">_xlfn.SWITCH(IK226,"Oui","Non","Non","Oui","Abstention","Oui")</f>
        <v>Non</v>
      </c>
      <c r="IM226" s="7" t="str" cm="1">
        <f t="array" ref="IM226">_xlfn.SWITCH(IK226,"Oui","Abstention","Non","Abstention","Abstention","Non")</f>
        <v>Abstention</v>
      </c>
      <c r="IN226" s="3">
        <f t="shared" si="139"/>
        <v>28</v>
      </c>
      <c r="IO226" s="3">
        <f t="shared" si="140"/>
        <v>1</v>
      </c>
      <c r="IP226" t="str">
        <f t="shared" si="168"/>
        <v>consigne</v>
      </c>
      <c r="IQ226">
        <f t="shared" si="158"/>
        <v>26</v>
      </c>
      <c r="IR226">
        <f t="shared" si="159"/>
        <v>0</v>
      </c>
      <c r="IS226">
        <f t="shared" si="160"/>
        <v>0</v>
      </c>
      <c r="IT226" s="3">
        <f t="shared" si="141"/>
        <v>26</v>
      </c>
      <c r="IU226" s="7" t="str" cm="1">
        <f t="array" ref="IU226">_xlfn.SWITCH(IT226,IQ226,"Oui",IR226,"Non",IS226,"Abstention")</f>
        <v>Oui</v>
      </c>
      <c r="IV226" s="7" t="str" cm="1">
        <f t="array" ref="IV226">_xlfn.SWITCH(IU226,"Oui","Non","Non","Oui","Abstention","Oui")</f>
        <v>Non</v>
      </c>
      <c r="IW226" s="7" t="str" cm="1">
        <f t="array" ref="IW226">_xlfn.SWITCH(IU226,"Oui","Abstention","Non","Abstention","Abstention","Non")</f>
        <v>Abstention</v>
      </c>
      <c r="IX226" s="3">
        <f t="shared" si="142"/>
        <v>26</v>
      </c>
      <c r="IY226" s="3">
        <f t="shared" si="143"/>
        <v>1</v>
      </c>
      <c r="IZ226" t="str">
        <f t="shared" si="169"/>
        <v>consigne</v>
      </c>
      <c r="JA226">
        <f t="shared" si="161"/>
        <v>28</v>
      </c>
      <c r="JB226">
        <f t="shared" si="162"/>
        <v>0</v>
      </c>
      <c r="JC226">
        <f t="shared" si="163"/>
        <v>0</v>
      </c>
      <c r="JD226" s="3">
        <f t="shared" si="144"/>
        <v>28</v>
      </c>
      <c r="JE226" s="7" t="str" cm="1">
        <f t="array" ref="JE226">_xlfn.SWITCH(JD226,JA226,"Oui",JB226,"Non",JC226,"Abstention")</f>
        <v>Oui</v>
      </c>
      <c r="JF226" s="7" t="str" cm="1">
        <f t="array" ref="JF226">_xlfn.SWITCH(JE226,"Oui","Non","Non","Oui","Abstention","Oui")</f>
        <v>Non</v>
      </c>
      <c r="JG226" s="7" t="str" cm="1">
        <f t="array" ref="JG226">_xlfn.SWITCH(JE226,"Oui","Abstention","Non","Abstention","Abstention","Non")</f>
        <v>Abstention</v>
      </c>
      <c r="JH226" s="3">
        <f t="shared" si="145"/>
        <v>28</v>
      </c>
      <c r="JI226" s="3">
        <f t="shared" si="146"/>
        <v>1</v>
      </c>
      <c r="JJ226" t="str">
        <f t="shared" si="170"/>
        <v>consigne</v>
      </c>
      <c r="JK226">
        <f t="shared" si="164"/>
        <v>16</v>
      </c>
      <c r="JL226">
        <f t="shared" si="165"/>
        <v>0</v>
      </c>
      <c r="JM226">
        <f t="shared" si="166"/>
        <v>0</v>
      </c>
      <c r="JN226" s="3">
        <f t="shared" si="147"/>
        <v>16</v>
      </c>
      <c r="JO226" s="7" t="str" cm="1">
        <f t="array" ref="JO226">_xlfn.SWITCH(JN226,JK226,"Oui",JL226,"Non",JM226,"Abstention")</f>
        <v>Oui</v>
      </c>
      <c r="JP226" s="7" t="str" cm="1">
        <f t="array" ref="JP226">_xlfn.SWITCH(JO226,"Oui","Non","Non","Oui","Abstention","Oui")</f>
        <v>Non</v>
      </c>
      <c r="JQ226" s="7" t="str" cm="1">
        <f t="array" ref="JQ226">_xlfn.SWITCH(JO226,"Oui","Abstention","Non","Abstention","Abstention","Non")</f>
        <v>Abstention</v>
      </c>
      <c r="JR226" s="3">
        <f t="shared" si="148"/>
        <v>16</v>
      </c>
      <c r="JS226" s="3">
        <f t="shared" si="149"/>
        <v>1</v>
      </c>
      <c r="JT226" t="str">
        <f t="shared" si="171"/>
        <v>consigne</v>
      </c>
      <c r="JU226" s="3"/>
      <c r="JV226" t="str" cm="1">
        <f t="array" ref="JV226">_xlfn._xlws.FILTER($M$3:$HD$3,((($M226:$HD226=$HR226)+($M226:$HD226=$HS226))*($M$5:$HD$5="V")*($HV226="consigne")),"")</f>
        <v/>
      </c>
      <c r="KP226" t="str" cm="1">
        <f t="array" ref="KP226">_xlfn._xlws.FILTER($M$3:$HD$3,((($M226:$HD226=$IB226)+($M226:$HD226=$IC226))*($M$5:$HD$5="S")*($IF226="consigne")),"")</f>
        <v/>
      </c>
      <c r="LD226" t="str" cm="1">
        <f t="array" ref="LD226">_xlfn._xlws.FILTER($M$3:$HD$3,((($M226:$HD226=$IV226)+($M226:$HD226=$IW226))*($M$5:$HD$5="RL")*($IZ226="consigne")),"")</f>
        <v/>
      </c>
      <c r="LP226" t="str" cm="1">
        <f t="array" ref="LP226">_xlfn._xlws.FILTER($M$3:$HD$3,((($M226:$HD226=$JF226)+($M226:$HD226=$JG226))*($M$5:$HD$5="G")*($JJ226="consigne")),"")</f>
        <v/>
      </c>
      <c r="MA226" t="str" cm="1">
        <f t="array" ref="MA226">_xlfn._xlws.FILTER($M$3:$HD$3,((($M226:$HD226=$JP226)+($M226:$HD226=$JQ226))*($M$5:$HD$5="GL")*($JT226="consigne")),"")</f>
        <v/>
      </c>
      <c r="MG226" t="str" cm="1">
        <f t="array" ref="MG226">_xlfn._xlws.FILTER($M$3:$HD$3,((($M226:$HD226=$IL226)+($M226:$HD226=$IM226))*($M$5:$HD$5="M-E")*($IP226="consigne")),"")</f>
        <v/>
      </c>
    </row>
    <row r="227" spans="1:348" x14ac:dyDescent="0.25">
      <c r="A227" s="1" t="s">
        <v>1206</v>
      </c>
      <c r="B227" t="s">
        <v>204</v>
      </c>
      <c r="C227" t="s">
        <v>607</v>
      </c>
      <c r="D227" t="s">
        <v>608</v>
      </c>
      <c r="E227" s="1" t="s">
        <v>1207</v>
      </c>
      <c r="F227" t="s">
        <v>1208</v>
      </c>
      <c r="G227">
        <v>24714</v>
      </c>
      <c r="H227" t="s">
        <v>527</v>
      </c>
      <c r="I227" t="s">
        <v>528</v>
      </c>
      <c r="M227" t="s">
        <v>461</v>
      </c>
      <c r="N227" t="s">
        <v>461</v>
      </c>
      <c r="O227" t="s">
        <v>460</v>
      </c>
      <c r="P227" t="s">
        <v>473</v>
      </c>
      <c r="Q227" t="s">
        <v>461</v>
      </c>
      <c r="R227" t="s">
        <v>460</v>
      </c>
      <c r="S227" t="s">
        <v>460</v>
      </c>
      <c r="T227" t="s">
        <v>460</v>
      </c>
      <c r="U227" t="s">
        <v>460</v>
      </c>
      <c r="V227" t="s">
        <v>460</v>
      </c>
      <c r="W227" t="s">
        <v>463</v>
      </c>
      <c r="X227" t="s">
        <v>460</v>
      </c>
      <c r="Y227" t="s">
        <v>460</v>
      </c>
      <c r="Z227" t="s">
        <v>461</v>
      </c>
      <c r="AA227" t="s">
        <v>461</v>
      </c>
      <c r="AB227" t="s">
        <v>460</v>
      </c>
      <c r="AC227" t="s">
        <v>473</v>
      </c>
      <c r="AD227" t="s">
        <v>460</v>
      </c>
      <c r="AE227" t="s">
        <v>461</v>
      </c>
      <c r="AF227" t="s">
        <v>460</v>
      </c>
      <c r="AG227" t="s">
        <v>461</v>
      </c>
      <c r="AH227" t="s">
        <v>461</v>
      </c>
      <c r="AI227" t="s">
        <v>460</v>
      </c>
      <c r="AJ227" t="s">
        <v>460</v>
      </c>
      <c r="AK227" t="s">
        <v>461</v>
      </c>
      <c r="AL227" t="s">
        <v>473</v>
      </c>
      <c r="AM227" t="s">
        <v>461</v>
      </c>
      <c r="AN227" t="s">
        <v>460</v>
      </c>
      <c r="AO227" t="s">
        <v>461</v>
      </c>
      <c r="AP227" t="s">
        <v>460</v>
      </c>
      <c r="AQ227" t="s">
        <v>461</v>
      </c>
      <c r="AR227" t="s">
        <v>461</v>
      </c>
      <c r="AS227" t="s">
        <v>473</v>
      </c>
      <c r="AT227" t="s">
        <v>461</v>
      </c>
      <c r="AU227" t="s">
        <v>460</v>
      </c>
      <c r="AV227" t="s">
        <v>460</v>
      </c>
      <c r="AW227" t="s">
        <v>461</v>
      </c>
      <c r="AX227" t="s">
        <v>460</v>
      </c>
      <c r="AY227" t="s">
        <v>480</v>
      </c>
      <c r="AZ227" t="s">
        <v>461</v>
      </c>
      <c r="BA227" t="s">
        <v>461</v>
      </c>
      <c r="BB227" t="s">
        <v>461</v>
      </c>
      <c r="BC227" t="s">
        <v>460</v>
      </c>
      <c r="BD227" t="s">
        <v>461</v>
      </c>
      <c r="BE227" t="s">
        <v>463</v>
      </c>
      <c r="BF227" t="s">
        <v>461</v>
      </c>
      <c r="BG227" t="s">
        <v>460</v>
      </c>
      <c r="BH227" t="s">
        <v>461</v>
      </c>
      <c r="BI227" t="s">
        <v>460</v>
      </c>
      <c r="BJ227" t="s">
        <v>461</v>
      </c>
      <c r="BK227" t="s">
        <v>461</v>
      </c>
      <c r="BL227" t="s">
        <v>473</v>
      </c>
      <c r="BM227" t="s">
        <v>460</v>
      </c>
      <c r="BN227" t="s">
        <v>461</v>
      </c>
      <c r="BO227" t="s">
        <v>461</v>
      </c>
      <c r="BP227" t="s">
        <v>460</v>
      </c>
      <c r="BQ227" t="s">
        <v>460</v>
      </c>
      <c r="BR227" t="s">
        <v>461</v>
      </c>
      <c r="BS227" t="s">
        <v>460</v>
      </c>
      <c r="BT227" t="s">
        <v>473</v>
      </c>
      <c r="BU227" t="s">
        <v>461</v>
      </c>
      <c r="BV227" t="s">
        <v>461</v>
      </c>
      <c r="BW227" t="s">
        <v>461</v>
      </c>
      <c r="BX227" t="s">
        <v>460</v>
      </c>
      <c r="BY227" t="s">
        <v>473</v>
      </c>
      <c r="BZ227" t="s">
        <v>461</v>
      </c>
      <c r="CA227" t="s">
        <v>460</v>
      </c>
      <c r="CB227" t="s">
        <v>460</v>
      </c>
      <c r="CC227" t="s">
        <v>461</v>
      </c>
      <c r="CD227" t="s">
        <v>461</v>
      </c>
      <c r="CE227" t="s">
        <v>460</v>
      </c>
      <c r="CF227" t="s">
        <v>461</v>
      </c>
      <c r="CG227" t="s">
        <v>461</v>
      </c>
      <c r="CH227" t="s">
        <v>461</v>
      </c>
      <c r="CI227" t="s">
        <v>461</v>
      </c>
      <c r="CJ227" t="s">
        <v>460</v>
      </c>
      <c r="CK227" t="s">
        <v>460</v>
      </c>
      <c r="CL227" t="s">
        <v>461</v>
      </c>
      <c r="CM227" t="s">
        <v>463</v>
      </c>
      <c r="CN227" t="s">
        <v>460</v>
      </c>
      <c r="CO227" t="s">
        <v>460</v>
      </c>
      <c r="CP227" t="s">
        <v>461</v>
      </c>
      <c r="CQ227" t="s">
        <v>461</v>
      </c>
      <c r="CR227" t="s">
        <v>461</v>
      </c>
      <c r="CS227" t="s">
        <v>480</v>
      </c>
      <c r="CT227" t="s">
        <v>461</v>
      </c>
      <c r="CU227" t="s">
        <v>460</v>
      </c>
      <c r="CV227" t="s">
        <v>461</v>
      </c>
      <c r="CW227" t="s">
        <v>460</v>
      </c>
      <c r="CX227" t="s">
        <v>460</v>
      </c>
      <c r="CY227" t="s">
        <v>461</v>
      </c>
      <c r="CZ227" t="s">
        <v>461</v>
      </c>
      <c r="DA227" t="s">
        <v>461</v>
      </c>
      <c r="DB227" t="s">
        <v>474</v>
      </c>
      <c r="DC227" t="s">
        <v>460</v>
      </c>
      <c r="DD227" t="s">
        <v>461</v>
      </c>
      <c r="DE227" t="s">
        <v>460</v>
      </c>
      <c r="DF227" t="s">
        <v>461</v>
      </c>
      <c r="DG227" t="s">
        <v>460</v>
      </c>
      <c r="DH227" t="s">
        <v>460</v>
      </c>
      <c r="DI227" t="s">
        <v>460</v>
      </c>
      <c r="DJ227" t="s">
        <v>460</v>
      </c>
      <c r="DK227" t="s">
        <v>461</v>
      </c>
      <c r="DL227" t="s">
        <v>461</v>
      </c>
      <c r="DM227" t="s">
        <v>460</v>
      </c>
      <c r="DN227" t="s">
        <v>460</v>
      </c>
      <c r="DO227" t="s">
        <v>460</v>
      </c>
      <c r="DP227" t="s">
        <v>461</v>
      </c>
      <c r="DQ227" t="s">
        <v>461</v>
      </c>
      <c r="DR227" t="s">
        <v>460</v>
      </c>
      <c r="DS227" t="s">
        <v>460</v>
      </c>
      <c r="DT227" t="s">
        <v>473</v>
      </c>
      <c r="DU227" t="s">
        <v>461</v>
      </c>
      <c r="DV227" t="s">
        <v>460</v>
      </c>
      <c r="DW227" t="s">
        <v>461</v>
      </c>
      <c r="DX227" t="s">
        <v>461</v>
      </c>
      <c r="DY227" t="s">
        <v>461</v>
      </c>
      <c r="DZ227" t="s">
        <v>460</v>
      </c>
      <c r="EA227" t="s">
        <v>460</v>
      </c>
      <c r="EB227" t="s">
        <v>460</v>
      </c>
      <c r="EC227" t="s">
        <v>480</v>
      </c>
      <c r="ED227" t="s">
        <v>461</v>
      </c>
      <c r="EE227" t="s">
        <v>460</v>
      </c>
      <c r="EF227" t="s">
        <v>473</v>
      </c>
      <c r="EG227" t="s">
        <v>460</v>
      </c>
      <c r="EH227" t="s">
        <v>461</v>
      </c>
      <c r="EI227" t="s">
        <v>461</v>
      </c>
      <c r="EJ227" t="s">
        <v>461</v>
      </c>
      <c r="EK227" t="s">
        <v>460</v>
      </c>
      <c r="EL227" t="s">
        <v>460</v>
      </c>
      <c r="EM227" t="s">
        <v>460</v>
      </c>
      <c r="EN227" t="s">
        <v>461</v>
      </c>
      <c r="EO227" t="s">
        <v>460</v>
      </c>
      <c r="EP227" t="s">
        <v>460</v>
      </c>
      <c r="EQ227" t="s">
        <v>460</v>
      </c>
      <c r="ER227" t="s">
        <v>461</v>
      </c>
      <c r="ES227" t="s">
        <v>460</v>
      </c>
      <c r="ET227" t="s">
        <v>473</v>
      </c>
      <c r="EU227" t="s">
        <v>460</v>
      </c>
      <c r="EV227" t="s">
        <v>460</v>
      </c>
      <c r="EW227" t="s">
        <v>460</v>
      </c>
      <c r="EX227" t="s">
        <v>460</v>
      </c>
      <c r="EY227" t="s">
        <v>461</v>
      </c>
      <c r="EZ227" t="s">
        <v>460</v>
      </c>
      <c r="FA227" t="s">
        <v>460</v>
      </c>
      <c r="FB227" t="s">
        <v>461</v>
      </c>
      <c r="FC227" t="s">
        <v>461</v>
      </c>
      <c r="FD227" t="s">
        <v>460</v>
      </c>
      <c r="FE227" t="s">
        <v>460</v>
      </c>
      <c r="FF227" t="s">
        <v>460</v>
      </c>
      <c r="FG227" t="s">
        <v>461</v>
      </c>
      <c r="FH227" t="s">
        <v>460</v>
      </c>
      <c r="FI227" t="s">
        <v>460</v>
      </c>
      <c r="FJ227" t="s">
        <v>461</v>
      </c>
      <c r="FK227" t="s">
        <v>461</v>
      </c>
      <c r="FL227" t="s">
        <v>460</v>
      </c>
      <c r="FM227" t="s">
        <v>460</v>
      </c>
      <c r="FN227" t="s">
        <v>461</v>
      </c>
      <c r="FO227" t="s">
        <v>461</v>
      </c>
      <c r="FP227" t="s">
        <v>461</v>
      </c>
      <c r="FQ227" t="s">
        <v>461</v>
      </c>
      <c r="FR227" t="s">
        <v>460</v>
      </c>
      <c r="FS227" t="s">
        <v>461</v>
      </c>
      <c r="FT227" t="s">
        <v>460</v>
      </c>
      <c r="FU227" t="s">
        <v>460</v>
      </c>
      <c r="FV227" t="s">
        <v>460</v>
      </c>
      <c r="FW227" t="s">
        <v>461</v>
      </c>
      <c r="FX227" t="s">
        <v>460</v>
      </c>
      <c r="FY227" t="s">
        <v>460</v>
      </c>
      <c r="FZ227" t="s">
        <v>461</v>
      </c>
      <c r="GA227" t="s">
        <v>461</v>
      </c>
      <c r="GB227" t="s">
        <v>460</v>
      </c>
      <c r="GC227" t="s">
        <v>461</v>
      </c>
      <c r="GD227" t="s">
        <v>460</v>
      </c>
      <c r="GE227" t="s">
        <v>460</v>
      </c>
      <c r="GF227" t="s">
        <v>461</v>
      </c>
      <c r="GG227" t="s">
        <v>460</v>
      </c>
      <c r="GH227" t="s">
        <v>460</v>
      </c>
      <c r="GI227" t="s">
        <v>460</v>
      </c>
      <c r="GJ227" t="s">
        <v>460</v>
      </c>
      <c r="GK227" t="s">
        <v>461</v>
      </c>
      <c r="GL227" t="s">
        <v>461</v>
      </c>
      <c r="GM227" t="s">
        <v>461</v>
      </c>
      <c r="GN227" t="s">
        <v>461</v>
      </c>
      <c r="GO227" t="s">
        <v>461</v>
      </c>
      <c r="GP227" t="s">
        <v>460</v>
      </c>
      <c r="GQ227" t="s">
        <v>461</v>
      </c>
      <c r="GR227" t="s">
        <v>461</v>
      </c>
      <c r="GS227" t="s">
        <v>461</v>
      </c>
      <c r="GT227" t="s">
        <v>460</v>
      </c>
      <c r="GU227" t="s">
        <v>461</v>
      </c>
      <c r="GV227" t="s">
        <v>461</v>
      </c>
      <c r="GW227" t="s">
        <v>460</v>
      </c>
      <c r="GX227" t="s">
        <v>460</v>
      </c>
      <c r="GY227" t="s">
        <v>460</v>
      </c>
      <c r="GZ227" t="s">
        <v>473</v>
      </c>
      <c r="HA227" t="s">
        <v>460</v>
      </c>
      <c r="HB227" t="s">
        <v>461</v>
      </c>
      <c r="HC227" t="s">
        <v>460</v>
      </c>
      <c r="HD227" t="s">
        <v>461</v>
      </c>
      <c r="HE227" t="s">
        <v>481</v>
      </c>
      <c r="HF227">
        <v>93</v>
      </c>
      <c r="HG227">
        <v>89</v>
      </c>
      <c r="HH227">
        <v>3</v>
      </c>
      <c r="HI227">
        <v>3</v>
      </c>
      <c r="HJ227">
        <v>11</v>
      </c>
      <c r="HK227" t="s">
        <v>476</v>
      </c>
      <c r="HM227" s="3">
        <f t="shared" si="150"/>
        <v>0</v>
      </c>
      <c r="HN227" s="3">
        <f t="shared" si="151"/>
        <v>49</v>
      </c>
      <c r="HO227" s="3">
        <f t="shared" si="167"/>
        <v>1</v>
      </c>
      <c r="HP227" s="3">
        <f t="shared" si="130"/>
        <v>49</v>
      </c>
      <c r="HQ227" s="7" t="str" cm="1">
        <f t="array" ref="HQ227">_xlfn.SWITCH(HP227,HM227,"Oui",HN227,"Non",HO227,"Abstention")</f>
        <v>Non</v>
      </c>
      <c r="HR227" s="7" t="str" cm="1">
        <f t="array" ref="HR227">_xlfn.SWITCH(HQ227,"Oui","Non","Non","Oui","Abstention","Oui")</f>
        <v>Oui</v>
      </c>
      <c r="HS227" s="7" t="str" cm="1">
        <f t="array" ref="HS227">_xlfn.SWITCH(HQ227,"Oui","Abstention","Non","Abstention","Abstention","Non")</f>
        <v>Abstention</v>
      </c>
      <c r="HT227" s="3">
        <f t="shared" si="131"/>
        <v>50</v>
      </c>
      <c r="HU227" s="3">
        <f t="shared" si="132"/>
        <v>0.98</v>
      </c>
      <c r="HV227" t="str">
        <f t="shared" si="133"/>
        <v>consigne</v>
      </c>
      <c r="HW227" s="3">
        <f t="shared" si="152"/>
        <v>36</v>
      </c>
      <c r="HX227" s="3">
        <f t="shared" si="153"/>
        <v>0</v>
      </c>
      <c r="HY227" s="3">
        <f t="shared" si="154"/>
        <v>0</v>
      </c>
      <c r="HZ227" s="3">
        <f t="shared" si="134"/>
        <v>36</v>
      </c>
      <c r="IA227" s="7" t="str" cm="1">
        <f t="array" ref="IA227">_xlfn.SWITCH(HZ227,HW227,"Oui",HX227,"Non",HY227,"Abstention")</f>
        <v>Oui</v>
      </c>
      <c r="IB227" s="7" t="str" cm="1">
        <f t="array" ref="IB227">_xlfn.SWITCH(IA227,"Oui","Non","Non","Oui","Abstention","Oui")</f>
        <v>Non</v>
      </c>
      <c r="IC227" s="7" t="str" cm="1">
        <f t="array" ref="IC227">_xlfn.SWITCH(IA227,"Oui","Abstention","Non","Abstention","Abstention","Non")</f>
        <v>Abstention</v>
      </c>
      <c r="ID227" s="3">
        <f t="shared" si="135"/>
        <v>36</v>
      </c>
      <c r="IE227" s="3">
        <f t="shared" si="136"/>
        <v>1</v>
      </c>
      <c r="IF227" t="str">
        <f t="shared" si="137"/>
        <v>consigne</v>
      </c>
      <c r="IG227">
        <f t="shared" si="155"/>
        <v>29</v>
      </c>
      <c r="IH227">
        <f t="shared" si="156"/>
        <v>0</v>
      </c>
      <c r="II227">
        <f t="shared" si="157"/>
        <v>0</v>
      </c>
      <c r="IJ227" s="3">
        <f t="shared" si="138"/>
        <v>29</v>
      </c>
      <c r="IK227" s="7" t="str" cm="1">
        <f t="array" ref="IK227">_xlfn.SWITCH(IJ227,IG227,"Oui",IH227,"Non",II227,"Abstention")</f>
        <v>Oui</v>
      </c>
      <c r="IL227" s="7" t="str" cm="1">
        <f t="array" ref="IL227">_xlfn.SWITCH(IK227,"Oui","Non","Non","Oui","Abstention","Oui")</f>
        <v>Non</v>
      </c>
      <c r="IM227" s="7" t="str" cm="1">
        <f t="array" ref="IM227">_xlfn.SWITCH(IK227,"Oui","Abstention","Non","Abstention","Abstention","Non")</f>
        <v>Abstention</v>
      </c>
      <c r="IN227" s="3">
        <f t="shared" si="139"/>
        <v>29</v>
      </c>
      <c r="IO227" s="3">
        <f t="shared" si="140"/>
        <v>1</v>
      </c>
      <c r="IP227" t="str">
        <f t="shared" si="168"/>
        <v>consigne</v>
      </c>
      <c r="IQ227">
        <f t="shared" si="158"/>
        <v>0</v>
      </c>
      <c r="IR227">
        <f t="shared" si="159"/>
        <v>26</v>
      </c>
      <c r="IS227">
        <f t="shared" si="160"/>
        <v>2</v>
      </c>
      <c r="IT227" s="3">
        <f t="shared" si="141"/>
        <v>26</v>
      </c>
      <c r="IU227" s="7" t="str" cm="1">
        <f t="array" ref="IU227">_xlfn.SWITCH(IT227,IQ227,"Oui",IR227,"Non",IS227,"Abstention")</f>
        <v>Non</v>
      </c>
      <c r="IV227" s="7" t="str" cm="1">
        <f t="array" ref="IV227">_xlfn.SWITCH(IU227,"Oui","Non","Non","Oui","Abstention","Oui")</f>
        <v>Oui</v>
      </c>
      <c r="IW227" s="7" t="str" cm="1">
        <f t="array" ref="IW227">_xlfn.SWITCH(IU227,"Oui","Abstention","Non","Abstention","Abstention","Non")</f>
        <v>Abstention</v>
      </c>
      <c r="IX227" s="3">
        <f t="shared" si="142"/>
        <v>28</v>
      </c>
      <c r="IY227" s="3">
        <f t="shared" si="143"/>
        <v>0.9285714285714286</v>
      </c>
      <c r="IZ227" t="str">
        <f t="shared" si="169"/>
        <v>consigne</v>
      </c>
      <c r="JA227">
        <f t="shared" si="161"/>
        <v>28</v>
      </c>
      <c r="JB227">
        <f t="shared" si="162"/>
        <v>0</v>
      </c>
      <c r="JC227">
        <f t="shared" si="163"/>
        <v>0</v>
      </c>
      <c r="JD227" s="3">
        <f t="shared" si="144"/>
        <v>28</v>
      </c>
      <c r="JE227" s="7" t="str" cm="1">
        <f t="array" ref="JE227">_xlfn.SWITCH(JD227,JA227,"Oui",JB227,"Non",JC227,"Abstention")</f>
        <v>Oui</v>
      </c>
      <c r="JF227" s="7" t="str" cm="1">
        <f t="array" ref="JF227">_xlfn.SWITCH(JE227,"Oui","Non","Non","Oui","Abstention","Oui")</f>
        <v>Non</v>
      </c>
      <c r="JG227" s="7" t="str" cm="1">
        <f t="array" ref="JG227">_xlfn.SWITCH(JE227,"Oui","Abstention","Non","Abstention","Abstention","Non")</f>
        <v>Abstention</v>
      </c>
      <c r="JH227" s="3">
        <f t="shared" si="145"/>
        <v>28</v>
      </c>
      <c r="JI227" s="3">
        <f t="shared" si="146"/>
        <v>1</v>
      </c>
      <c r="JJ227" t="str">
        <f t="shared" si="170"/>
        <v>consigne</v>
      </c>
      <c r="JK227">
        <f t="shared" si="164"/>
        <v>0</v>
      </c>
      <c r="JL227">
        <f t="shared" si="165"/>
        <v>14</v>
      </c>
      <c r="JM227">
        <f t="shared" si="166"/>
        <v>0</v>
      </c>
      <c r="JN227" s="3">
        <f t="shared" si="147"/>
        <v>14</v>
      </c>
      <c r="JO227" s="7" t="str" cm="1">
        <f t="array" ref="JO227">_xlfn.SWITCH(JN227,JK227,"Oui",JL227,"Non",JM227,"Abstention")</f>
        <v>Non</v>
      </c>
      <c r="JP227" s="7" t="str" cm="1">
        <f t="array" ref="JP227">_xlfn.SWITCH(JO227,"Oui","Non","Non","Oui","Abstention","Oui")</f>
        <v>Oui</v>
      </c>
      <c r="JQ227" s="7" t="str" cm="1">
        <f t="array" ref="JQ227">_xlfn.SWITCH(JO227,"Oui","Abstention","Non","Abstention","Abstention","Non")</f>
        <v>Abstention</v>
      </c>
      <c r="JR227" s="3">
        <f t="shared" si="148"/>
        <v>14</v>
      </c>
      <c r="JS227" s="3">
        <f t="shared" si="149"/>
        <v>1</v>
      </c>
      <c r="JT227" t="str">
        <f t="shared" si="171"/>
        <v>consigne</v>
      </c>
      <c r="JU227" s="3"/>
      <c r="JV227" t="str" cm="1">
        <f t="array" ref="JV227">_xlfn._xlws.FILTER($M$3:$HD$3,((($M227:$HD227=$HR227)+($M227:$HD227=$HS227))*($M$5:$HD$5="V")*($HV227="consigne")),"")</f>
        <v>Herzog Verena</v>
      </c>
      <c r="KP227" t="str" cm="1">
        <f t="array" ref="KP227">_xlfn._xlws.FILTER($M$3:$HD$3,((($M227:$HD227=$IB227)+($M227:$HD227=$IC227))*($M$5:$HD$5="S")*($IF227="consigne")),"")</f>
        <v/>
      </c>
      <c r="LD227" t="str" cm="1">
        <f t="array" ref="LD227:LE227">_xlfn._xlws.FILTER($M$3:$HD$3,((($M227:$HD227=$IV227)+($M227:$HD227=$IW227))*($M$5:$HD$5="RL")*($IZ227="consigne")),"")</f>
        <v>de Montmollin Simone</v>
      </c>
      <c r="LE227" t="str">
        <v>Moret Isabelle</v>
      </c>
      <c r="LP227" t="str" cm="1">
        <f t="array" ref="LP227">_xlfn._xlws.FILTER($M$3:$HD$3,((($M227:$HD227=$JF227)+($M227:$HD227=$JG227))*($M$5:$HD$5="G")*($JJ227="consigne")),"")</f>
        <v/>
      </c>
      <c r="MA227" t="str" cm="1">
        <f t="array" ref="MA227">_xlfn._xlws.FILTER($M$3:$HD$3,((($M227:$HD227=$JP227)+($M227:$HD227=$JQ227))*($M$5:$HD$5="GL")*($JT227="consigne")),"")</f>
        <v/>
      </c>
      <c r="MG227" t="str" cm="1">
        <f t="array" ref="MG227">_xlfn._xlws.FILTER($M$3:$HD$3,((($M227:$HD227=$IL227)+($M227:$HD227=$IM227))*($M$5:$HD$5="M-E")*($IP227="consigne")),"")</f>
        <v/>
      </c>
    </row>
    <row r="228" spans="1:348" x14ac:dyDescent="0.25">
      <c r="A228" s="1" t="s">
        <v>1209</v>
      </c>
      <c r="B228" t="s">
        <v>204</v>
      </c>
      <c r="D228" t="s">
        <v>608</v>
      </c>
      <c r="E228" s="1" t="s">
        <v>1210</v>
      </c>
      <c r="F228" t="s">
        <v>1211</v>
      </c>
      <c r="G228">
        <v>24715</v>
      </c>
      <c r="H228" t="s">
        <v>527</v>
      </c>
      <c r="I228" t="s">
        <v>528</v>
      </c>
      <c r="M228" t="s">
        <v>461</v>
      </c>
      <c r="N228" t="s">
        <v>461</v>
      </c>
      <c r="O228" t="s">
        <v>473</v>
      </c>
      <c r="P228" t="s">
        <v>461</v>
      </c>
      <c r="Q228" t="s">
        <v>461</v>
      </c>
      <c r="R228" t="s">
        <v>460</v>
      </c>
      <c r="S228" t="s">
        <v>460</v>
      </c>
      <c r="T228" t="s">
        <v>460</v>
      </c>
      <c r="U228" t="s">
        <v>460</v>
      </c>
      <c r="V228" t="s">
        <v>460</v>
      </c>
      <c r="W228" t="s">
        <v>463</v>
      </c>
      <c r="X228" t="s">
        <v>460</v>
      </c>
      <c r="Y228" t="s">
        <v>460</v>
      </c>
      <c r="Z228" t="s">
        <v>461</v>
      </c>
      <c r="AA228" t="s">
        <v>461</v>
      </c>
      <c r="AB228" t="s">
        <v>460</v>
      </c>
      <c r="AC228" t="s">
        <v>461</v>
      </c>
      <c r="AD228" t="s">
        <v>461</v>
      </c>
      <c r="AE228" t="s">
        <v>461</v>
      </c>
      <c r="AF228" t="s">
        <v>460</v>
      </c>
      <c r="AG228" t="s">
        <v>461</v>
      </c>
      <c r="AH228" t="s">
        <v>461</v>
      </c>
      <c r="AI228" t="s">
        <v>461</v>
      </c>
      <c r="AJ228" t="s">
        <v>460</v>
      </c>
      <c r="AK228" t="s">
        <v>461</v>
      </c>
      <c r="AL228" t="s">
        <v>473</v>
      </c>
      <c r="AM228" t="s">
        <v>461</v>
      </c>
      <c r="AN228" t="s">
        <v>461</v>
      </c>
      <c r="AO228" t="s">
        <v>461</v>
      </c>
      <c r="AP228" t="s">
        <v>461</v>
      </c>
      <c r="AQ228" t="s">
        <v>461</v>
      </c>
      <c r="AR228" t="s">
        <v>461</v>
      </c>
      <c r="AS228" t="s">
        <v>473</v>
      </c>
      <c r="AT228" t="s">
        <v>461</v>
      </c>
      <c r="AU228" t="s">
        <v>460</v>
      </c>
      <c r="AV228" t="s">
        <v>460</v>
      </c>
      <c r="AW228" t="s">
        <v>461</v>
      </c>
      <c r="AX228" t="s">
        <v>460</v>
      </c>
      <c r="AY228" t="s">
        <v>461</v>
      </c>
      <c r="AZ228" t="s">
        <v>461</v>
      </c>
      <c r="BA228" t="s">
        <v>461</v>
      </c>
      <c r="BB228" t="s">
        <v>461</v>
      </c>
      <c r="BC228" t="s">
        <v>460</v>
      </c>
      <c r="BD228" t="s">
        <v>461</v>
      </c>
      <c r="BE228" t="s">
        <v>463</v>
      </c>
      <c r="BF228" t="s">
        <v>461</v>
      </c>
      <c r="BG228" t="s">
        <v>460</v>
      </c>
      <c r="BH228" t="s">
        <v>461</v>
      </c>
      <c r="BI228" t="s">
        <v>460</v>
      </c>
      <c r="BJ228" t="s">
        <v>461</v>
      </c>
      <c r="BK228" t="s">
        <v>461</v>
      </c>
      <c r="BL228" t="s">
        <v>461</v>
      </c>
      <c r="BM228" t="s">
        <v>460</v>
      </c>
      <c r="BN228" t="s">
        <v>461</v>
      </c>
      <c r="BO228" t="s">
        <v>461</v>
      </c>
      <c r="BP228" t="s">
        <v>460</v>
      </c>
      <c r="BQ228" t="s">
        <v>460</v>
      </c>
      <c r="BR228" t="s">
        <v>461</v>
      </c>
      <c r="BS228" t="s">
        <v>460</v>
      </c>
      <c r="BT228" t="s">
        <v>473</v>
      </c>
      <c r="BU228" t="s">
        <v>461</v>
      </c>
      <c r="BV228" t="s">
        <v>461</v>
      </c>
      <c r="BW228" t="s">
        <v>461</v>
      </c>
      <c r="BX228" t="s">
        <v>460</v>
      </c>
      <c r="BY228" t="s">
        <v>473</v>
      </c>
      <c r="BZ228" t="s">
        <v>461</v>
      </c>
      <c r="CA228" t="s">
        <v>460</v>
      </c>
      <c r="CB228" t="s">
        <v>461</v>
      </c>
      <c r="CC228" t="s">
        <v>461</v>
      </c>
      <c r="CD228" t="s">
        <v>461</v>
      </c>
      <c r="CE228" t="s">
        <v>460</v>
      </c>
      <c r="CF228" t="s">
        <v>461</v>
      </c>
      <c r="CG228" t="s">
        <v>461</v>
      </c>
      <c r="CH228" t="s">
        <v>461</v>
      </c>
      <c r="CI228" t="s">
        <v>461</v>
      </c>
      <c r="CJ228" t="s">
        <v>461</v>
      </c>
      <c r="CK228" t="s">
        <v>460</v>
      </c>
      <c r="CL228" t="s">
        <v>461</v>
      </c>
      <c r="CM228" t="s">
        <v>463</v>
      </c>
      <c r="CN228" t="s">
        <v>460</v>
      </c>
      <c r="CO228" t="s">
        <v>460</v>
      </c>
      <c r="CP228" t="s">
        <v>461</v>
      </c>
      <c r="CQ228" t="s">
        <v>461</v>
      </c>
      <c r="CR228" t="s">
        <v>461</v>
      </c>
      <c r="CS228" t="s">
        <v>461</v>
      </c>
      <c r="CT228" t="s">
        <v>461</v>
      </c>
      <c r="CU228" t="s">
        <v>461</v>
      </c>
      <c r="CV228" t="s">
        <v>461</v>
      </c>
      <c r="CW228" t="s">
        <v>461</v>
      </c>
      <c r="CX228" t="s">
        <v>460</v>
      </c>
      <c r="CY228" t="s">
        <v>461</v>
      </c>
      <c r="CZ228" t="s">
        <v>461</v>
      </c>
      <c r="DA228" t="s">
        <v>461</v>
      </c>
      <c r="DB228" t="s">
        <v>474</v>
      </c>
      <c r="DC228" t="s">
        <v>461</v>
      </c>
      <c r="DD228" t="s">
        <v>461</v>
      </c>
      <c r="DE228" t="s">
        <v>460</v>
      </c>
      <c r="DF228" t="s">
        <v>461</v>
      </c>
      <c r="DG228" t="s">
        <v>461</v>
      </c>
      <c r="DH228" t="s">
        <v>461</v>
      </c>
      <c r="DI228" t="s">
        <v>460</v>
      </c>
      <c r="DJ228" t="s">
        <v>461</v>
      </c>
      <c r="DK228" t="s">
        <v>461</v>
      </c>
      <c r="DL228" t="s">
        <v>461</v>
      </c>
      <c r="DM228" t="s">
        <v>460</v>
      </c>
      <c r="DN228" t="s">
        <v>460</v>
      </c>
      <c r="DO228" t="s">
        <v>461</v>
      </c>
      <c r="DP228" t="s">
        <v>461</v>
      </c>
      <c r="DQ228" t="s">
        <v>461</v>
      </c>
      <c r="DR228" t="s">
        <v>460</v>
      </c>
      <c r="DS228" t="s">
        <v>460</v>
      </c>
      <c r="DT228" t="s">
        <v>460</v>
      </c>
      <c r="DU228" t="s">
        <v>461</v>
      </c>
      <c r="DV228" t="s">
        <v>460</v>
      </c>
      <c r="DW228" t="s">
        <v>461</v>
      </c>
      <c r="DX228" t="s">
        <v>461</v>
      </c>
      <c r="DY228" t="s">
        <v>461</v>
      </c>
      <c r="DZ228" t="s">
        <v>460</v>
      </c>
      <c r="EA228" t="s">
        <v>460</v>
      </c>
      <c r="EB228" t="s">
        <v>473</v>
      </c>
      <c r="EC228" t="s">
        <v>480</v>
      </c>
      <c r="ED228" t="s">
        <v>461</v>
      </c>
      <c r="EE228" t="s">
        <v>461</v>
      </c>
      <c r="EF228" t="s">
        <v>473</v>
      </c>
      <c r="EG228" t="s">
        <v>460</v>
      </c>
      <c r="EH228" t="s">
        <v>461</v>
      </c>
      <c r="EI228" t="s">
        <v>461</v>
      </c>
      <c r="EJ228" t="s">
        <v>461</v>
      </c>
      <c r="EK228" t="s">
        <v>460</v>
      </c>
      <c r="EL228" t="s">
        <v>460</v>
      </c>
      <c r="EM228" t="s">
        <v>461</v>
      </c>
      <c r="EN228" t="s">
        <v>461</v>
      </c>
      <c r="EO228" t="s">
        <v>460</v>
      </c>
      <c r="EP228" t="s">
        <v>461</v>
      </c>
      <c r="EQ228" t="s">
        <v>460</v>
      </c>
      <c r="ER228" t="s">
        <v>461</v>
      </c>
      <c r="ES228" t="s">
        <v>460</v>
      </c>
      <c r="ET228" t="s">
        <v>473</v>
      </c>
      <c r="EU228" t="s">
        <v>460</v>
      </c>
      <c r="EV228" t="s">
        <v>460</v>
      </c>
      <c r="EW228" t="s">
        <v>460</v>
      </c>
      <c r="EX228" t="s">
        <v>460</v>
      </c>
      <c r="EY228" t="s">
        <v>461</v>
      </c>
      <c r="EZ228" t="s">
        <v>461</v>
      </c>
      <c r="FA228" t="s">
        <v>461</v>
      </c>
      <c r="FB228" t="s">
        <v>461</v>
      </c>
      <c r="FC228" t="s">
        <v>461</v>
      </c>
      <c r="FD228" t="s">
        <v>461</v>
      </c>
      <c r="FE228" t="s">
        <v>461</v>
      </c>
      <c r="FF228" t="s">
        <v>461</v>
      </c>
      <c r="FG228" t="s">
        <v>461</v>
      </c>
      <c r="FH228" t="s">
        <v>460</v>
      </c>
      <c r="FI228" t="s">
        <v>461</v>
      </c>
      <c r="FJ228" t="s">
        <v>461</v>
      </c>
      <c r="FK228" t="s">
        <v>461</v>
      </c>
      <c r="FL228" t="s">
        <v>460</v>
      </c>
      <c r="FM228" t="s">
        <v>460</v>
      </c>
      <c r="FN228" t="s">
        <v>461</v>
      </c>
      <c r="FO228" t="s">
        <v>461</v>
      </c>
      <c r="FP228" t="s">
        <v>461</v>
      </c>
      <c r="FQ228" t="s">
        <v>461</v>
      </c>
      <c r="FR228" t="s">
        <v>460</v>
      </c>
      <c r="FS228" t="s">
        <v>461</v>
      </c>
      <c r="FT228" t="s">
        <v>460</v>
      </c>
      <c r="FU228" t="s">
        <v>460</v>
      </c>
      <c r="FV228" t="s">
        <v>460</v>
      </c>
      <c r="FW228" t="s">
        <v>461</v>
      </c>
      <c r="FX228" t="s">
        <v>460</v>
      </c>
      <c r="FY228" t="s">
        <v>461</v>
      </c>
      <c r="FZ228" t="s">
        <v>461</v>
      </c>
      <c r="GA228" t="s">
        <v>461</v>
      </c>
      <c r="GB228" t="s">
        <v>461</v>
      </c>
      <c r="GC228" t="s">
        <v>461</v>
      </c>
      <c r="GD228" t="s">
        <v>473</v>
      </c>
      <c r="GE228" t="s">
        <v>460</v>
      </c>
      <c r="GF228" t="s">
        <v>461</v>
      </c>
      <c r="GG228" t="s">
        <v>461</v>
      </c>
      <c r="GH228" t="s">
        <v>460</v>
      </c>
      <c r="GI228" t="s">
        <v>460</v>
      </c>
      <c r="GJ228" t="s">
        <v>460</v>
      </c>
      <c r="GK228" t="s">
        <v>461</v>
      </c>
      <c r="GL228" t="s">
        <v>461</v>
      </c>
      <c r="GM228" t="s">
        <v>461</v>
      </c>
      <c r="GN228" t="s">
        <v>461</v>
      </c>
      <c r="GO228" t="s">
        <v>461</v>
      </c>
      <c r="GP228" t="s">
        <v>460</v>
      </c>
      <c r="GQ228" t="s">
        <v>461</v>
      </c>
      <c r="GR228" t="s">
        <v>461</v>
      </c>
      <c r="GS228" t="s">
        <v>461</v>
      </c>
      <c r="GT228" t="s">
        <v>460</v>
      </c>
      <c r="GU228" t="s">
        <v>461</v>
      </c>
      <c r="GV228" t="s">
        <v>461</v>
      </c>
      <c r="GW228" t="s">
        <v>460</v>
      </c>
      <c r="GX228" t="s">
        <v>460</v>
      </c>
      <c r="GY228" t="s">
        <v>460</v>
      </c>
      <c r="GZ228" t="s">
        <v>460</v>
      </c>
      <c r="HA228" t="s">
        <v>461</v>
      </c>
      <c r="HB228" t="s">
        <v>461</v>
      </c>
      <c r="HC228" t="s">
        <v>460</v>
      </c>
      <c r="HD228" t="s">
        <v>461</v>
      </c>
      <c r="HE228" t="s">
        <v>475</v>
      </c>
      <c r="HF228">
        <v>66</v>
      </c>
      <c r="HG228">
        <v>120</v>
      </c>
      <c r="HH228">
        <v>1</v>
      </c>
      <c r="HI228">
        <v>3</v>
      </c>
      <c r="HJ228">
        <v>9</v>
      </c>
      <c r="HK228" t="s">
        <v>476</v>
      </c>
      <c r="HM228" s="3">
        <f t="shared" si="150"/>
        <v>0</v>
      </c>
      <c r="HN228" s="3">
        <f t="shared" si="151"/>
        <v>51</v>
      </c>
      <c r="HO228" s="3">
        <f t="shared" si="167"/>
        <v>0</v>
      </c>
      <c r="HP228" s="3">
        <f t="shared" si="130"/>
        <v>51</v>
      </c>
      <c r="HQ228" s="7" t="str" cm="1">
        <f t="array" ref="HQ228">_xlfn.SWITCH(HP228,HM228,"Oui",HN228,"Non",HO228,"Abstention")</f>
        <v>Non</v>
      </c>
      <c r="HR228" s="7" t="str" cm="1">
        <f t="array" ref="HR228">_xlfn.SWITCH(HQ228,"Oui","Non","Non","Oui","Abstention","Oui")</f>
        <v>Oui</v>
      </c>
      <c r="HS228" s="7" t="str" cm="1">
        <f t="array" ref="HS228">_xlfn.SWITCH(HQ228,"Oui","Abstention","Non","Abstention","Abstention","Non")</f>
        <v>Abstention</v>
      </c>
      <c r="HT228" s="3">
        <f t="shared" si="131"/>
        <v>51</v>
      </c>
      <c r="HU228" s="3">
        <f t="shared" si="132"/>
        <v>1</v>
      </c>
      <c r="HV228" t="str">
        <f t="shared" si="133"/>
        <v>consigne</v>
      </c>
      <c r="HW228" s="3">
        <f t="shared" si="152"/>
        <v>35</v>
      </c>
      <c r="HX228" s="3">
        <f t="shared" si="153"/>
        <v>0</v>
      </c>
      <c r="HY228" s="3">
        <f t="shared" si="154"/>
        <v>0</v>
      </c>
      <c r="HZ228" s="3">
        <f t="shared" si="134"/>
        <v>35</v>
      </c>
      <c r="IA228" s="7" t="str" cm="1">
        <f t="array" ref="IA228">_xlfn.SWITCH(HZ228,HW228,"Oui",HX228,"Non",HY228,"Abstention")</f>
        <v>Oui</v>
      </c>
      <c r="IB228" s="7" t="str" cm="1">
        <f t="array" ref="IB228">_xlfn.SWITCH(IA228,"Oui","Non","Non","Oui","Abstention","Oui")</f>
        <v>Non</v>
      </c>
      <c r="IC228" s="7" t="str" cm="1">
        <f t="array" ref="IC228">_xlfn.SWITCH(IA228,"Oui","Abstention","Non","Abstention","Abstention","Non")</f>
        <v>Abstention</v>
      </c>
      <c r="ID228" s="3">
        <f t="shared" si="135"/>
        <v>35</v>
      </c>
      <c r="IE228" s="3">
        <f t="shared" si="136"/>
        <v>1</v>
      </c>
      <c r="IF228" t="str">
        <f t="shared" si="137"/>
        <v>consigne</v>
      </c>
      <c r="IG228">
        <f t="shared" si="155"/>
        <v>3</v>
      </c>
      <c r="IH228">
        <f t="shared" si="156"/>
        <v>26</v>
      </c>
      <c r="II228">
        <f t="shared" si="157"/>
        <v>0</v>
      </c>
      <c r="IJ228" s="3">
        <f t="shared" si="138"/>
        <v>26</v>
      </c>
      <c r="IK228" s="7" t="str" cm="1">
        <f t="array" ref="IK228">_xlfn.SWITCH(IJ228,IG228,"Oui",IH228,"Non",II228,"Abstention")</f>
        <v>Non</v>
      </c>
      <c r="IL228" s="7" t="str" cm="1">
        <f t="array" ref="IL228">_xlfn.SWITCH(IK228,"Oui","Non","Non","Oui","Abstention","Oui")</f>
        <v>Oui</v>
      </c>
      <c r="IM228" s="7" t="str" cm="1">
        <f t="array" ref="IM228">_xlfn.SWITCH(IK228,"Oui","Abstention","Non","Abstention","Abstention","Non")</f>
        <v>Abstention</v>
      </c>
      <c r="IN228" s="3">
        <f t="shared" si="139"/>
        <v>29</v>
      </c>
      <c r="IO228" s="3">
        <f t="shared" si="140"/>
        <v>0.89655172413793105</v>
      </c>
      <c r="IP228" t="str">
        <f t="shared" si="168"/>
        <v>consigne</v>
      </c>
      <c r="IQ228">
        <f t="shared" si="158"/>
        <v>0</v>
      </c>
      <c r="IR228">
        <f t="shared" si="159"/>
        <v>27</v>
      </c>
      <c r="IS228">
        <f t="shared" si="160"/>
        <v>1</v>
      </c>
      <c r="IT228" s="3">
        <f t="shared" si="141"/>
        <v>27</v>
      </c>
      <c r="IU228" s="7" t="str" cm="1">
        <f t="array" ref="IU228">_xlfn.SWITCH(IT228,IQ228,"Oui",IR228,"Non",IS228,"Abstention")</f>
        <v>Non</v>
      </c>
      <c r="IV228" s="7" t="str" cm="1">
        <f t="array" ref="IV228">_xlfn.SWITCH(IU228,"Oui","Non","Non","Oui","Abstention","Oui")</f>
        <v>Oui</v>
      </c>
      <c r="IW228" s="7" t="str" cm="1">
        <f t="array" ref="IW228">_xlfn.SWITCH(IU228,"Oui","Abstention","Non","Abstention","Abstention","Non")</f>
        <v>Abstention</v>
      </c>
      <c r="IX228" s="3">
        <f t="shared" si="142"/>
        <v>28</v>
      </c>
      <c r="IY228" s="3">
        <f t="shared" si="143"/>
        <v>0.9642857142857143</v>
      </c>
      <c r="IZ228" t="str">
        <f t="shared" si="169"/>
        <v>consigne</v>
      </c>
      <c r="JA228">
        <f t="shared" si="161"/>
        <v>28</v>
      </c>
      <c r="JB228">
        <f t="shared" si="162"/>
        <v>0</v>
      </c>
      <c r="JC228">
        <f t="shared" si="163"/>
        <v>0</v>
      </c>
      <c r="JD228" s="3">
        <f t="shared" si="144"/>
        <v>28</v>
      </c>
      <c r="JE228" s="7" t="str" cm="1">
        <f t="array" ref="JE228">_xlfn.SWITCH(JD228,JA228,"Oui",JB228,"Non",JC228,"Abstention")</f>
        <v>Oui</v>
      </c>
      <c r="JF228" s="7" t="str" cm="1">
        <f t="array" ref="JF228">_xlfn.SWITCH(JE228,"Oui","Non","Non","Oui","Abstention","Oui")</f>
        <v>Non</v>
      </c>
      <c r="JG228" s="7" t="str" cm="1">
        <f t="array" ref="JG228">_xlfn.SWITCH(JE228,"Oui","Abstention","Non","Abstention","Abstention","Non")</f>
        <v>Abstention</v>
      </c>
      <c r="JH228" s="3">
        <f t="shared" si="145"/>
        <v>28</v>
      </c>
      <c r="JI228" s="3">
        <f t="shared" si="146"/>
        <v>1</v>
      </c>
      <c r="JJ228" t="str">
        <f t="shared" si="170"/>
        <v>consigne</v>
      </c>
      <c r="JK228">
        <f t="shared" si="164"/>
        <v>0</v>
      </c>
      <c r="JL228">
        <f t="shared" si="165"/>
        <v>16</v>
      </c>
      <c r="JM228">
        <f t="shared" si="166"/>
        <v>0</v>
      </c>
      <c r="JN228" s="3">
        <f t="shared" si="147"/>
        <v>16</v>
      </c>
      <c r="JO228" s="7" t="str" cm="1">
        <f t="array" ref="JO228">_xlfn.SWITCH(JN228,JK228,"Oui",JL228,"Non",JM228,"Abstention")</f>
        <v>Non</v>
      </c>
      <c r="JP228" s="7" t="str" cm="1">
        <f t="array" ref="JP228">_xlfn.SWITCH(JO228,"Oui","Non","Non","Oui","Abstention","Oui")</f>
        <v>Oui</v>
      </c>
      <c r="JQ228" s="7" t="str" cm="1">
        <f t="array" ref="JQ228">_xlfn.SWITCH(JO228,"Oui","Abstention","Non","Abstention","Abstention","Non")</f>
        <v>Abstention</v>
      </c>
      <c r="JR228" s="3">
        <f t="shared" si="148"/>
        <v>16</v>
      </c>
      <c r="JS228" s="3">
        <f t="shared" si="149"/>
        <v>1</v>
      </c>
      <c r="JT228" t="str">
        <f t="shared" si="171"/>
        <v>consigne</v>
      </c>
      <c r="JU228" s="3"/>
      <c r="JV228" t="str" cm="1">
        <f t="array" ref="JV228">_xlfn._xlws.FILTER($M$3:$HD$3,((($M228:$HD228=$HR228)+($M228:$HD228=$HS228))*($M$5:$HD$5="V")*($HV228="consigne")),"")</f>
        <v/>
      </c>
      <c r="KP228" t="str" cm="1">
        <f t="array" ref="KP228">_xlfn._xlws.FILTER($M$3:$HD$3,((($M228:$HD228=$IB228)+($M228:$HD228=$IC228))*($M$5:$HD$5="S")*($IF228="consigne")),"")</f>
        <v/>
      </c>
      <c r="LD228" t="str" cm="1">
        <f t="array" ref="LD228">_xlfn._xlws.FILTER($M$3:$HD$3,((($M228:$HD228=$IV228)+($M228:$HD228=$IW228))*($M$5:$HD$5="RL")*($IZ228="consigne")),"")</f>
        <v>Moret Isabelle</v>
      </c>
      <c r="LP228" t="str" cm="1">
        <f t="array" ref="LP228">_xlfn._xlws.FILTER($M$3:$HD$3,((($M228:$HD228=$JF228)+($M228:$HD228=$JG228))*($M$5:$HD$5="G")*($JJ228="consigne")),"")</f>
        <v/>
      </c>
      <c r="MA228" t="str" cm="1">
        <f t="array" ref="MA228">_xlfn._xlws.FILTER($M$3:$HD$3,((($M228:$HD228=$JP228)+($M228:$HD228=$JQ228))*($M$5:$HD$5="GL")*($JT228="consigne")),"")</f>
        <v/>
      </c>
      <c r="MG228" t="str" cm="1">
        <f t="array" ref="MG228:MI228">_xlfn._xlws.FILTER($M$3:$HD$3,((($M228:$HD228=$IL228)+($M228:$HD228=$IM228))*($M$5:$HD$5="M-E")*($IP228="consigne")),"")</f>
        <v>Gugger Niklaus-Samuel</v>
      </c>
      <c r="MH228" t="str">
        <v>Schneider-Schneiter Elisabeth</v>
      </c>
      <c r="MI228" t="str">
        <v>Streiff-Feller Marianne</v>
      </c>
    </row>
    <row r="229" spans="1:348" x14ac:dyDescent="0.25">
      <c r="A229" s="1" t="s">
        <v>1212</v>
      </c>
      <c r="B229" t="s">
        <v>204</v>
      </c>
      <c r="D229" t="s">
        <v>608</v>
      </c>
      <c r="E229" s="1" t="s">
        <v>1213</v>
      </c>
      <c r="F229" t="s">
        <v>1214</v>
      </c>
      <c r="G229">
        <v>24717</v>
      </c>
      <c r="H229" t="s">
        <v>536</v>
      </c>
      <c r="I229" t="s">
        <v>537</v>
      </c>
      <c r="M229" t="s">
        <v>461</v>
      </c>
      <c r="N229" t="s">
        <v>461</v>
      </c>
      <c r="O229" t="s">
        <v>460</v>
      </c>
      <c r="P229" t="s">
        <v>461</v>
      </c>
      <c r="Q229" t="s">
        <v>461</v>
      </c>
      <c r="R229" t="s">
        <v>460</v>
      </c>
      <c r="S229" t="s">
        <v>460</v>
      </c>
      <c r="T229" t="s">
        <v>460</v>
      </c>
      <c r="U229" t="s">
        <v>460</v>
      </c>
      <c r="V229" t="s">
        <v>460</v>
      </c>
      <c r="W229" t="s">
        <v>463</v>
      </c>
      <c r="X229" t="s">
        <v>460</v>
      </c>
      <c r="Y229" t="s">
        <v>460</v>
      </c>
      <c r="Z229" t="s">
        <v>460</v>
      </c>
      <c r="AA229" t="s">
        <v>460</v>
      </c>
      <c r="AB229" t="s">
        <v>460</v>
      </c>
      <c r="AC229" t="s">
        <v>460</v>
      </c>
      <c r="AD229" t="s">
        <v>461</v>
      </c>
      <c r="AE229" t="s">
        <v>461</v>
      </c>
      <c r="AF229" t="s">
        <v>460</v>
      </c>
      <c r="AG229" t="s">
        <v>461</v>
      </c>
      <c r="AH229" t="s">
        <v>461</v>
      </c>
      <c r="AI229" t="s">
        <v>461</v>
      </c>
      <c r="AJ229" t="s">
        <v>460</v>
      </c>
      <c r="AK229" t="s">
        <v>460</v>
      </c>
      <c r="AL229" t="s">
        <v>473</v>
      </c>
      <c r="AM229" t="s">
        <v>461</v>
      </c>
      <c r="AN229" t="s">
        <v>461</v>
      </c>
      <c r="AO229" t="s">
        <v>461</v>
      </c>
      <c r="AP229" t="s">
        <v>461</v>
      </c>
      <c r="AQ229" t="s">
        <v>461</v>
      </c>
      <c r="AR229" t="s">
        <v>460</v>
      </c>
      <c r="AS229" t="s">
        <v>460</v>
      </c>
      <c r="AT229" t="s">
        <v>461</v>
      </c>
      <c r="AU229" t="s">
        <v>460</v>
      </c>
      <c r="AV229" t="s">
        <v>460</v>
      </c>
      <c r="AW229" t="s">
        <v>461</v>
      </c>
      <c r="AX229" t="s">
        <v>460</v>
      </c>
      <c r="AY229" t="s">
        <v>461</v>
      </c>
      <c r="AZ229" t="s">
        <v>461</v>
      </c>
      <c r="BA229" t="s">
        <v>461</v>
      </c>
      <c r="BB229" t="s">
        <v>461</v>
      </c>
      <c r="BC229" t="s">
        <v>460</v>
      </c>
      <c r="BD229" t="s">
        <v>461</v>
      </c>
      <c r="BE229" t="s">
        <v>463</v>
      </c>
      <c r="BF229" t="s">
        <v>461</v>
      </c>
      <c r="BG229" t="s">
        <v>460</v>
      </c>
      <c r="BH229" t="s">
        <v>461</v>
      </c>
      <c r="BI229" t="s">
        <v>460</v>
      </c>
      <c r="BJ229" t="s">
        <v>461</v>
      </c>
      <c r="BK229" t="s">
        <v>461</v>
      </c>
      <c r="BL229" t="s">
        <v>460</v>
      </c>
      <c r="BM229" t="s">
        <v>460</v>
      </c>
      <c r="BN229" t="s">
        <v>460</v>
      </c>
      <c r="BO229" t="s">
        <v>461</v>
      </c>
      <c r="BP229" t="s">
        <v>460</v>
      </c>
      <c r="BQ229" t="s">
        <v>460</v>
      </c>
      <c r="BR229" t="s">
        <v>461</v>
      </c>
      <c r="BS229" t="s">
        <v>460</v>
      </c>
      <c r="BT229" t="s">
        <v>473</v>
      </c>
      <c r="BU229" t="s">
        <v>480</v>
      </c>
      <c r="BV229" t="s">
        <v>461</v>
      </c>
      <c r="BW229" t="s">
        <v>461</v>
      </c>
      <c r="BX229" t="s">
        <v>460</v>
      </c>
      <c r="BY229" t="s">
        <v>473</v>
      </c>
      <c r="BZ229" t="s">
        <v>461</v>
      </c>
      <c r="CA229" t="s">
        <v>460</v>
      </c>
      <c r="CB229" t="s">
        <v>461</v>
      </c>
      <c r="CC229" t="s">
        <v>461</v>
      </c>
      <c r="CD229" t="s">
        <v>461</v>
      </c>
      <c r="CE229" t="s">
        <v>460</v>
      </c>
      <c r="CF229" t="s">
        <v>460</v>
      </c>
      <c r="CG229" t="s">
        <v>461</v>
      </c>
      <c r="CH229" t="s">
        <v>460</v>
      </c>
      <c r="CI229" t="s">
        <v>461</v>
      </c>
      <c r="CJ229" t="s">
        <v>461</v>
      </c>
      <c r="CK229" t="s">
        <v>460</v>
      </c>
      <c r="CL229" t="s">
        <v>461</v>
      </c>
      <c r="CM229" t="s">
        <v>463</v>
      </c>
      <c r="CN229" t="s">
        <v>460</v>
      </c>
      <c r="CO229" t="s">
        <v>460</v>
      </c>
      <c r="CP229" t="s">
        <v>461</v>
      </c>
      <c r="CQ229" t="s">
        <v>461</v>
      </c>
      <c r="CR229" t="s">
        <v>461</v>
      </c>
      <c r="CS229" t="s">
        <v>480</v>
      </c>
      <c r="CT229" t="s">
        <v>461</v>
      </c>
      <c r="CU229" t="s">
        <v>461</v>
      </c>
      <c r="CV229" t="s">
        <v>461</v>
      </c>
      <c r="CW229" t="s">
        <v>461</v>
      </c>
      <c r="CX229" t="s">
        <v>460</v>
      </c>
      <c r="CY229" t="s">
        <v>461</v>
      </c>
      <c r="CZ229" t="s">
        <v>461</v>
      </c>
      <c r="DA229" t="s">
        <v>461</v>
      </c>
      <c r="DB229" t="s">
        <v>474</v>
      </c>
      <c r="DC229" t="s">
        <v>461</v>
      </c>
      <c r="DD229" t="s">
        <v>461</v>
      </c>
      <c r="DE229" t="s">
        <v>460</v>
      </c>
      <c r="DF229" t="s">
        <v>461</v>
      </c>
      <c r="DG229" t="s">
        <v>461</v>
      </c>
      <c r="DH229" t="s">
        <v>461</v>
      </c>
      <c r="DI229" t="s">
        <v>460</v>
      </c>
      <c r="DJ229" t="s">
        <v>461</v>
      </c>
      <c r="DK229" t="s">
        <v>461</v>
      </c>
      <c r="DL229" t="s">
        <v>460</v>
      </c>
      <c r="DM229" t="s">
        <v>460</v>
      </c>
      <c r="DN229" t="s">
        <v>460</v>
      </c>
      <c r="DO229" t="s">
        <v>461</v>
      </c>
      <c r="DP229" t="s">
        <v>461</v>
      </c>
      <c r="DQ229" t="s">
        <v>473</v>
      </c>
      <c r="DR229" t="s">
        <v>460</v>
      </c>
      <c r="DS229" t="s">
        <v>460</v>
      </c>
      <c r="DT229" t="s">
        <v>460</v>
      </c>
      <c r="DU229" t="s">
        <v>461</v>
      </c>
      <c r="DV229" t="s">
        <v>460</v>
      </c>
      <c r="DW229" t="s">
        <v>460</v>
      </c>
      <c r="DX229" t="s">
        <v>461</v>
      </c>
      <c r="DY229" t="s">
        <v>460</v>
      </c>
      <c r="DZ229" t="s">
        <v>460</v>
      </c>
      <c r="EA229" t="s">
        <v>460</v>
      </c>
      <c r="EB229" t="s">
        <v>460</v>
      </c>
      <c r="EC229" t="s">
        <v>461</v>
      </c>
      <c r="ED229" t="s">
        <v>460</v>
      </c>
      <c r="EE229" t="s">
        <v>461</v>
      </c>
      <c r="EF229" t="s">
        <v>473</v>
      </c>
      <c r="EG229" t="s">
        <v>460</v>
      </c>
      <c r="EH229" t="s">
        <v>461</v>
      </c>
      <c r="EI229" t="s">
        <v>461</v>
      </c>
      <c r="EJ229" t="s">
        <v>461</v>
      </c>
      <c r="EK229" t="s">
        <v>460</v>
      </c>
      <c r="EL229" t="s">
        <v>460</v>
      </c>
      <c r="EM229" t="s">
        <v>461</v>
      </c>
      <c r="EN229" t="s">
        <v>461</v>
      </c>
      <c r="EO229" t="s">
        <v>460</v>
      </c>
      <c r="EP229" t="s">
        <v>461</v>
      </c>
      <c r="EQ229" t="s">
        <v>460</v>
      </c>
      <c r="ER229" t="s">
        <v>460</v>
      </c>
      <c r="ES229" t="s">
        <v>460</v>
      </c>
      <c r="ET229" t="s">
        <v>473</v>
      </c>
      <c r="EU229" t="s">
        <v>460</v>
      </c>
      <c r="EV229" t="s">
        <v>460</v>
      </c>
      <c r="EW229" t="s">
        <v>460</v>
      </c>
      <c r="EX229" t="s">
        <v>460</v>
      </c>
      <c r="EY229" t="s">
        <v>461</v>
      </c>
      <c r="EZ229" t="s">
        <v>461</v>
      </c>
      <c r="FA229" t="s">
        <v>461</v>
      </c>
      <c r="FB229" t="s">
        <v>461</v>
      </c>
      <c r="FC229" t="s">
        <v>461</v>
      </c>
      <c r="FD229" t="s">
        <v>461</v>
      </c>
      <c r="FE229" t="s">
        <v>461</v>
      </c>
      <c r="FF229" t="s">
        <v>461</v>
      </c>
      <c r="FG229" t="s">
        <v>461</v>
      </c>
      <c r="FH229" t="s">
        <v>460</v>
      </c>
      <c r="FI229" t="s">
        <v>461</v>
      </c>
      <c r="FJ229" t="s">
        <v>480</v>
      </c>
      <c r="FK229" t="s">
        <v>461</v>
      </c>
      <c r="FL229" t="s">
        <v>460</v>
      </c>
      <c r="FM229" t="s">
        <v>460</v>
      </c>
      <c r="FN229" t="s">
        <v>480</v>
      </c>
      <c r="FO229" t="s">
        <v>460</v>
      </c>
      <c r="FP229" t="s">
        <v>461</v>
      </c>
      <c r="FQ229" t="s">
        <v>461</v>
      </c>
      <c r="FR229" t="s">
        <v>460</v>
      </c>
      <c r="FS229" t="s">
        <v>461</v>
      </c>
      <c r="FT229" t="s">
        <v>460</v>
      </c>
      <c r="FU229" t="s">
        <v>460</v>
      </c>
      <c r="FV229" t="s">
        <v>461</v>
      </c>
      <c r="FW229" t="s">
        <v>461</v>
      </c>
      <c r="FX229" t="s">
        <v>460</v>
      </c>
      <c r="FY229" t="s">
        <v>461</v>
      </c>
      <c r="FZ229" t="s">
        <v>461</v>
      </c>
      <c r="GA229" t="s">
        <v>461</v>
      </c>
      <c r="GB229" t="s">
        <v>461</v>
      </c>
      <c r="GC229" t="s">
        <v>461</v>
      </c>
      <c r="GD229" t="s">
        <v>460</v>
      </c>
      <c r="GE229" t="s">
        <v>460</v>
      </c>
      <c r="GF229" t="s">
        <v>461</v>
      </c>
      <c r="GG229" t="s">
        <v>460</v>
      </c>
      <c r="GH229" t="s">
        <v>460</v>
      </c>
      <c r="GI229" t="s">
        <v>460</v>
      </c>
      <c r="GJ229" t="s">
        <v>460</v>
      </c>
      <c r="GK229" t="s">
        <v>461</v>
      </c>
      <c r="GL229" t="s">
        <v>461</v>
      </c>
      <c r="GM229" t="s">
        <v>461</v>
      </c>
      <c r="GN229" t="s">
        <v>461</v>
      </c>
      <c r="GO229" t="s">
        <v>461</v>
      </c>
      <c r="GP229" t="s">
        <v>460</v>
      </c>
      <c r="GQ229" t="s">
        <v>461</v>
      </c>
      <c r="GR229" t="s">
        <v>461</v>
      </c>
      <c r="GS229" t="s">
        <v>461</v>
      </c>
      <c r="GT229" t="s">
        <v>460</v>
      </c>
      <c r="GU229" t="s">
        <v>460</v>
      </c>
      <c r="GV229" t="s">
        <v>461</v>
      </c>
      <c r="GW229" t="s">
        <v>460</v>
      </c>
      <c r="GX229" t="s">
        <v>460</v>
      </c>
      <c r="GY229" t="s">
        <v>460</v>
      </c>
      <c r="GZ229" t="s">
        <v>460</v>
      </c>
      <c r="HA229" t="s">
        <v>461</v>
      </c>
      <c r="HB229" t="s">
        <v>461</v>
      </c>
      <c r="HC229" t="s">
        <v>460</v>
      </c>
      <c r="HD229" t="s">
        <v>461</v>
      </c>
      <c r="HE229" t="s">
        <v>475</v>
      </c>
      <c r="HF229">
        <v>86</v>
      </c>
      <c r="HG229">
        <v>100</v>
      </c>
      <c r="HH229">
        <v>4</v>
      </c>
      <c r="HI229">
        <v>3</v>
      </c>
      <c r="HJ229">
        <v>6</v>
      </c>
      <c r="HK229" t="s">
        <v>476</v>
      </c>
      <c r="HM229" s="3">
        <f t="shared" si="150"/>
        <v>0</v>
      </c>
      <c r="HN229" s="3">
        <f t="shared" si="151"/>
        <v>48</v>
      </c>
      <c r="HO229" s="3">
        <f t="shared" si="167"/>
        <v>3</v>
      </c>
      <c r="HP229" s="3">
        <f t="shared" si="130"/>
        <v>48</v>
      </c>
      <c r="HQ229" s="7" t="str" cm="1">
        <f t="array" ref="HQ229">_xlfn.SWITCH(HP229,HM229,"Oui",HN229,"Non",HO229,"Abstention")</f>
        <v>Non</v>
      </c>
      <c r="HR229" s="7" t="str" cm="1">
        <f t="array" ref="HR229">_xlfn.SWITCH(HQ229,"Oui","Non","Non","Oui","Abstention","Oui")</f>
        <v>Oui</v>
      </c>
      <c r="HS229" s="7" t="str" cm="1">
        <f t="array" ref="HS229">_xlfn.SWITCH(HQ229,"Oui","Abstention","Non","Abstention","Abstention","Non")</f>
        <v>Abstention</v>
      </c>
      <c r="HT229" s="3">
        <f t="shared" si="131"/>
        <v>51</v>
      </c>
      <c r="HU229" s="3">
        <f t="shared" si="132"/>
        <v>0.94117647058823528</v>
      </c>
      <c r="HV229" t="str">
        <f t="shared" si="133"/>
        <v>consigne</v>
      </c>
      <c r="HW229" s="3">
        <f t="shared" si="152"/>
        <v>38</v>
      </c>
      <c r="HX229" s="3">
        <f t="shared" si="153"/>
        <v>0</v>
      </c>
      <c r="HY229" s="3">
        <f t="shared" si="154"/>
        <v>0</v>
      </c>
      <c r="HZ229" s="3">
        <f t="shared" si="134"/>
        <v>38</v>
      </c>
      <c r="IA229" s="7" t="str" cm="1">
        <f t="array" ref="IA229">_xlfn.SWITCH(HZ229,HW229,"Oui",HX229,"Non",HY229,"Abstention")</f>
        <v>Oui</v>
      </c>
      <c r="IB229" s="7" t="str" cm="1">
        <f t="array" ref="IB229">_xlfn.SWITCH(IA229,"Oui","Non","Non","Oui","Abstention","Oui")</f>
        <v>Non</v>
      </c>
      <c r="IC229" s="7" t="str" cm="1">
        <f t="array" ref="IC229">_xlfn.SWITCH(IA229,"Oui","Abstention","Non","Abstention","Abstention","Non")</f>
        <v>Abstention</v>
      </c>
      <c r="ID229" s="3">
        <f t="shared" si="135"/>
        <v>38</v>
      </c>
      <c r="IE229" s="3">
        <f t="shared" si="136"/>
        <v>1</v>
      </c>
      <c r="IF229" t="str">
        <f t="shared" si="137"/>
        <v>consigne</v>
      </c>
      <c r="IG229">
        <f t="shared" si="155"/>
        <v>3</v>
      </c>
      <c r="IH229">
        <f t="shared" si="156"/>
        <v>26</v>
      </c>
      <c r="II229">
        <f t="shared" si="157"/>
        <v>0</v>
      </c>
      <c r="IJ229" s="3">
        <f t="shared" si="138"/>
        <v>26</v>
      </c>
      <c r="IK229" s="7" t="str" cm="1">
        <f t="array" ref="IK229">_xlfn.SWITCH(IJ229,IG229,"Oui",IH229,"Non",II229,"Abstention")</f>
        <v>Non</v>
      </c>
      <c r="IL229" s="7" t="str" cm="1">
        <f t="array" ref="IL229">_xlfn.SWITCH(IK229,"Oui","Non","Non","Oui","Abstention","Oui")</f>
        <v>Oui</v>
      </c>
      <c r="IM229" s="7" t="str" cm="1">
        <f t="array" ref="IM229">_xlfn.SWITCH(IK229,"Oui","Abstention","Non","Abstention","Abstention","Non")</f>
        <v>Abstention</v>
      </c>
      <c r="IN229" s="3">
        <f t="shared" si="139"/>
        <v>29</v>
      </c>
      <c r="IO229" s="3">
        <f t="shared" si="140"/>
        <v>0.89655172413793105</v>
      </c>
      <c r="IP229" t="str">
        <f t="shared" si="168"/>
        <v>consigne</v>
      </c>
      <c r="IQ229">
        <f t="shared" si="158"/>
        <v>0</v>
      </c>
      <c r="IR229">
        <f t="shared" si="159"/>
        <v>26</v>
      </c>
      <c r="IS229">
        <f t="shared" si="160"/>
        <v>1</v>
      </c>
      <c r="IT229" s="3">
        <f t="shared" si="141"/>
        <v>26</v>
      </c>
      <c r="IU229" s="7" t="str" cm="1">
        <f t="array" ref="IU229">_xlfn.SWITCH(IT229,IQ229,"Oui",IR229,"Non",IS229,"Abstention")</f>
        <v>Non</v>
      </c>
      <c r="IV229" s="7" t="str" cm="1">
        <f t="array" ref="IV229">_xlfn.SWITCH(IU229,"Oui","Non","Non","Oui","Abstention","Oui")</f>
        <v>Oui</v>
      </c>
      <c r="IW229" s="7" t="str" cm="1">
        <f t="array" ref="IW229">_xlfn.SWITCH(IU229,"Oui","Abstention","Non","Abstention","Abstention","Non")</f>
        <v>Abstention</v>
      </c>
      <c r="IX229" s="3">
        <f t="shared" si="142"/>
        <v>27</v>
      </c>
      <c r="IY229" s="3">
        <f t="shared" si="143"/>
        <v>0.96296296296296291</v>
      </c>
      <c r="IZ229" t="str">
        <f t="shared" si="169"/>
        <v>consigne</v>
      </c>
      <c r="JA229">
        <f t="shared" si="161"/>
        <v>29</v>
      </c>
      <c r="JB229">
        <f t="shared" si="162"/>
        <v>0</v>
      </c>
      <c r="JC229">
        <f t="shared" si="163"/>
        <v>0</v>
      </c>
      <c r="JD229" s="3">
        <f t="shared" si="144"/>
        <v>29</v>
      </c>
      <c r="JE229" s="7" t="str" cm="1">
        <f t="array" ref="JE229">_xlfn.SWITCH(JD229,JA229,"Oui",JB229,"Non",JC229,"Abstention")</f>
        <v>Oui</v>
      </c>
      <c r="JF229" s="7" t="str" cm="1">
        <f t="array" ref="JF229">_xlfn.SWITCH(JE229,"Oui","Non","Non","Oui","Abstention","Oui")</f>
        <v>Non</v>
      </c>
      <c r="JG229" s="7" t="str" cm="1">
        <f t="array" ref="JG229">_xlfn.SWITCH(JE229,"Oui","Abstention","Non","Abstention","Abstention","Non")</f>
        <v>Abstention</v>
      </c>
      <c r="JH229" s="3">
        <f t="shared" si="145"/>
        <v>29</v>
      </c>
      <c r="JI229" s="3">
        <f t="shared" si="146"/>
        <v>1</v>
      </c>
      <c r="JJ229" t="str">
        <f t="shared" si="170"/>
        <v>consigne</v>
      </c>
      <c r="JK229">
        <f t="shared" si="164"/>
        <v>16</v>
      </c>
      <c r="JL229">
        <f t="shared" si="165"/>
        <v>0</v>
      </c>
      <c r="JM229">
        <f t="shared" si="166"/>
        <v>0</v>
      </c>
      <c r="JN229" s="3">
        <f t="shared" si="147"/>
        <v>16</v>
      </c>
      <c r="JO229" s="7" t="str" cm="1">
        <f t="array" ref="JO229">_xlfn.SWITCH(JN229,JK229,"Oui",JL229,"Non",JM229,"Abstention")</f>
        <v>Oui</v>
      </c>
      <c r="JP229" s="7" t="str" cm="1">
        <f t="array" ref="JP229">_xlfn.SWITCH(JO229,"Oui","Non","Non","Oui","Abstention","Oui")</f>
        <v>Non</v>
      </c>
      <c r="JQ229" s="7" t="str" cm="1">
        <f t="array" ref="JQ229">_xlfn.SWITCH(JO229,"Oui","Abstention","Non","Abstention","Abstention","Non")</f>
        <v>Abstention</v>
      </c>
      <c r="JR229" s="3">
        <f t="shared" si="148"/>
        <v>16</v>
      </c>
      <c r="JS229" s="3">
        <f t="shared" si="149"/>
        <v>1</v>
      </c>
      <c r="JT229" t="str">
        <f t="shared" si="171"/>
        <v>consigne</v>
      </c>
      <c r="JU229" s="3"/>
      <c r="JV229" t="str" cm="1">
        <f t="array" ref="JV229:JX229">_xlfn._xlws.FILTER($M$3:$HD$3,((($M229:$HD229=$HR229)+($M229:$HD229=$HS229))*($M$5:$HD$5="V")*($HV229="consigne")),"")</f>
        <v>Geissbühler Andrea Martina</v>
      </c>
      <c r="JW229" t="str">
        <v>Herzog Verena</v>
      </c>
      <c r="JX229" t="str">
        <v>Rüegger Monika</v>
      </c>
      <c r="KP229" t="str" cm="1">
        <f t="array" ref="KP229">_xlfn._xlws.FILTER($M$3:$HD$3,((($M229:$HD229=$IB229)+($M229:$HD229=$IC229))*($M$5:$HD$5="S")*($IF229="consigne")),"")</f>
        <v/>
      </c>
      <c r="LD229" t="str" cm="1">
        <f t="array" ref="LD229">_xlfn._xlws.FILTER($M$3:$HD$3,((($M229:$HD229=$IV229)+($M229:$HD229=$IW229))*($M$5:$HD$5="RL")*($IZ229="consigne")),"")</f>
        <v>Sauter Regine</v>
      </c>
      <c r="LP229" t="str" cm="1">
        <f t="array" ref="LP229">_xlfn._xlws.FILTER($M$3:$HD$3,((($M229:$HD229=$JF229)+($M229:$HD229=$JG229))*($M$5:$HD$5="G")*($JJ229="consigne")),"")</f>
        <v/>
      </c>
      <c r="MA229" t="str" cm="1">
        <f t="array" ref="MA229">_xlfn._xlws.FILTER($M$3:$HD$3,((($M229:$HD229=$JP229)+($M229:$HD229=$JQ229))*($M$5:$HD$5="GL")*($JT229="consigne")),"")</f>
        <v/>
      </c>
      <c r="MG229" t="str" cm="1">
        <f t="array" ref="MG229:MI229">_xlfn._xlws.FILTER($M$3:$HD$3,((($M229:$HD229=$IL229)+($M229:$HD229=$IM229))*($M$5:$HD$5="M-E")*($IP229="consigne")),"")</f>
        <v>Gugger Niklaus-Samuel</v>
      </c>
      <c r="MH229" t="str">
        <v>Streiff-Feller Marianne</v>
      </c>
      <c r="MI229" t="str">
        <v>Studer Lilian</v>
      </c>
    </row>
    <row r="230" spans="1:348" x14ac:dyDescent="0.25">
      <c r="A230" s="1" t="s">
        <v>1215</v>
      </c>
      <c r="B230" t="s">
        <v>204</v>
      </c>
      <c r="D230" t="s">
        <v>608</v>
      </c>
      <c r="E230" s="1" t="s">
        <v>1216</v>
      </c>
      <c r="F230" t="s">
        <v>1217</v>
      </c>
      <c r="G230">
        <v>24719</v>
      </c>
      <c r="H230" t="s">
        <v>536</v>
      </c>
      <c r="I230" t="s">
        <v>537</v>
      </c>
      <c r="M230" t="s">
        <v>461</v>
      </c>
      <c r="N230" t="s">
        <v>461</v>
      </c>
      <c r="O230" t="s">
        <v>460</v>
      </c>
      <c r="P230" t="s">
        <v>461</v>
      </c>
      <c r="Q230" t="s">
        <v>461</v>
      </c>
      <c r="R230" t="s">
        <v>460</v>
      </c>
      <c r="S230" t="s">
        <v>460</v>
      </c>
      <c r="T230" t="s">
        <v>460</v>
      </c>
      <c r="U230" t="s">
        <v>460</v>
      </c>
      <c r="V230" t="s">
        <v>460</v>
      </c>
      <c r="W230" t="s">
        <v>463</v>
      </c>
      <c r="X230" t="s">
        <v>460</v>
      </c>
      <c r="Y230" t="s">
        <v>460</v>
      </c>
      <c r="Z230" t="s">
        <v>460</v>
      </c>
      <c r="AA230" t="s">
        <v>460</v>
      </c>
      <c r="AB230" t="s">
        <v>460</v>
      </c>
      <c r="AC230" t="s">
        <v>460</v>
      </c>
      <c r="AD230" t="s">
        <v>461</v>
      </c>
      <c r="AE230" t="s">
        <v>461</v>
      </c>
      <c r="AF230" t="s">
        <v>460</v>
      </c>
      <c r="AG230" t="s">
        <v>461</v>
      </c>
      <c r="AH230" t="s">
        <v>461</v>
      </c>
      <c r="AI230" t="s">
        <v>461</v>
      </c>
      <c r="AJ230" t="s">
        <v>460</v>
      </c>
      <c r="AK230" t="s">
        <v>473</v>
      </c>
      <c r="AL230" t="s">
        <v>461</v>
      </c>
      <c r="AM230" t="s">
        <v>461</v>
      </c>
      <c r="AN230" t="s">
        <v>461</v>
      </c>
      <c r="AO230" t="s">
        <v>461</v>
      </c>
      <c r="AP230" t="s">
        <v>461</v>
      </c>
      <c r="AQ230" t="s">
        <v>461</v>
      </c>
      <c r="AR230" t="s">
        <v>460</v>
      </c>
      <c r="AS230" t="s">
        <v>460</v>
      </c>
      <c r="AT230" t="s">
        <v>461</v>
      </c>
      <c r="AU230" t="s">
        <v>460</v>
      </c>
      <c r="AV230" t="s">
        <v>460</v>
      </c>
      <c r="AW230" t="s">
        <v>461</v>
      </c>
      <c r="AX230" t="s">
        <v>460</v>
      </c>
      <c r="AY230" t="s">
        <v>461</v>
      </c>
      <c r="AZ230" t="s">
        <v>461</v>
      </c>
      <c r="BA230" t="s">
        <v>461</v>
      </c>
      <c r="BB230" t="s">
        <v>461</v>
      </c>
      <c r="BC230" t="s">
        <v>460</v>
      </c>
      <c r="BD230" t="s">
        <v>461</v>
      </c>
      <c r="BE230" t="s">
        <v>463</v>
      </c>
      <c r="BF230" t="s">
        <v>461</v>
      </c>
      <c r="BG230" t="s">
        <v>460</v>
      </c>
      <c r="BH230" t="s">
        <v>461</v>
      </c>
      <c r="BI230" t="s">
        <v>460</v>
      </c>
      <c r="BJ230" t="s">
        <v>461</v>
      </c>
      <c r="BK230" t="s">
        <v>461</v>
      </c>
      <c r="BL230" t="s">
        <v>460</v>
      </c>
      <c r="BM230" t="s">
        <v>460</v>
      </c>
      <c r="BN230" t="s">
        <v>460</v>
      </c>
      <c r="BO230" t="s">
        <v>461</v>
      </c>
      <c r="BP230" t="s">
        <v>460</v>
      </c>
      <c r="BQ230" t="s">
        <v>460</v>
      </c>
      <c r="BR230" t="s">
        <v>461</v>
      </c>
      <c r="BS230" t="s">
        <v>460</v>
      </c>
      <c r="BT230" t="s">
        <v>473</v>
      </c>
      <c r="BU230" t="s">
        <v>461</v>
      </c>
      <c r="BV230" t="s">
        <v>461</v>
      </c>
      <c r="BW230" t="s">
        <v>461</v>
      </c>
      <c r="BX230" t="s">
        <v>460</v>
      </c>
      <c r="BY230" t="s">
        <v>473</v>
      </c>
      <c r="BZ230" t="s">
        <v>461</v>
      </c>
      <c r="CA230" t="s">
        <v>460</v>
      </c>
      <c r="CB230" t="s">
        <v>461</v>
      </c>
      <c r="CC230" t="s">
        <v>461</v>
      </c>
      <c r="CD230" t="s">
        <v>461</v>
      </c>
      <c r="CE230" t="s">
        <v>460</v>
      </c>
      <c r="CF230" t="s">
        <v>460</v>
      </c>
      <c r="CG230" t="s">
        <v>461</v>
      </c>
      <c r="CH230" t="s">
        <v>460</v>
      </c>
      <c r="CI230" t="s">
        <v>461</v>
      </c>
      <c r="CJ230" t="s">
        <v>461</v>
      </c>
      <c r="CK230" t="s">
        <v>460</v>
      </c>
      <c r="CL230" t="s">
        <v>461</v>
      </c>
      <c r="CM230" t="s">
        <v>463</v>
      </c>
      <c r="CN230" t="s">
        <v>460</v>
      </c>
      <c r="CO230" t="s">
        <v>460</v>
      </c>
      <c r="CP230" t="s">
        <v>461</v>
      </c>
      <c r="CQ230" t="s">
        <v>461</v>
      </c>
      <c r="CR230" t="s">
        <v>461</v>
      </c>
      <c r="CS230" t="s">
        <v>461</v>
      </c>
      <c r="CT230" t="s">
        <v>461</v>
      </c>
      <c r="CU230" t="s">
        <v>461</v>
      </c>
      <c r="CV230" t="s">
        <v>461</v>
      </c>
      <c r="CW230" t="s">
        <v>461</v>
      </c>
      <c r="CX230" t="s">
        <v>460</v>
      </c>
      <c r="CY230" t="s">
        <v>461</v>
      </c>
      <c r="CZ230" t="s">
        <v>461</v>
      </c>
      <c r="DA230" t="s">
        <v>461</v>
      </c>
      <c r="DB230" t="s">
        <v>474</v>
      </c>
      <c r="DC230" t="s">
        <v>461</v>
      </c>
      <c r="DD230" t="s">
        <v>461</v>
      </c>
      <c r="DE230" t="s">
        <v>460</v>
      </c>
      <c r="DF230" t="s">
        <v>461</v>
      </c>
      <c r="DG230" t="s">
        <v>461</v>
      </c>
      <c r="DH230" t="s">
        <v>461</v>
      </c>
      <c r="DI230" t="s">
        <v>460</v>
      </c>
      <c r="DJ230" t="s">
        <v>461</v>
      </c>
      <c r="DK230" t="s">
        <v>461</v>
      </c>
      <c r="DL230" t="s">
        <v>460</v>
      </c>
      <c r="DM230" t="s">
        <v>460</v>
      </c>
      <c r="DN230" t="s">
        <v>460</v>
      </c>
      <c r="DO230" t="s">
        <v>461</v>
      </c>
      <c r="DP230" t="s">
        <v>461</v>
      </c>
      <c r="DQ230" t="s">
        <v>461</v>
      </c>
      <c r="DR230" t="s">
        <v>460</v>
      </c>
      <c r="DS230" t="s">
        <v>460</v>
      </c>
      <c r="DT230" t="s">
        <v>460</v>
      </c>
      <c r="DU230" t="s">
        <v>461</v>
      </c>
      <c r="DV230" t="s">
        <v>460</v>
      </c>
      <c r="DW230" t="s">
        <v>480</v>
      </c>
      <c r="DX230" t="s">
        <v>461</v>
      </c>
      <c r="DY230" t="s">
        <v>460</v>
      </c>
      <c r="DZ230" t="s">
        <v>460</v>
      </c>
      <c r="EA230" t="s">
        <v>460</v>
      </c>
      <c r="EB230" t="s">
        <v>460</v>
      </c>
      <c r="EC230" t="s">
        <v>461</v>
      </c>
      <c r="ED230" t="s">
        <v>460</v>
      </c>
      <c r="EE230" t="s">
        <v>461</v>
      </c>
      <c r="EF230" t="s">
        <v>473</v>
      </c>
      <c r="EG230" t="s">
        <v>473</v>
      </c>
      <c r="EH230" t="s">
        <v>461</v>
      </c>
      <c r="EI230" t="s">
        <v>461</v>
      </c>
      <c r="EJ230" t="s">
        <v>461</v>
      </c>
      <c r="EK230" t="s">
        <v>460</v>
      </c>
      <c r="EL230" t="s">
        <v>460</v>
      </c>
      <c r="EM230" t="s">
        <v>461</v>
      </c>
      <c r="EN230" t="s">
        <v>461</v>
      </c>
      <c r="EO230" t="s">
        <v>460</v>
      </c>
      <c r="EP230" t="s">
        <v>461</v>
      </c>
      <c r="EQ230" t="s">
        <v>460</v>
      </c>
      <c r="ER230" t="s">
        <v>460</v>
      </c>
      <c r="ES230" t="s">
        <v>460</v>
      </c>
      <c r="ET230" t="s">
        <v>473</v>
      </c>
      <c r="EU230" t="s">
        <v>460</v>
      </c>
      <c r="EV230" t="s">
        <v>460</v>
      </c>
      <c r="EW230" t="s">
        <v>460</v>
      </c>
      <c r="EX230" t="s">
        <v>460</v>
      </c>
      <c r="EY230" t="s">
        <v>461</v>
      </c>
      <c r="EZ230" t="s">
        <v>461</v>
      </c>
      <c r="FA230" t="s">
        <v>461</v>
      </c>
      <c r="FB230" t="s">
        <v>461</v>
      </c>
      <c r="FC230" t="s">
        <v>461</v>
      </c>
      <c r="FD230" t="s">
        <v>461</v>
      </c>
      <c r="FE230" t="s">
        <v>461</v>
      </c>
      <c r="FF230" t="s">
        <v>461</v>
      </c>
      <c r="FG230" t="s">
        <v>461</v>
      </c>
      <c r="FH230" t="s">
        <v>460</v>
      </c>
      <c r="FI230" t="s">
        <v>461</v>
      </c>
      <c r="FJ230" t="s">
        <v>461</v>
      </c>
      <c r="FK230" t="s">
        <v>461</v>
      </c>
      <c r="FL230" t="s">
        <v>460</v>
      </c>
      <c r="FM230" t="s">
        <v>460</v>
      </c>
      <c r="FN230" t="s">
        <v>461</v>
      </c>
      <c r="FO230" t="s">
        <v>460</v>
      </c>
      <c r="FP230" t="s">
        <v>461</v>
      </c>
      <c r="FQ230" t="s">
        <v>461</v>
      </c>
      <c r="FR230" t="s">
        <v>460</v>
      </c>
      <c r="FS230" t="s">
        <v>461</v>
      </c>
      <c r="FT230" t="s">
        <v>460</v>
      </c>
      <c r="FU230" t="s">
        <v>460</v>
      </c>
      <c r="FV230" t="s">
        <v>461</v>
      </c>
      <c r="FW230" t="s">
        <v>461</v>
      </c>
      <c r="FX230" t="s">
        <v>460</v>
      </c>
      <c r="FY230" t="s">
        <v>461</v>
      </c>
      <c r="FZ230" t="s">
        <v>461</v>
      </c>
      <c r="GA230" t="s">
        <v>461</v>
      </c>
      <c r="GB230" t="s">
        <v>461</v>
      </c>
      <c r="GC230" t="s">
        <v>461</v>
      </c>
      <c r="GD230" t="s">
        <v>460</v>
      </c>
      <c r="GE230" t="s">
        <v>460</v>
      </c>
      <c r="GF230" t="s">
        <v>461</v>
      </c>
      <c r="GG230" t="s">
        <v>460</v>
      </c>
      <c r="GH230" t="s">
        <v>460</v>
      </c>
      <c r="GI230" t="s">
        <v>460</v>
      </c>
      <c r="GJ230" t="s">
        <v>460</v>
      </c>
      <c r="GK230" t="s">
        <v>461</v>
      </c>
      <c r="GL230" t="s">
        <v>461</v>
      </c>
      <c r="GM230" t="s">
        <v>461</v>
      </c>
      <c r="GN230" t="s">
        <v>461</v>
      </c>
      <c r="GO230" t="s">
        <v>461</v>
      </c>
      <c r="GP230" t="s">
        <v>460</v>
      </c>
      <c r="GQ230" t="s">
        <v>461</v>
      </c>
      <c r="GR230" t="s">
        <v>461</v>
      </c>
      <c r="GS230" t="s">
        <v>461</v>
      </c>
      <c r="GT230" t="s">
        <v>460</v>
      </c>
      <c r="GU230" t="s">
        <v>480</v>
      </c>
      <c r="GV230" t="s">
        <v>461</v>
      </c>
      <c r="GW230" t="s">
        <v>460</v>
      </c>
      <c r="GX230" t="s">
        <v>460</v>
      </c>
      <c r="GY230" t="s">
        <v>460</v>
      </c>
      <c r="GZ230" t="s">
        <v>460</v>
      </c>
      <c r="HA230" t="s">
        <v>461</v>
      </c>
      <c r="HB230" t="s">
        <v>461</v>
      </c>
      <c r="HC230" t="s">
        <v>460</v>
      </c>
      <c r="HD230" t="s">
        <v>461</v>
      </c>
      <c r="HE230" t="s">
        <v>475</v>
      </c>
      <c r="HF230">
        <v>82</v>
      </c>
      <c r="HG230">
        <v>106</v>
      </c>
      <c r="HH230">
        <v>2</v>
      </c>
      <c r="HI230">
        <v>3</v>
      </c>
      <c r="HJ230">
        <v>6</v>
      </c>
      <c r="HK230" t="s">
        <v>476</v>
      </c>
      <c r="HM230" s="3">
        <f t="shared" si="150"/>
        <v>0</v>
      </c>
      <c r="HN230" s="3">
        <f t="shared" si="151"/>
        <v>52</v>
      </c>
      <c r="HO230" s="3">
        <f t="shared" si="167"/>
        <v>0</v>
      </c>
      <c r="HP230" s="3">
        <f t="shared" si="130"/>
        <v>52</v>
      </c>
      <c r="HQ230" s="7" t="str" cm="1">
        <f t="array" ref="HQ230">_xlfn.SWITCH(HP230,HM230,"Oui",HN230,"Non",HO230,"Abstention")</f>
        <v>Non</v>
      </c>
      <c r="HR230" s="7" t="str" cm="1">
        <f t="array" ref="HR230">_xlfn.SWITCH(HQ230,"Oui","Non","Non","Oui","Abstention","Oui")</f>
        <v>Oui</v>
      </c>
      <c r="HS230" s="7" t="str" cm="1">
        <f t="array" ref="HS230">_xlfn.SWITCH(HQ230,"Oui","Abstention","Non","Abstention","Abstention","Non")</f>
        <v>Abstention</v>
      </c>
      <c r="HT230" s="3">
        <f t="shared" si="131"/>
        <v>52</v>
      </c>
      <c r="HU230" s="3">
        <f t="shared" si="132"/>
        <v>1</v>
      </c>
      <c r="HV230" t="str">
        <f t="shared" si="133"/>
        <v>consigne</v>
      </c>
      <c r="HW230" s="3">
        <f t="shared" si="152"/>
        <v>37</v>
      </c>
      <c r="HX230" s="3">
        <f t="shared" si="153"/>
        <v>0</v>
      </c>
      <c r="HY230" s="3">
        <f t="shared" si="154"/>
        <v>0</v>
      </c>
      <c r="HZ230" s="3">
        <f t="shared" si="134"/>
        <v>37</v>
      </c>
      <c r="IA230" s="7" t="str" cm="1">
        <f t="array" ref="IA230">_xlfn.SWITCH(HZ230,HW230,"Oui",HX230,"Non",HY230,"Abstention")</f>
        <v>Oui</v>
      </c>
      <c r="IB230" s="7" t="str" cm="1">
        <f t="array" ref="IB230">_xlfn.SWITCH(IA230,"Oui","Non","Non","Oui","Abstention","Oui")</f>
        <v>Non</v>
      </c>
      <c r="IC230" s="7" t="str" cm="1">
        <f t="array" ref="IC230">_xlfn.SWITCH(IA230,"Oui","Abstention","Non","Abstention","Abstention","Non")</f>
        <v>Abstention</v>
      </c>
      <c r="ID230" s="3">
        <f t="shared" si="135"/>
        <v>37</v>
      </c>
      <c r="IE230" s="3">
        <f t="shared" si="136"/>
        <v>1</v>
      </c>
      <c r="IF230" t="str">
        <f t="shared" si="137"/>
        <v>consigne</v>
      </c>
      <c r="IG230">
        <f t="shared" si="155"/>
        <v>3</v>
      </c>
      <c r="IH230">
        <f t="shared" si="156"/>
        <v>26</v>
      </c>
      <c r="II230">
        <f t="shared" si="157"/>
        <v>0</v>
      </c>
      <c r="IJ230" s="3">
        <f t="shared" si="138"/>
        <v>26</v>
      </c>
      <c r="IK230" s="7" t="str" cm="1">
        <f t="array" ref="IK230">_xlfn.SWITCH(IJ230,IG230,"Oui",IH230,"Non",II230,"Abstention")</f>
        <v>Non</v>
      </c>
      <c r="IL230" s="7" t="str" cm="1">
        <f t="array" ref="IL230">_xlfn.SWITCH(IK230,"Oui","Non","Non","Oui","Abstention","Oui")</f>
        <v>Oui</v>
      </c>
      <c r="IM230" s="7" t="str" cm="1">
        <f t="array" ref="IM230">_xlfn.SWITCH(IK230,"Oui","Abstention","Non","Abstention","Abstention","Non")</f>
        <v>Abstention</v>
      </c>
      <c r="IN230" s="3">
        <f t="shared" si="139"/>
        <v>29</v>
      </c>
      <c r="IO230" s="3">
        <f t="shared" si="140"/>
        <v>0.89655172413793105</v>
      </c>
      <c r="IP230" t="str">
        <f t="shared" si="168"/>
        <v>consigne</v>
      </c>
      <c r="IQ230">
        <f t="shared" si="158"/>
        <v>0</v>
      </c>
      <c r="IR230">
        <f t="shared" si="159"/>
        <v>28</v>
      </c>
      <c r="IS230">
        <f t="shared" si="160"/>
        <v>0</v>
      </c>
      <c r="IT230" s="3">
        <f t="shared" si="141"/>
        <v>28</v>
      </c>
      <c r="IU230" s="7" t="str" cm="1">
        <f t="array" ref="IU230">_xlfn.SWITCH(IT230,IQ230,"Oui",IR230,"Non",IS230,"Abstention")</f>
        <v>Non</v>
      </c>
      <c r="IV230" s="7" t="str" cm="1">
        <f t="array" ref="IV230">_xlfn.SWITCH(IU230,"Oui","Non","Non","Oui","Abstention","Oui")</f>
        <v>Oui</v>
      </c>
      <c r="IW230" s="7" t="str" cm="1">
        <f t="array" ref="IW230">_xlfn.SWITCH(IU230,"Oui","Abstention","Non","Abstention","Abstention","Non")</f>
        <v>Abstention</v>
      </c>
      <c r="IX230" s="3">
        <f t="shared" si="142"/>
        <v>28</v>
      </c>
      <c r="IY230" s="3">
        <f t="shared" si="143"/>
        <v>1</v>
      </c>
      <c r="IZ230" t="str">
        <f t="shared" si="169"/>
        <v>consigne</v>
      </c>
      <c r="JA230">
        <f t="shared" si="161"/>
        <v>29</v>
      </c>
      <c r="JB230">
        <f t="shared" si="162"/>
        <v>0</v>
      </c>
      <c r="JC230">
        <f t="shared" si="163"/>
        <v>0</v>
      </c>
      <c r="JD230" s="3">
        <f t="shared" si="144"/>
        <v>29</v>
      </c>
      <c r="JE230" s="7" t="str" cm="1">
        <f t="array" ref="JE230">_xlfn.SWITCH(JD230,JA230,"Oui",JB230,"Non",JC230,"Abstention")</f>
        <v>Oui</v>
      </c>
      <c r="JF230" s="7" t="str" cm="1">
        <f t="array" ref="JF230">_xlfn.SWITCH(JE230,"Oui","Non","Non","Oui","Abstention","Oui")</f>
        <v>Non</v>
      </c>
      <c r="JG230" s="7" t="str" cm="1">
        <f t="array" ref="JG230">_xlfn.SWITCH(JE230,"Oui","Abstention","Non","Abstention","Abstention","Non")</f>
        <v>Abstention</v>
      </c>
      <c r="JH230" s="3">
        <f t="shared" si="145"/>
        <v>29</v>
      </c>
      <c r="JI230" s="3">
        <f t="shared" si="146"/>
        <v>1</v>
      </c>
      <c r="JJ230" t="str">
        <f t="shared" si="170"/>
        <v>consigne</v>
      </c>
      <c r="JK230">
        <f t="shared" si="164"/>
        <v>13</v>
      </c>
      <c r="JL230">
        <f t="shared" si="165"/>
        <v>0</v>
      </c>
      <c r="JM230">
        <f t="shared" si="166"/>
        <v>2</v>
      </c>
      <c r="JN230" s="3">
        <f t="shared" si="147"/>
        <v>13</v>
      </c>
      <c r="JO230" s="7" t="str" cm="1">
        <f t="array" ref="JO230">_xlfn.SWITCH(JN230,JK230,"Oui",JL230,"Non",JM230,"Abstention")</f>
        <v>Oui</v>
      </c>
      <c r="JP230" s="7" t="str" cm="1">
        <f t="array" ref="JP230">_xlfn.SWITCH(JO230,"Oui","Non","Non","Oui","Abstention","Oui")</f>
        <v>Non</v>
      </c>
      <c r="JQ230" s="7" t="str" cm="1">
        <f t="array" ref="JQ230">_xlfn.SWITCH(JO230,"Oui","Abstention","Non","Abstention","Abstention","Non")</f>
        <v>Abstention</v>
      </c>
      <c r="JR230" s="3">
        <f t="shared" si="148"/>
        <v>15</v>
      </c>
      <c r="JS230" s="3">
        <f t="shared" si="149"/>
        <v>0.8666666666666667</v>
      </c>
      <c r="JT230" t="str">
        <f t="shared" si="171"/>
        <v>consigne</v>
      </c>
      <c r="JU230" s="3"/>
      <c r="JV230" t="str" cm="1">
        <f t="array" ref="JV230">_xlfn._xlws.FILTER($M$3:$HD$3,((($M230:$HD230=$HR230)+($M230:$HD230=$HS230))*($M$5:$HD$5="V")*($HV230="consigne")),"")</f>
        <v/>
      </c>
      <c r="KP230" t="str" cm="1">
        <f t="array" ref="KP230">_xlfn._xlws.FILTER($M$3:$HD$3,((($M230:$HD230=$IB230)+($M230:$HD230=$IC230))*($M$5:$HD$5="S")*($IF230="consigne")),"")</f>
        <v/>
      </c>
      <c r="LD230" t="str" cm="1">
        <f t="array" ref="LD230">_xlfn._xlws.FILTER($M$3:$HD$3,((($M230:$HD230=$IV230)+($M230:$HD230=$IW230))*($M$5:$HD$5="RL")*($IZ230="consigne")),"")</f>
        <v/>
      </c>
      <c r="LP230" t="str" cm="1">
        <f t="array" ref="LP230">_xlfn._xlws.FILTER($M$3:$HD$3,((($M230:$HD230=$JF230)+($M230:$HD230=$JG230))*($M$5:$HD$5="G")*($JJ230="consigne")),"")</f>
        <v/>
      </c>
      <c r="MA230" t="str" cm="1">
        <f t="array" ref="MA230:MB230">_xlfn._xlws.FILTER($M$3:$HD$3,((($M230:$HD230=$JP230)+($M230:$HD230=$JQ230))*($M$5:$HD$5="GL")*($JT230="consigne")),"")</f>
        <v>Matter Michel</v>
      </c>
      <c r="MB230" t="str">
        <v>Weber Céline</v>
      </c>
      <c r="MG230" t="str" cm="1">
        <f t="array" ref="MG230:MI230">_xlfn._xlws.FILTER($M$3:$HD$3,((($M230:$HD230=$IL230)+($M230:$HD230=$IM230))*($M$5:$HD$5="M-E")*($IP230="consigne")),"")</f>
        <v>Gugger Niklaus-Samuel</v>
      </c>
      <c r="MH230" t="str">
        <v>Streiff-Feller Marianne</v>
      </c>
      <c r="MI230" t="str">
        <v>Studer Lilian</v>
      </c>
    </row>
    <row r="231" spans="1:348" x14ac:dyDescent="0.25">
      <c r="A231" s="1" t="s">
        <v>1218</v>
      </c>
      <c r="B231" t="s">
        <v>204</v>
      </c>
      <c r="D231" t="s">
        <v>608</v>
      </c>
      <c r="E231" s="1" t="s">
        <v>1219</v>
      </c>
      <c r="F231" t="s">
        <v>1220</v>
      </c>
      <c r="G231">
        <v>24720</v>
      </c>
      <c r="H231" t="s">
        <v>527</v>
      </c>
      <c r="I231" t="s">
        <v>528</v>
      </c>
      <c r="M231" t="s">
        <v>461</v>
      </c>
      <c r="N231" t="s">
        <v>461</v>
      </c>
      <c r="O231" t="s">
        <v>460</v>
      </c>
      <c r="P231" t="s">
        <v>461</v>
      </c>
      <c r="Q231" t="s">
        <v>461</v>
      </c>
      <c r="R231" t="s">
        <v>460</v>
      </c>
      <c r="S231" t="s">
        <v>460</v>
      </c>
      <c r="T231" t="s">
        <v>460</v>
      </c>
      <c r="U231" t="s">
        <v>460</v>
      </c>
      <c r="V231" t="s">
        <v>460</v>
      </c>
      <c r="W231" t="s">
        <v>463</v>
      </c>
      <c r="X231" t="s">
        <v>460</v>
      </c>
      <c r="Y231" t="s">
        <v>460</v>
      </c>
      <c r="Z231" t="s">
        <v>460</v>
      </c>
      <c r="AA231" t="s">
        <v>460</v>
      </c>
      <c r="AB231" t="s">
        <v>460</v>
      </c>
      <c r="AC231" t="s">
        <v>460</v>
      </c>
      <c r="AD231" t="s">
        <v>461</v>
      </c>
      <c r="AE231" t="s">
        <v>461</v>
      </c>
      <c r="AF231" t="s">
        <v>460</v>
      </c>
      <c r="AG231" t="s">
        <v>461</v>
      </c>
      <c r="AH231" t="s">
        <v>461</v>
      </c>
      <c r="AI231" t="s">
        <v>461</v>
      </c>
      <c r="AJ231" t="s">
        <v>460</v>
      </c>
      <c r="AK231" t="s">
        <v>460</v>
      </c>
      <c r="AL231" t="s">
        <v>461</v>
      </c>
      <c r="AM231" t="s">
        <v>461</v>
      </c>
      <c r="AN231" t="s">
        <v>461</v>
      </c>
      <c r="AO231" t="s">
        <v>461</v>
      </c>
      <c r="AP231" t="s">
        <v>461</v>
      </c>
      <c r="AQ231" t="s">
        <v>461</v>
      </c>
      <c r="AR231" t="s">
        <v>460</v>
      </c>
      <c r="AS231" t="s">
        <v>460</v>
      </c>
      <c r="AT231" t="s">
        <v>461</v>
      </c>
      <c r="AU231" t="s">
        <v>460</v>
      </c>
      <c r="AV231" t="s">
        <v>460</v>
      </c>
      <c r="AW231" t="s">
        <v>461</v>
      </c>
      <c r="AX231" t="s">
        <v>460</v>
      </c>
      <c r="AY231" t="s">
        <v>461</v>
      </c>
      <c r="AZ231" t="s">
        <v>461</v>
      </c>
      <c r="BA231" t="s">
        <v>461</v>
      </c>
      <c r="BB231" t="s">
        <v>461</v>
      </c>
      <c r="BC231" t="s">
        <v>460</v>
      </c>
      <c r="BD231" t="s">
        <v>461</v>
      </c>
      <c r="BE231" t="s">
        <v>463</v>
      </c>
      <c r="BF231" t="s">
        <v>461</v>
      </c>
      <c r="BG231" t="s">
        <v>460</v>
      </c>
      <c r="BH231" t="s">
        <v>461</v>
      </c>
      <c r="BI231" t="s">
        <v>460</v>
      </c>
      <c r="BJ231" t="s">
        <v>461</v>
      </c>
      <c r="BK231" t="s">
        <v>461</v>
      </c>
      <c r="BL231" t="s">
        <v>460</v>
      </c>
      <c r="BM231" t="s">
        <v>460</v>
      </c>
      <c r="BN231" t="s">
        <v>460</v>
      </c>
      <c r="BO231" t="s">
        <v>461</v>
      </c>
      <c r="BP231" t="s">
        <v>460</v>
      </c>
      <c r="BQ231" t="s">
        <v>460</v>
      </c>
      <c r="BR231" t="s">
        <v>461</v>
      </c>
      <c r="BS231" t="s">
        <v>460</v>
      </c>
      <c r="BT231" t="s">
        <v>473</v>
      </c>
      <c r="BU231" t="s">
        <v>461</v>
      </c>
      <c r="BV231" t="s">
        <v>461</v>
      </c>
      <c r="BW231" t="s">
        <v>461</v>
      </c>
      <c r="BX231" t="s">
        <v>460</v>
      </c>
      <c r="BY231" t="s">
        <v>473</v>
      </c>
      <c r="BZ231" t="s">
        <v>461</v>
      </c>
      <c r="CA231" t="s">
        <v>460</v>
      </c>
      <c r="CB231" t="s">
        <v>461</v>
      </c>
      <c r="CC231" t="s">
        <v>461</v>
      </c>
      <c r="CD231" t="s">
        <v>461</v>
      </c>
      <c r="CE231" t="s">
        <v>460</v>
      </c>
      <c r="CF231" t="s">
        <v>460</v>
      </c>
      <c r="CG231" t="s">
        <v>461</v>
      </c>
      <c r="CH231" t="s">
        <v>460</v>
      </c>
      <c r="CI231" t="s">
        <v>461</v>
      </c>
      <c r="CJ231" t="s">
        <v>461</v>
      </c>
      <c r="CK231" t="s">
        <v>460</v>
      </c>
      <c r="CL231" t="s">
        <v>461</v>
      </c>
      <c r="CM231" t="s">
        <v>463</v>
      </c>
      <c r="CN231" t="s">
        <v>460</v>
      </c>
      <c r="CO231" t="s">
        <v>460</v>
      </c>
      <c r="CP231" t="s">
        <v>461</v>
      </c>
      <c r="CQ231" t="s">
        <v>461</v>
      </c>
      <c r="CR231" t="s">
        <v>461</v>
      </c>
      <c r="CS231" t="s">
        <v>461</v>
      </c>
      <c r="CT231" t="s">
        <v>461</v>
      </c>
      <c r="CU231" t="s">
        <v>461</v>
      </c>
      <c r="CV231" t="s">
        <v>461</v>
      </c>
      <c r="CW231" t="s">
        <v>461</v>
      </c>
      <c r="CX231" t="s">
        <v>460</v>
      </c>
      <c r="CY231" t="s">
        <v>461</v>
      </c>
      <c r="CZ231" t="s">
        <v>461</v>
      </c>
      <c r="DA231" t="s">
        <v>461</v>
      </c>
      <c r="DB231" t="s">
        <v>474</v>
      </c>
      <c r="DC231" t="s">
        <v>461</v>
      </c>
      <c r="DD231" t="s">
        <v>461</v>
      </c>
      <c r="DE231" t="s">
        <v>460</v>
      </c>
      <c r="DF231" t="s">
        <v>461</v>
      </c>
      <c r="DG231" t="s">
        <v>461</v>
      </c>
      <c r="DH231" t="s">
        <v>461</v>
      </c>
      <c r="DI231" t="s">
        <v>460</v>
      </c>
      <c r="DJ231" t="s">
        <v>461</v>
      </c>
      <c r="DK231" t="s">
        <v>461</v>
      </c>
      <c r="DL231" t="s">
        <v>460</v>
      </c>
      <c r="DM231" t="s">
        <v>460</v>
      </c>
      <c r="DN231" t="s">
        <v>460</v>
      </c>
      <c r="DO231" t="s">
        <v>461</v>
      </c>
      <c r="DP231" t="s">
        <v>461</v>
      </c>
      <c r="DQ231" t="s">
        <v>461</v>
      </c>
      <c r="DR231" t="s">
        <v>460</v>
      </c>
      <c r="DS231" t="s">
        <v>460</v>
      </c>
      <c r="DT231" t="s">
        <v>460</v>
      </c>
      <c r="DU231" t="s">
        <v>461</v>
      </c>
      <c r="DV231" t="s">
        <v>460</v>
      </c>
      <c r="DW231" t="s">
        <v>460</v>
      </c>
      <c r="DX231" t="s">
        <v>461</v>
      </c>
      <c r="DY231" t="s">
        <v>460</v>
      </c>
      <c r="DZ231" t="s">
        <v>460</v>
      </c>
      <c r="EA231" t="s">
        <v>460</v>
      </c>
      <c r="EB231" t="s">
        <v>460</v>
      </c>
      <c r="EC231" t="s">
        <v>461</v>
      </c>
      <c r="ED231" t="s">
        <v>460</v>
      </c>
      <c r="EE231" t="s">
        <v>461</v>
      </c>
      <c r="EF231" t="s">
        <v>473</v>
      </c>
      <c r="EG231" t="s">
        <v>460</v>
      </c>
      <c r="EH231" t="s">
        <v>461</v>
      </c>
      <c r="EI231" t="s">
        <v>461</v>
      </c>
      <c r="EJ231" t="s">
        <v>461</v>
      </c>
      <c r="EK231" t="s">
        <v>460</v>
      </c>
      <c r="EL231" t="s">
        <v>460</v>
      </c>
      <c r="EM231" t="s">
        <v>461</v>
      </c>
      <c r="EN231" t="s">
        <v>461</v>
      </c>
      <c r="EO231" t="s">
        <v>460</v>
      </c>
      <c r="EP231" t="s">
        <v>461</v>
      </c>
      <c r="EQ231" t="s">
        <v>460</v>
      </c>
      <c r="ER231" t="s">
        <v>460</v>
      </c>
      <c r="ES231" t="s">
        <v>460</v>
      </c>
      <c r="ET231" t="s">
        <v>473</v>
      </c>
      <c r="EU231" t="s">
        <v>460</v>
      </c>
      <c r="EV231" t="s">
        <v>460</v>
      </c>
      <c r="EW231" t="s">
        <v>460</v>
      </c>
      <c r="EX231" t="s">
        <v>460</v>
      </c>
      <c r="EY231" t="s">
        <v>461</v>
      </c>
      <c r="EZ231" t="s">
        <v>461</v>
      </c>
      <c r="FA231" t="s">
        <v>461</v>
      </c>
      <c r="FB231" t="s">
        <v>461</v>
      </c>
      <c r="FC231" t="s">
        <v>461</v>
      </c>
      <c r="FD231" t="s">
        <v>461</v>
      </c>
      <c r="FE231" t="s">
        <v>461</v>
      </c>
      <c r="FF231" t="s">
        <v>461</v>
      </c>
      <c r="FG231" t="s">
        <v>461</v>
      </c>
      <c r="FH231" t="s">
        <v>460</v>
      </c>
      <c r="FI231" t="s">
        <v>461</v>
      </c>
      <c r="FJ231" t="s">
        <v>461</v>
      </c>
      <c r="FK231" t="s">
        <v>461</v>
      </c>
      <c r="FL231" t="s">
        <v>460</v>
      </c>
      <c r="FM231" t="s">
        <v>460</v>
      </c>
      <c r="FN231" t="s">
        <v>461</v>
      </c>
      <c r="FO231" t="s">
        <v>460</v>
      </c>
      <c r="FP231" t="s">
        <v>461</v>
      </c>
      <c r="FQ231" t="s">
        <v>461</v>
      </c>
      <c r="FR231" t="s">
        <v>460</v>
      </c>
      <c r="FS231" t="s">
        <v>461</v>
      </c>
      <c r="FT231" t="s">
        <v>460</v>
      </c>
      <c r="FU231" t="s">
        <v>460</v>
      </c>
      <c r="FV231" t="s">
        <v>461</v>
      </c>
      <c r="FW231" t="s">
        <v>461</v>
      </c>
      <c r="FX231" t="s">
        <v>460</v>
      </c>
      <c r="FY231" t="s">
        <v>461</v>
      </c>
      <c r="FZ231" t="s">
        <v>461</v>
      </c>
      <c r="GA231" t="s">
        <v>461</v>
      </c>
      <c r="GB231" t="s">
        <v>461</v>
      </c>
      <c r="GC231" t="s">
        <v>461</v>
      </c>
      <c r="GD231" t="s">
        <v>460</v>
      </c>
      <c r="GE231" t="s">
        <v>460</v>
      </c>
      <c r="GF231" t="s">
        <v>461</v>
      </c>
      <c r="GG231" t="s">
        <v>460</v>
      </c>
      <c r="GH231" t="s">
        <v>460</v>
      </c>
      <c r="GI231" t="s">
        <v>460</v>
      </c>
      <c r="GJ231" t="s">
        <v>460</v>
      </c>
      <c r="GK231" t="s">
        <v>461</v>
      </c>
      <c r="GL231" t="s">
        <v>461</v>
      </c>
      <c r="GM231" t="s">
        <v>461</v>
      </c>
      <c r="GN231" t="s">
        <v>461</v>
      </c>
      <c r="GO231" t="s">
        <v>461</v>
      </c>
      <c r="GP231" t="s">
        <v>460</v>
      </c>
      <c r="GQ231" t="s">
        <v>461</v>
      </c>
      <c r="GR231" t="s">
        <v>461</v>
      </c>
      <c r="GS231" t="s">
        <v>461</v>
      </c>
      <c r="GT231" t="s">
        <v>460</v>
      </c>
      <c r="GU231" t="s">
        <v>460</v>
      </c>
      <c r="GV231" t="s">
        <v>461</v>
      </c>
      <c r="GW231" t="s">
        <v>460</v>
      </c>
      <c r="GX231" t="s">
        <v>460</v>
      </c>
      <c r="GY231" t="s">
        <v>460</v>
      </c>
      <c r="GZ231" t="s">
        <v>460</v>
      </c>
      <c r="HA231" t="s">
        <v>461</v>
      </c>
      <c r="HB231" t="s">
        <v>461</v>
      </c>
      <c r="HC231" t="s">
        <v>460</v>
      </c>
      <c r="HD231" t="s">
        <v>461</v>
      </c>
      <c r="HE231" t="s">
        <v>475</v>
      </c>
      <c r="HF231">
        <v>86</v>
      </c>
      <c r="HG231">
        <v>106</v>
      </c>
      <c r="HH231">
        <v>0</v>
      </c>
      <c r="HI231">
        <v>3</v>
      </c>
      <c r="HJ231">
        <v>4</v>
      </c>
      <c r="HK231" t="s">
        <v>476</v>
      </c>
      <c r="HM231" s="3">
        <f t="shared" si="150"/>
        <v>0</v>
      </c>
      <c r="HN231" s="3">
        <f t="shared" si="151"/>
        <v>52</v>
      </c>
      <c r="HO231" s="3">
        <f t="shared" si="167"/>
        <v>0</v>
      </c>
      <c r="HP231" s="3">
        <f t="shared" si="130"/>
        <v>52</v>
      </c>
      <c r="HQ231" s="7" t="str" cm="1">
        <f t="array" ref="HQ231">_xlfn.SWITCH(HP231,HM231,"Oui",HN231,"Non",HO231,"Abstention")</f>
        <v>Non</v>
      </c>
      <c r="HR231" s="7" t="str" cm="1">
        <f t="array" ref="HR231">_xlfn.SWITCH(HQ231,"Oui","Non","Non","Oui","Abstention","Oui")</f>
        <v>Oui</v>
      </c>
      <c r="HS231" s="7" t="str" cm="1">
        <f t="array" ref="HS231">_xlfn.SWITCH(HQ231,"Oui","Abstention","Non","Abstention","Abstention","Non")</f>
        <v>Abstention</v>
      </c>
      <c r="HT231" s="3">
        <f t="shared" si="131"/>
        <v>52</v>
      </c>
      <c r="HU231" s="3">
        <f t="shared" si="132"/>
        <v>1</v>
      </c>
      <c r="HV231" t="str">
        <f t="shared" si="133"/>
        <v>consigne</v>
      </c>
      <c r="HW231" s="3">
        <f t="shared" si="152"/>
        <v>38</v>
      </c>
      <c r="HX231" s="3">
        <f t="shared" si="153"/>
        <v>0</v>
      </c>
      <c r="HY231" s="3">
        <f t="shared" si="154"/>
        <v>0</v>
      </c>
      <c r="HZ231" s="3">
        <f t="shared" si="134"/>
        <v>38</v>
      </c>
      <c r="IA231" s="7" t="str" cm="1">
        <f t="array" ref="IA231">_xlfn.SWITCH(HZ231,HW231,"Oui",HX231,"Non",HY231,"Abstention")</f>
        <v>Oui</v>
      </c>
      <c r="IB231" s="7" t="str" cm="1">
        <f t="array" ref="IB231">_xlfn.SWITCH(IA231,"Oui","Non","Non","Oui","Abstention","Oui")</f>
        <v>Non</v>
      </c>
      <c r="IC231" s="7" t="str" cm="1">
        <f t="array" ref="IC231">_xlfn.SWITCH(IA231,"Oui","Abstention","Non","Abstention","Abstention","Non")</f>
        <v>Abstention</v>
      </c>
      <c r="ID231" s="3">
        <f t="shared" si="135"/>
        <v>38</v>
      </c>
      <c r="IE231" s="3">
        <f t="shared" si="136"/>
        <v>1</v>
      </c>
      <c r="IF231" t="str">
        <f t="shared" si="137"/>
        <v>consigne</v>
      </c>
      <c r="IG231">
        <f t="shared" si="155"/>
        <v>3</v>
      </c>
      <c r="IH231">
        <f t="shared" si="156"/>
        <v>26</v>
      </c>
      <c r="II231">
        <f t="shared" si="157"/>
        <v>0</v>
      </c>
      <c r="IJ231" s="3">
        <f t="shared" si="138"/>
        <v>26</v>
      </c>
      <c r="IK231" s="7" t="str" cm="1">
        <f t="array" ref="IK231">_xlfn.SWITCH(IJ231,IG231,"Oui",IH231,"Non",II231,"Abstention")</f>
        <v>Non</v>
      </c>
      <c r="IL231" s="7" t="str" cm="1">
        <f t="array" ref="IL231">_xlfn.SWITCH(IK231,"Oui","Non","Non","Oui","Abstention","Oui")</f>
        <v>Oui</v>
      </c>
      <c r="IM231" s="7" t="str" cm="1">
        <f t="array" ref="IM231">_xlfn.SWITCH(IK231,"Oui","Abstention","Non","Abstention","Abstention","Non")</f>
        <v>Abstention</v>
      </c>
      <c r="IN231" s="3">
        <f t="shared" si="139"/>
        <v>29</v>
      </c>
      <c r="IO231" s="3">
        <f t="shared" si="140"/>
        <v>0.89655172413793105</v>
      </c>
      <c r="IP231" t="str">
        <f t="shared" si="168"/>
        <v>consigne</v>
      </c>
      <c r="IQ231">
        <f t="shared" si="158"/>
        <v>0</v>
      </c>
      <c r="IR231">
        <f t="shared" si="159"/>
        <v>28</v>
      </c>
      <c r="IS231">
        <f t="shared" si="160"/>
        <v>0</v>
      </c>
      <c r="IT231" s="3">
        <f t="shared" si="141"/>
        <v>28</v>
      </c>
      <c r="IU231" s="7" t="str" cm="1">
        <f t="array" ref="IU231">_xlfn.SWITCH(IT231,IQ231,"Oui",IR231,"Non",IS231,"Abstention")</f>
        <v>Non</v>
      </c>
      <c r="IV231" s="7" t="str" cm="1">
        <f t="array" ref="IV231">_xlfn.SWITCH(IU231,"Oui","Non","Non","Oui","Abstention","Oui")</f>
        <v>Oui</v>
      </c>
      <c r="IW231" s="7" t="str" cm="1">
        <f t="array" ref="IW231">_xlfn.SWITCH(IU231,"Oui","Abstention","Non","Abstention","Abstention","Non")</f>
        <v>Abstention</v>
      </c>
      <c r="IX231" s="3">
        <f t="shared" si="142"/>
        <v>28</v>
      </c>
      <c r="IY231" s="3">
        <f t="shared" si="143"/>
        <v>1</v>
      </c>
      <c r="IZ231" t="str">
        <f t="shared" si="169"/>
        <v>consigne</v>
      </c>
      <c r="JA231">
        <f t="shared" si="161"/>
        <v>29</v>
      </c>
      <c r="JB231">
        <f t="shared" si="162"/>
        <v>0</v>
      </c>
      <c r="JC231">
        <f t="shared" si="163"/>
        <v>0</v>
      </c>
      <c r="JD231" s="3">
        <f t="shared" si="144"/>
        <v>29</v>
      </c>
      <c r="JE231" s="7" t="str" cm="1">
        <f t="array" ref="JE231">_xlfn.SWITCH(JD231,JA231,"Oui",JB231,"Non",JC231,"Abstention")</f>
        <v>Oui</v>
      </c>
      <c r="JF231" s="7" t="str" cm="1">
        <f t="array" ref="JF231">_xlfn.SWITCH(JE231,"Oui","Non","Non","Oui","Abstention","Oui")</f>
        <v>Non</v>
      </c>
      <c r="JG231" s="7" t="str" cm="1">
        <f t="array" ref="JG231">_xlfn.SWITCH(JE231,"Oui","Abstention","Non","Abstention","Abstention","Non")</f>
        <v>Abstention</v>
      </c>
      <c r="JH231" s="3">
        <f t="shared" si="145"/>
        <v>29</v>
      </c>
      <c r="JI231" s="3">
        <f t="shared" si="146"/>
        <v>1</v>
      </c>
      <c r="JJ231" t="str">
        <f t="shared" si="170"/>
        <v>consigne</v>
      </c>
      <c r="JK231">
        <f t="shared" si="164"/>
        <v>16</v>
      </c>
      <c r="JL231">
        <f t="shared" si="165"/>
        <v>0</v>
      </c>
      <c r="JM231">
        <f t="shared" si="166"/>
        <v>0</v>
      </c>
      <c r="JN231" s="3">
        <f t="shared" si="147"/>
        <v>16</v>
      </c>
      <c r="JO231" s="7" t="str" cm="1">
        <f t="array" ref="JO231">_xlfn.SWITCH(JN231,JK231,"Oui",JL231,"Non",JM231,"Abstention")</f>
        <v>Oui</v>
      </c>
      <c r="JP231" s="7" t="str" cm="1">
        <f t="array" ref="JP231">_xlfn.SWITCH(JO231,"Oui","Non","Non","Oui","Abstention","Oui")</f>
        <v>Non</v>
      </c>
      <c r="JQ231" s="7" t="str" cm="1">
        <f t="array" ref="JQ231">_xlfn.SWITCH(JO231,"Oui","Abstention","Non","Abstention","Abstention","Non")</f>
        <v>Abstention</v>
      </c>
      <c r="JR231" s="3">
        <f t="shared" si="148"/>
        <v>16</v>
      </c>
      <c r="JS231" s="3">
        <f t="shared" si="149"/>
        <v>1</v>
      </c>
      <c r="JT231" t="str">
        <f t="shared" si="171"/>
        <v>consigne</v>
      </c>
      <c r="JU231" s="3"/>
      <c r="JV231" t="str" cm="1">
        <f t="array" ref="JV231">_xlfn._xlws.FILTER($M$3:$HD$3,((($M231:$HD231=$HR231)+($M231:$HD231=$HS231))*($M$5:$HD$5="V")*($HV231="consigne")),"")</f>
        <v/>
      </c>
      <c r="KP231" t="str" cm="1">
        <f t="array" ref="KP231">_xlfn._xlws.FILTER($M$3:$HD$3,((($M231:$HD231=$IB231)+($M231:$HD231=$IC231))*($M$5:$HD$5="S")*($IF231="consigne")),"")</f>
        <v/>
      </c>
      <c r="LD231" t="str" cm="1">
        <f t="array" ref="LD231">_xlfn._xlws.FILTER($M$3:$HD$3,((($M231:$HD231=$IV231)+($M231:$HD231=$IW231))*($M$5:$HD$5="RL")*($IZ231="consigne")),"")</f>
        <v/>
      </c>
      <c r="LP231" t="str" cm="1">
        <f t="array" ref="LP231">_xlfn._xlws.FILTER($M$3:$HD$3,((($M231:$HD231=$JF231)+($M231:$HD231=$JG231))*($M$5:$HD$5="G")*($JJ231="consigne")),"")</f>
        <v/>
      </c>
      <c r="MA231" t="str" cm="1">
        <f t="array" ref="MA231">_xlfn._xlws.FILTER($M$3:$HD$3,((($M231:$HD231=$JP231)+($M231:$HD231=$JQ231))*($M$5:$HD$5="GL")*($JT231="consigne")),"")</f>
        <v/>
      </c>
      <c r="MG231" t="str" cm="1">
        <f t="array" ref="MG231:MI231">_xlfn._xlws.FILTER($M$3:$HD$3,((($M231:$HD231=$IL231)+($M231:$HD231=$IM231))*($M$5:$HD$5="M-E")*($IP231="consigne")),"")</f>
        <v>Gugger Niklaus-Samuel</v>
      </c>
      <c r="MH231" t="str">
        <v>Streiff-Feller Marianne</v>
      </c>
      <c r="MI231" t="str">
        <v>Studer Lilian</v>
      </c>
    </row>
    <row r="232" spans="1:348" x14ac:dyDescent="0.25">
      <c r="A232" s="1" t="s">
        <v>1221</v>
      </c>
      <c r="B232" t="s">
        <v>204</v>
      </c>
      <c r="D232" t="s">
        <v>608</v>
      </c>
      <c r="E232" s="1" t="s">
        <v>1222</v>
      </c>
      <c r="F232" t="s">
        <v>1223</v>
      </c>
      <c r="G232">
        <v>24721</v>
      </c>
      <c r="H232" t="s">
        <v>527</v>
      </c>
      <c r="I232" t="s">
        <v>528</v>
      </c>
      <c r="M232" t="s">
        <v>461</v>
      </c>
      <c r="N232" t="s">
        <v>461</v>
      </c>
      <c r="O232" t="s">
        <v>460</v>
      </c>
      <c r="P232" t="s">
        <v>461</v>
      </c>
      <c r="Q232" t="s">
        <v>461</v>
      </c>
      <c r="R232" t="s">
        <v>460</v>
      </c>
      <c r="S232" t="s">
        <v>460</v>
      </c>
      <c r="T232" t="s">
        <v>460</v>
      </c>
      <c r="U232" t="s">
        <v>460</v>
      </c>
      <c r="V232" t="s">
        <v>460</v>
      </c>
      <c r="W232" t="s">
        <v>463</v>
      </c>
      <c r="X232" t="s">
        <v>460</v>
      </c>
      <c r="Y232" t="s">
        <v>460</v>
      </c>
      <c r="Z232" t="s">
        <v>460</v>
      </c>
      <c r="AA232" t="s">
        <v>460</v>
      </c>
      <c r="AB232" t="s">
        <v>460</v>
      </c>
      <c r="AC232" t="s">
        <v>460</v>
      </c>
      <c r="AD232" t="s">
        <v>461</v>
      </c>
      <c r="AE232" t="s">
        <v>461</v>
      </c>
      <c r="AF232" t="s">
        <v>460</v>
      </c>
      <c r="AG232" t="s">
        <v>461</v>
      </c>
      <c r="AH232" t="s">
        <v>461</v>
      </c>
      <c r="AI232" t="s">
        <v>461</v>
      </c>
      <c r="AJ232" t="s">
        <v>460</v>
      </c>
      <c r="AK232" t="s">
        <v>460</v>
      </c>
      <c r="AL232" t="s">
        <v>461</v>
      </c>
      <c r="AM232" t="s">
        <v>461</v>
      </c>
      <c r="AN232" t="s">
        <v>461</v>
      </c>
      <c r="AO232" t="s">
        <v>461</v>
      </c>
      <c r="AP232" t="s">
        <v>461</v>
      </c>
      <c r="AQ232" t="s">
        <v>461</v>
      </c>
      <c r="AR232" t="s">
        <v>460</v>
      </c>
      <c r="AS232" t="s">
        <v>460</v>
      </c>
      <c r="AT232" t="s">
        <v>461</v>
      </c>
      <c r="AU232" t="s">
        <v>460</v>
      </c>
      <c r="AV232" t="s">
        <v>473</v>
      </c>
      <c r="AW232" t="s">
        <v>461</v>
      </c>
      <c r="AX232" t="s">
        <v>460</v>
      </c>
      <c r="AY232" t="s">
        <v>461</v>
      </c>
      <c r="AZ232" t="s">
        <v>461</v>
      </c>
      <c r="BA232" t="s">
        <v>461</v>
      </c>
      <c r="BB232" t="s">
        <v>461</v>
      </c>
      <c r="BC232" t="s">
        <v>460</v>
      </c>
      <c r="BD232" t="s">
        <v>461</v>
      </c>
      <c r="BE232" t="s">
        <v>463</v>
      </c>
      <c r="BF232" t="s">
        <v>461</v>
      </c>
      <c r="BG232" t="s">
        <v>460</v>
      </c>
      <c r="BH232" t="s">
        <v>461</v>
      </c>
      <c r="BI232" t="s">
        <v>460</v>
      </c>
      <c r="BJ232" t="s">
        <v>461</v>
      </c>
      <c r="BK232" t="s">
        <v>461</v>
      </c>
      <c r="BL232" t="s">
        <v>460</v>
      </c>
      <c r="BM232" t="s">
        <v>460</v>
      </c>
      <c r="BN232" t="s">
        <v>460</v>
      </c>
      <c r="BO232" t="s">
        <v>461</v>
      </c>
      <c r="BP232" t="s">
        <v>460</v>
      </c>
      <c r="BQ232" t="s">
        <v>460</v>
      </c>
      <c r="BR232" t="s">
        <v>461</v>
      </c>
      <c r="BS232" t="s">
        <v>460</v>
      </c>
      <c r="BT232" t="s">
        <v>473</v>
      </c>
      <c r="BU232" t="s">
        <v>461</v>
      </c>
      <c r="BV232" t="s">
        <v>461</v>
      </c>
      <c r="BW232" t="s">
        <v>461</v>
      </c>
      <c r="BX232" t="s">
        <v>460</v>
      </c>
      <c r="BY232" t="s">
        <v>473</v>
      </c>
      <c r="BZ232" t="s">
        <v>461</v>
      </c>
      <c r="CA232" t="s">
        <v>460</v>
      </c>
      <c r="CB232" t="s">
        <v>461</v>
      </c>
      <c r="CC232" t="s">
        <v>461</v>
      </c>
      <c r="CD232" t="s">
        <v>461</v>
      </c>
      <c r="CE232" t="s">
        <v>460</v>
      </c>
      <c r="CF232" t="s">
        <v>460</v>
      </c>
      <c r="CG232" t="s">
        <v>461</v>
      </c>
      <c r="CH232" t="s">
        <v>460</v>
      </c>
      <c r="CI232" t="s">
        <v>461</v>
      </c>
      <c r="CJ232" t="s">
        <v>461</v>
      </c>
      <c r="CK232" t="s">
        <v>460</v>
      </c>
      <c r="CL232" t="s">
        <v>461</v>
      </c>
      <c r="CM232" t="s">
        <v>463</v>
      </c>
      <c r="CN232" t="s">
        <v>460</v>
      </c>
      <c r="CO232" t="s">
        <v>460</v>
      </c>
      <c r="CP232" t="s">
        <v>461</v>
      </c>
      <c r="CQ232" t="s">
        <v>461</v>
      </c>
      <c r="CR232" t="s">
        <v>461</v>
      </c>
      <c r="CS232" t="s">
        <v>461</v>
      </c>
      <c r="CT232" t="s">
        <v>461</v>
      </c>
      <c r="CU232" t="s">
        <v>461</v>
      </c>
      <c r="CV232" t="s">
        <v>461</v>
      </c>
      <c r="CW232" t="s">
        <v>461</v>
      </c>
      <c r="CX232" t="s">
        <v>460</v>
      </c>
      <c r="CY232" t="s">
        <v>461</v>
      </c>
      <c r="CZ232" t="s">
        <v>461</v>
      </c>
      <c r="DA232" t="s">
        <v>461</v>
      </c>
      <c r="DB232" t="s">
        <v>474</v>
      </c>
      <c r="DC232" t="s">
        <v>461</v>
      </c>
      <c r="DD232" t="s">
        <v>461</v>
      </c>
      <c r="DE232" t="s">
        <v>460</v>
      </c>
      <c r="DF232" t="s">
        <v>461</v>
      </c>
      <c r="DG232" t="s">
        <v>461</v>
      </c>
      <c r="DH232" t="s">
        <v>461</v>
      </c>
      <c r="DI232" t="s">
        <v>460</v>
      </c>
      <c r="DJ232" t="s">
        <v>461</v>
      </c>
      <c r="DK232" t="s">
        <v>461</v>
      </c>
      <c r="DL232" t="s">
        <v>460</v>
      </c>
      <c r="DM232" t="s">
        <v>460</v>
      </c>
      <c r="DN232" t="s">
        <v>460</v>
      </c>
      <c r="DO232" t="s">
        <v>461</v>
      </c>
      <c r="DP232" t="s">
        <v>461</v>
      </c>
      <c r="DQ232" t="s">
        <v>461</v>
      </c>
      <c r="DR232" t="s">
        <v>460</v>
      </c>
      <c r="DS232" t="s">
        <v>460</v>
      </c>
      <c r="DT232" t="s">
        <v>460</v>
      </c>
      <c r="DU232" t="s">
        <v>461</v>
      </c>
      <c r="DV232" t="s">
        <v>460</v>
      </c>
      <c r="DW232" t="s">
        <v>460</v>
      </c>
      <c r="DX232" t="s">
        <v>461</v>
      </c>
      <c r="DY232" t="s">
        <v>460</v>
      </c>
      <c r="DZ232" t="s">
        <v>460</v>
      </c>
      <c r="EA232" t="s">
        <v>460</v>
      </c>
      <c r="EB232" t="s">
        <v>460</v>
      </c>
      <c r="EC232" t="s">
        <v>461</v>
      </c>
      <c r="ED232" t="s">
        <v>460</v>
      </c>
      <c r="EE232" t="s">
        <v>461</v>
      </c>
      <c r="EF232" t="s">
        <v>473</v>
      </c>
      <c r="EG232" t="s">
        <v>460</v>
      </c>
      <c r="EH232" t="s">
        <v>461</v>
      </c>
      <c r="EI232" t="s">
        <v>461</v>
      </c>
      <c r="EJ232" t="s">
        <v>461</v>
      </c>
      <c r="EK232" t="s">
        <v>460</v>
      </c>
      <c r="EL232" t="s">
        <v>460</v>
      </c>
      <c r="EM232" t="s">
        <v>461</v>
      </c>
      <c r="EN232" t="s">
        <v>461</v>
      </c>
      <c r="EO232" t="s">
        <v>460</v>
      </c>
      <c r="EP232" t="s">
        <v>461</v>
      </c>
      <c r="EQ232" t="s">
        <v>460</v>
      </c>
      <c r="ER232" t="s">
        <v>460</v>
      </c>
      <c r="ES232" t="s">
        <v>460</v>
      </c>
      <c r="ET232" t="s">
        <v>473</v>
      </c>
      <c r="EU232" t="s">
        <v>460</v>
      </c>
      <c r="EV232" t="s">
        <v>460</v>
      </c>
      <c r="EW232" t="s">
        <v>460</v>
      </c>
      <c r="EX232" t="s">
        <v>460</v>
      </c>
      <c r="EY232" t="s">
        <v>461</v>
      </c>
      <c r="EZ232" t="s">
        <v>461</v>
      </c>
      <c r="FA232" t="s">
        <v>461</v>
      </c>
      <c r="FB232" t="s">
        <v>461</v>
      </c>
      <c r="FC232" t="s">
        <v>461</v>
      </c>
      <c r="FD232" t="s">
        <v>461</v>
      </c>
      <c r="FE232" t="s">
        <v>461</v>
      </c>
      <c r="FF232" t="s">
        <v>461</v>
      </c>
      <c r="FG232" t="s">
        <v>461</v>
      </c>
      <c r="FH232" t="s">
        <v>460</v>
      </c>
      <c r="FI232" t="s">
        <v>461</v>
      </c>
      <c r="FJ232" t="s">
        <v>461</v>
      </c>
      <c r="FK232" t="s">
        <v>461</v>
      </c>
      <c r="FL232" t="s">
        <v>460</v>
      </c>
      <c r="FM232" t="s">
        <v>460</v>
      </c>
      <c r="FN232" t="s">
        <v>461</v>
      </c>
      <c r="FO232" t="s">
        <v>460</v>
      </c>
      <c r="FP232" t="s">
        <v>461</v>
      </c>
      <c r="FQ232" t="s">
        <v>461</v>
      </c>
      <c r="FR232" t="s">
        <v>460</v>
      </c>
      <c r="FS232" t="s">
        <v>461</v>
      </c>
      <c r="FT232" t="s">
        <v>460</v>
      </c>
      <c r="FU232" t="s">
        <v>460</v>
      </c>
      <c r="FV232" t="s">
        <v>461</v>
      </c>
      <c r="FW232" t="s">
        <v>461</v>
      </c>
      <c r="FX232" t="s">
        <v>460</v>
      </c>
      <c r="FY232" t="s">
        <v>461</v>
      </c>
      <c r="FZ232" t="s">
        <v>461</v>
      </c>
      <c r="GA232" t="s">
        <v>461</v>
      </c>
      <c r="GB232" t="s">
        <v>461</v>
      </c>
      <c r="GC232" t="s">
        <v>461</v>
      </c>
      <c r="GD232" t="s">
        <v>460</v>
      </c>
      <c r="GE232" t="s">
        <v>460</v>
      </c>
      <c r="GF232" t="s">
        <v>461</v>
      </c>
      <c r="GG232" t="s">
        <v>460</v>
      </c>
      <c r="GH232" t="s">
        <v>460</v>
      </c>
      <c r="GI232" t="s">
        <v>460</v>
      </c>
      <c r="GJ232" t="s">
        <v>460</v>
      </c>
      <c r="GK232" t="s">
        <v>461</v>
      </c>
      <c r="GL232" t="s">
        <v>461</v>
      </c>
      <c r="GM232" t="s">
        <v>461</v>
      </c>
      <c r="GN232" t="s">
        <v>461</v>
      </c>
      <c r="GO232" t="s">
        <v>461</v>
      </c>
      <c r="GP232" t="s">
        <v>460</v>
      </c>
      <c r="GQ232" t="s">
        <v>461</v>
      </c>
      <c r="GR232" t="s">
        <v>461</v>
      </c>
      <c r="GS232" t="s">
        <v>461</v>
      </c>
      <c r="GT232" t="s">
        <v>460</v>
      </c>
      <c r="GU232" t="s">
        <v>460</v>
      </c>
      <c r="GV232" t="s">
        <v>461</v>
      </c>
      <c r="GW232" t="s">
        <v>460</v>
      </c>
      <c r="GX232" t="s">
        <v>460</v>
      </c>
      <c r="GY232" t="s">
        <v>460</v>
      </c>
      <c r="GZ232" t="s">
        <v>460</v>
      </c>
      <c r="HA232" t="s">
        <v>461</v>
      </c>
      <c r="HB232" t="s">
        <v>461</v>
      </c>
      <c r="HC232" t="s">
        <v>460</v>
      </c>
      <c r="HD232" t="s">
        <v>461</v>
      </c>
      <c r="HE232" t="s">
        <v>475</v>
      </c>
      <c r="HF232">
        <v>85</v>
      </c>
      <c r="HG232">
        <v>106</v>
      </c>
      <c r="HH232">
        <v>0</v>
      </c>
      <c r="HI232">
        <v>3</v>
      </c>
      <c r="HJ232">
        <v>5</v>
      </c>
      <c r="HK232" t="s">
        <v>476</v>
      </c>
      <c r="HM232" s="3">
        <f t="shared" si="150"/>
        <v>0</v>
      </c>
      <c r="HN232" s="3">
        <f t="shared" si="151"/>
        <v>52</v>
      </c>
      <c r="HO232" s="3">
        <f t="shared" si="167"/>
        <v>0</v>
      </c>
      <c r="HP232" s="3">
        <f t="shared" si="130"/>
        <v>52</v>
      </c>
      <c r="HQ232" s="7" t="str" cm="1">
        <f t="array" ref="HQ232">_xlfn.SWITCH(HP232,HM232,"Oui",HN232,"Non",HO232,"Abstention")</f>
        <v>Non</v>
      </c>
      <c r="HR232" s="7" t="str" cm="1">
        <f t="array" ref="HR232">_xlfn.SWITCH(HQ232,"Oui","Non","Non","Oui","Abstention","Oui")</f>
        <v>Oui</v>
      </c>
      <c r="HS232" s="7" t="str" cm="1">
        <f t="array" ref="HS232">_xlfn.SWITCH(HQ232,"Oui","Abstention","Non","Abstention","Abstention","Non")</f>
        <v>Abstention</v>
      </c>
      <c r="HT232" s="3">
        <f t="shared" si="131"/>
        <v>52</v>
      </c>
      <c r="HU232" s="3">
        <f t="shared" si="132"/>
        <v>1</v>
      </c>
      <c r="HV232" t="str">
        <f t="shared" si="133"/>
        <v>consigne</v>
      </c>
      <c r="HW232" s="3">
        <f t="shared" si="152"/>
        <v>37</v>
      </c>
      <c r="HX232" s="3">
        <f t="shared" si="153"/>
        <v>0</v>
      </c>
      <c r="HY232" s="3">
        <f t="shared" si="154"/>
        <v>0</v>
      </c>
      <c r="HZ232" s="3">
        <f t="shared" si="134"/>
        <v>37</v>
      </c>
      <c r="IA232" s="7" t="str" cm="1">
        <f t="array" ref="IA232">_xlfn.SWITCH(HZ232,HW232,"Oui",HX232,"Non",HY232,"Abstention")</f>
        <v>Oui</v>
      </c>
      <c r="IB232" s="7" t="str" cm="1">
        <f t="array" ref="IB232">_xlfn.SWITCH(IA232,"Oui","Non","Non","Oui","Abstention","Oui")</f>
        <v>Non</v>
      </c>
      <c r="IC232" s="7" t="str" cm="1">
        <f t="array" ref="IC232">_xlfn.SWITCH(IA232,"Oui","Abstention","Non","Abstention","Abstention","Non")</f>
        <v>Abstention</v>
      </c>
      <c r="ID232" s="3">
        <f t="shared" si="135"/>
        <v>37</v>
      </c>
      <c r="IE232" s="3">
        <f t="shared" si="136"/>
        <v>1</v>
      </c>
      <c r="IF232" t="str">
        <f t="shared" si="137"/>
        <v>consigne</v>
      </c>
      <c r="IG232">
        <f t="shared" si="155"/>
        <v>3</v>
      </c>
      <c r="IH232">
        <f t="shared" si="156"/>
        <v>26</v>
      </c>
      <c r="II232">
        <f t="shared" si="157"/>
        <v>0</v>
      </c>
      <c r="IJ232" s="3">
        <f t="shared" si="138"/>
        <v>26</v>
      </c>
      <c r="IK232" s="7" t="str" cm="1">
        <f t="array" ref="IK232">_xlfn.SWITCH(IJ232,IG232,"Oui",IH232,"Non",II232,"Abstention")</f>
        <v>Non</v>
      </c>
      <c r="IL232" s="7" t="str" cm="1">
        <f t="array" ref="IL232">_xlfn.SWITCH(IK232,"Oui","Non","Non","Oui","Abstention","Oui")</f>
        <v>Oui</v>
      </c>
      <c r="IM232" s="7" t="str" cm="1">
        <f t="array" ref="IM232">_xlfn.SWITCH(IK232,"Oui","Abstention","Non","Abstention","Abstention","Non")</f>
        <v>Abstention</v>
      </c>
      <c r="IN232" s="3">
        <f t="shared" si="139"/>
        <v>29</v>
      </c>
      <c r="IO232" s="3">
        <f t="shared" si="140"/>
        <v>0.89655172413793105</v>
      </c>
      <c r="IP232" t="str">
        <f t="shared" si="168"/>
        <v>consigne</v>
      </c>
      <c r="IQ232">
        <f t="shared" si="158"/>
        <v>0</v>
      </c>
      <c r="IR232">
        <f t="shared" si="159"/>
        <v>28</v>
      </c>
      <c r="IS232">
        <f t="shared" si="160"/>
        <v>0</v>
      </c>
      <c r="IT232" s="3">
        <f t="shared" si="141"/>
        <v>28</v>
      </c>
      <c r="IU232" s="7" t="str" cm="1">
        <f t="array" ref="IU232">_xlfn.SWITCH(IT232,IQ232,"Oui",IR232,"Non",IS232,"Abstention")</f>
        <v>Non</v>
      </c>
      <c r="IV232" s="7" t="str" cm="1">
        <f t="array" ref="IV232">_xlfn.SWITCH(IU232,"Oui","Non","Non","Oui","Abstention","Oui")</f>
        <v>Oui</v>
      </c>
      <c r="IW232" s="7" t="str" cm="1">
        <f t="array" ref="IW232">_xlfn.SWITCH(IU232,"Oui","Abstention","Non","Abstention","Abstention","Non")</f>
        <v>Abstention</v>
      </c>
      <c r="IX232" s="3">
        <f t="shared" si="142"/>
        <v>28</v>
      </c>
      <c r="IY232" s="3">
        <f t="shared" si="143"/>
        <v>1</v>
      </c>
      <c r="IZ232" t="str">
        <f t="shared" si="169"/>
        <v>consigne</v>
      </c>
      <c r="JA232">
        <f t="shared" si="161"/>
        <v>29</v>
      </c>
      <c r="JB232">
        <f t="shared" si="162"/>
        <v>0</v>
      </c>
      <c r="JC232">
        <f t="shared" si="163"/>
        <v>0</v>
      </c>
      <c r="JD232" s="3">
        <f t="shared" si="144"/>
        <v>29</v>
      </c>
      <c r="JE232" s="7" t="str" cm="1">
        <f t="array" ref="JE232">_xlfn.SWITCH(JD232,JA232,"Oui",JB232,"Non",JC232,"Abstention")</f>
        <v>Oui</v>
      </c>
      <c r="JF232" s="7" t="str" cm="1">
        <f t="array" ref="JF232">_xlfn.SWITCH(JE232,"Oui","Non","Non","Oui","Abstention","Oui")</f>
        <v>Non</v>
      </c>
      <c r="JG232" s="7" t="str" cm="1">
        <f t="array" ref="JG232">_xlfn.SWITCH(JE232,"Oui","Abstention","Non","Abstention","Abstention","Non")</f>
        <v>Abstention</v>
      </c>
      <c r="JH232" s="3">
        <f t="shared" si="145"/>
        <v>29</v>
      </c>
      <c r="JI232" s="3">
        <f t="shared" si="146"/>
        <v>1</v>
      </c>
      <c r="JJ232" t="str">
        <f t="shared" si="170"/>
        <v>consigne</v>
      </c>
      <c r="JK232">
        <f t="shared" si="164"/>
        <v>16</v>
      </c>
      <c r="JL232">
        <f t="shared" si="165"/>
        <v>0</v>
      </c>
      <c r="JM232">
        <f t="shared" si="166"/>
        <v>0</v>
      </c>
      <c r="JN232" s="3">
        <f t="shared" si="147"/>
        <v>16</v>
      </c>
      <c r="JO232" s="7" t="str" cm="1">
        <f t="array" ref="JO232">_xlfn.SWITCH(JN232,JK232,"Oui",JL232,"Non",JM232,"Abstention")</f>
        <v>Oui</v>
      </c>
      <c r="JP232" s="7" t="str" cm="1">
        <f t="array" ref="JP232">_xlfn.SWITCH(JO232,"Oui","Non","Non","Oui","Abstention","Oui")</f>
        <v>Non</v>
      </c>
      <c r="JQ232" s="7" t="str" cm="1">
        <f t="array" ref="JQ232">_xlfn.SWITCH(JO232,"Oui","Abstention","Non","Abstention","Abstention","Non")</f>
        <v>Abstention</v>
      </c>
      <c r="JR232" s="3">
        <f t="shared" si="148"/>
        <v>16</v>
      </c>
      <c r="JS232" s="3">
        <f t="shared" si="149"/>
        <v>1</v>
      </c>
      <c r="JT232" t="str">
        <f t="shared" si="171"/>
        <v>consigne</v>
      </c>
      <c r="JU232" s="3"/>
      <c r="JV232" t="str" cm="1">
        <f t="array" ref="JV232">_xlfn._xlws.FILTER($M$3:$HD$3,((($M232:$HD232=$HR232)+($M232:$HD232=$HS232))*($M$5:$HD$5="V")*($HV232="consigne")),"")</f>
        <v/>
      </c>
      <c r="KP232" t="str" cm="1">
        <f t="array" ref="KP232">_xlfn._xlws.FILTER($M$3:$HD$3,((($M232:$HD232=$IB232)+($M232:$HD232=$IC232))*($M$5:$HD$5="S")*($IF232="consigne")),"")</f>
        <v/>
      </c>
      <c r="LD232" t="str" cm="1">
        <f t="array" ref="LD232">_xlfn._xlws.FILTER($M$3:$HD$3,((($M232:$HD232=$IV232)+($M232:$HD232=$IW232))*($M$5:$HD$5="RL")*($IZ232="consigne")),"")</f>
        <v/>
      </c>
      <c r="LP232" t="str" cm="1">
        <f t="array" ref="LP232">_xlfn._xlws.FILTER($M$3:$HD$3,((($M232:$HD232=$JF232)+($M232:$HD232=$JG232))*($M$5:$HD$5="G")*($JJ232="consigne")),"")</f>
        <v/>
      </c>
      <c r="MA232" t="str" cm="1">
        <f t="array" ref="MA232">_xlfn._xlws.FILTER($M$3:$HD$3,((($M232:$HD232=$JP232)+($M232:$HD232=$JQ232))*($M$5:$HD$5="GL")*($JT232="consigne")),"")</f>
        <v/>
      </c>
      <c r="MG232" t="str" cm="1">
        <f t="array" ref="MG232:MI232">_xlfn._xlws.FILTER($M$3:$HD$3,((($M232:$HD232=$IL232)+($M232:$HD232=$IM232))*($M$5:$HD$5="M-E")*($IP232="consigne")),"")</f>
        <v>Gugger Niklaus-Samuel</v>
      </c>
      <c r="MH232" t="str">
        <v>Streiff-Feller Marianne</v>
      </c>
      <c r="MI232" t="str">
        <v>Studer Lilian</v>
      </c>
    </row>
    <row r="233" spans="1:348" x14ac:dyDescent="0.25">
      <c r="A233" s="1" t="s">
        <v>1224</v>
      </c>
      <c r="B233" t="s">
        <v>204</v>
      </c>
      <c r="D233" t="s">
        <v>608</v>
      </c>
      <c r="E233" s="1" t="s">
        <v>1225</v>
      </c>
      <c r="F233" t="s">
        <v>1226</v>
      </c>
      <c r="G233">
        <v>24722</v>
      </c>
      <c r="H233" t="s">
        <v>527</v>
      </c>
      <c r="I233" t="s">
        <v>528</v>
      </c>
      <c r="M233" t="s">
        <v>460</v>
      </c>
      <c r="N233" t="s">
        <v>460</v>
      </c>
      <c r="O233" t="s">
        <v>461</v>
      </c>
      <c r="P233" t="s">
        <v>460</v>
      </c>
      <c r="Q233" t="s">
        <v>460</v>
      </c>
      <c r="R233" t="s">
        <v>461</v>
      </c>
      <c r="S233" t="s">
        <v>461</v>
      </c>
      <c r="T233" t="s">
        <v>461</v>
      </c>
      <c r="U233" t="s">
        <v>461</v>
      </c>
      <c r="V233" t="s">
        <v>461</v>
      </c>
      <c r="W233" t="s">
        <v>463</v>
      </c>
      <c r="X233" t="s">
        <v>461</v>
      </c>
      <c r="Y233" t="s">
        <v>461</v>
      </c>
      <c r="Z233" t="s">
        <v>461</v>
      </c>
      <c r="AA233" t="s">
        <v>461</v>
      </c>
      <c r="AB233" t="s">
        <v>461</v>
      </c>
      <c r="AC233" t="s">
        <v>461</v>
      </c>
      <c r="AD233" t="s">
        <v>461</v>
      </c>
      <c r="AE233" t="s">
        <v>460</v>
      </c>
      <c r="AF233" t="s">
        <v>461</v>
      </c>
      <c r="AG233" t="s">
        <v>461</v>
      </c>
      <c r="AH233" t="s">
        <v>461</v>
      </c>
      <c r="AI233" t="s">
        <v>461</v>
      </c>
      <c r="AJ233" t="s">
        <v>461</v>
      </c>
      <c r="AK233" t="s">
        <v>461</v>
      </c>
      <c r="AL233" t="s">
        <v>460</v>
      </c>
      <c r="AM233" t="s">
        <v>473</v>
      </c>
      <c r="AN233" t="s">
        <v>461</v>
      </c>
      <c r="AO233" t="s">
        <v>460</v>
      </c>
      <c r="AP233" t="s">
        <v>461</v>
      </c>
      <c r="AQ233" t="s">
        <v>461</v>
      </c>
      <c r="AR233" t="s">
        <v>461</v>
      </c>
      <c r="AS233" t="s">
        <v>461</v>
      </c>
      <c r="AT233" t="s">
        <v>461</v>
      </c>
      <c r="AU233" t="s">
        <v>461</v>
      </c>
      <c r="AV233" t="s">
        <v>461</v>
      </c>
      <c r="AW233" t="s">
        <v>460</v>
      </c>
      <c r="AX233" t="s">
        <v>461</v>
      </c>
      <c r="AY233" t="s">
        <v>461</v>
      </c>
      <c r="AZ233" t="s">
        <v>461</v>
      </c>
      <c r="BA233" t="s">
        <v>460</v>
      </c>
      <c r="BB233" t="s">
        <v>461</v>
      </c>
      <c r="BC233" t="s">
        <v>461</v>
      </c>
      <c r="BD233" t="s">
        <v>460</v>
      </c>
      <c r="BE233" t="s">
        <v>463</v>
      </c>
      <c r="BF233" t="s">
        <v>461</v>
      </c>
      <c r="BG233" t="s">
        <v>461</v>
      </c>
      <c r="BH233" t="s">
        <v>461</v>
      </c>
      <c r="BI233" t="s">
        <v>461</v>
      </c>
      <c r="BJ233" t="s">
        <v>461</v>
      </c>
      <c r="BK233" t="s">
        <v>460</v>
      </c>
      <c r="BL233" t="s">
        <v>461</v>
      </c>
      <c r="BM233" t="s">
        <v>461</v>
      </c>
      <c r="BN233" t="s">
        <v>461</v>
      </c>
      <c r="BO233" t="s">
        <v>461</v>
      </c>
      <c r="BP233" t="s">
        <v>461</v>
      </c>
      <c r="BQ233" t="s">
        <v>461</v>
      </c>
      <c r="BR233" t="s">
        <v>460</v>
      </c>
      <c r="BS233" t="s">
        <v>461</v>
      </c>
      <c r="BT233" t="s">
        <v>473</v>
      </c>
      <c r="BU233" t="s">
        <v>460</v>
      </c>
      <c r="BV233" t="s">
        <v>461</v>
      </c>
      <c r="BW233" t="s">
        <v>460</v>
      </c>
      <c r="BX233" t="s">
        <v>461</v>
      </c>
      <c r="BY233" t="s">
        <v>473</v>
      </c>
      <c r="BZ233" t="s">
        <v>460</v>
      </c>
      <c r="CA233" t="s">
        <v>461</v>
      </c>
      <c r="CB233" t="s">
        <v>461</v>
      </c>
      <c r="CC233" t="s">
        <v>461</v>
      </c>
      <c r="CD233" t="s">
        <v>460</v>
      </c>
      <c r="CE233" t="s">
        <v>461</v>
      </c>
      <c r="CF233" t="s">
        <v>461</v>
      </c>
      <c r="CG233" t="s">
        <v>460</v>
      </c>
      <c r="CH233" t="s">
        <v>461</v>
      </c>
      <c r="CI233" t="s">
        <v>460</v>
      </c>
      <c r="CJ233" t="s">
        <v>461</v>
      </c>
      <c r="CK233" t="s">
        <v>461</v>
      </c>
      <c r="CL233" t="s">
        <v>460</v>
      </c>
      <c r="CM233" t="s">
        <v>463</v>
      </c>
      <c r="CN233" t="s">
        <v>461</v>
      </c>
      <c r="CO233" t="s">
        <v>461</v>
      </c>
      <c r="CP233" t="s">
        <v>460</v>
      </c>
      <c r="CQ233" t="s">
        <v>460</v>
      </c>
      <c r="CR233" t="s">
        <v>460</v>
      </c>
      <c r="CS233" t="s">
        <v>460</v>
      </c>
      <c r="CT233" t="s">
        <v>460</v>
      </c>
      <c r="CU233" t="s">
        <v>461</v>
      </c>
      <c r="CV233" t="s">
        <v>460</v>
      </c>
      <c r="CW233" t="s">
        <v>461</v>
      </c>
      <c r="CX233" t="s">
        <v>461</v>
      </c>
      <c r="CY233" t="s">
        <v>460</v>
      </c>
      <c r="CZ233" t="s">
        <v>460</v>
      </c>
      <c r="DA233" t="s">
        <v>461</v>
      </c>
      <c r="DB233" t="s">
        <v>474</v>
      </c>
      <c r="DC233" t="s">
        <v>461</v>
      </c>
      <c r="DD233" t="s">
        <v>460</v>
      </c>
      <c r="DE233" t="s">
        <v>461</v>
      </c>
      <c r="DF233" t="s">
        <v>473</v>
      </c>
      <c r="DG233" t="s">
        <v>461</v>
      </c>
      <c r="DH233" t="s">
        <v>461</v>
      </c>
      <c r="DI233" t="s">
        <v>461</v>
      </c>
      <c r="DJ233" t="s">
        <v>461</v>
      </c>
      <c r="DK233" t="s">
        <v>461</v>
      </c>
      <c r="DL233" t="s">
        <v>461</v>
      </c>
      <c r="DM233" t="s">
        <v>461</v>
      </c>
      <c r="DN233" t="s">
        <v>461</v>
      </c>
      <c r="DO233" t="s">
        <v>461</v>
      </c>
      <c r="DP233" t="s">
        <v>460</v>
      </c>
      <c r="DQ233" t="s">
        <v>461</v>
      </c>
      <c r="DR233" t="s">
        <v>461</v>
      </c>
      <c r="DS233" t="s">
        <v>461</v>
      </c>
      <c r="DT233" t="s">
        <v>461</v>
      </c>
      <c r="DU233" t="s">
        <v>460</v>
      </c>
      <c r="DV233" t="s">
        <v>461</v>
      </c>
      <c r="DW233" t="s">
        <v>461</v>
      </c>
      <c r="DX233" t="s">
        <v>460</v>
      </c>
      <c r="DY233" t="s">
        <v>461</v>
      </c>
      <c r="DZ233" t="s">
        <v>461</v>
      </c>
      <c r="EA233" t="s">
        <v>461</v>
      </c>
      <c r="EB233" t="s">
        <v>461</v>
      </c>
      <c r="EC233" t="s">
        <v>461</v>
      </c>
      <c r="ED233" t="s">
        <v>461</v>
      </c>
      <c r="EE233" t="s">
        <v>461</v>
      </c>
      <c r="EF233" t="s">
        <v>473</v>
      </c>
      <c r="EG233" t="s">
        <v>461</v>
      </c>
      <c r="EH233" t="s">
        <v>461</v>
      </c>
      <c r="EI233" t="s">
        <v>460</v>
      </c>
      <c r="EJ233" t="s">
        <v>460</v>
      </c>
      <c r="EK233" t="s">
        <v>461</v>
      </c>
      <c r="EL233" t="s">
        <v>461</v>
      </c>
      <c r="EM233" t="s">
        <v>461</v>
      </c>
      <c r="EN233" t="s">
        <v>460</v>
      </c>
      <c r="EO233" t="s">
        <v>461</v>
      </c>
      <c r="EP233" t="s">
        <v>461</v>
      </c>
      <c r="EQ233" t="s">
        <v>461</v>
      </c>
      <c r="ER233" t="s">
        <v>461</v>
      </c>
      <c r="ES233" t="s">
        <v>461</v>
      </c>
      <c r="ET233" t="s">
        <v>473</v>
      </c>
      <c r="EU233" t="s">
        <v>461</v>
      </c>
      <c r="EV233" t="s">
        <v>461</v>
      </c>
      <c r="EW233" t="s">
        <v>461</v>
      </c>
      <c r="EX233" t="s">
        <v>461</v>
      </c>
      <c r="EY233" t="s">
        <v>460</v>
      </c>
      <c r="EZ233" t="s">
        <v>461</v>
      </c>
      <c r="FA233" t="s">
        <v>461</v>
      </c>
      <c r="FB233" t="s">
        <v>460</v>
      </c>
      <c r="FC233" t="s">
        <v>461</v>
      </c>
      <c r="FD233" t="s">
        <v>461</v>
      </c>
      <c r="FE233" t="s">
        <v>461</v>
      </c>
      <c r="FF233" t="s">
        <v>461</v>
      </c>
      <c r="FG233" t="s">
        <v>460</v>
      </c>
      <c r="FH233" t="s">
        <v>461</v>
      </c>
      <c r="FI233" t="s">
        <v>461</v>
      </c>
      <c r="FJ233" t="s">
        <v>460</v>
      </c>
      <c r="FK233" t="s">
        <v>460</v>
      </c>
      <c r="FL233" t="s">
        <v>461</v>
      </c>
      <c r="FM233" t="s">
        <v>461</v>
      </c>
      <c r="FN233" t="s">
        <v>461</v>
      </c>
      <c r="FO233" t="s">
        <v>461</v>
      </c>
      <c r="FP233" t="s">
        <v>461</v>
      </c>
      <c r="FQ233" t="s">
        <v>460</v>
      </c>
      <c r="FR233" t="s">
        <v>473</v>
      </c>
      <c r="FS233" t="s">
        <v>461</v>
      </c>
      <c r="FT233" t="s">
        <v>461</v>
      </c>
      <c r="FU233" t="s">
        <v>461</v>
      </c>
      <c r="FV233" t="s">
        <v>461</v>
      </c>
      <c r="FW233" t="s">
        <v>460</v>
      </c>
      <c r="FX233" t="s">
        <v>461</v>
      </c>
      <c r="FY233" t="s">
        <v>461</v>
      </c>
      <c r="FZ233" t="s">
        <v>461</v>
      </c>
      <c r="GA233" t="s">
        <v>460</v>
      </c>
      <c r="GB233" t="s">
        <v>461</v>
      </c>
      <c r="GC233" t="s">
        <v>460</v>
      </c>
      <c r="GD233" t="s">
        <v>461</v>
      </c>
      <c r="GE233" t="s">
        <v>461</v>
      </c>
      <c r="GF233" t="s">
        <v>460</v>
      </c>
      <c r="GG233" t="s">
        <v>461</v>
      </c>
      <c r="GH233" t="s">
        <v>461</v>
      </c>
      <c r="GI233" t="s">
        <v>461</v>
      </c>
      <c r="GJ233" t="s">
        <v>461</v>
      </c>
      <c r="GK233" t="s">
        <v>460</v>
      </c>
      <c r="GL233" t="s">
        <v>460</v>
      </c>
      <c r="GM233" t="s">
        <v>461</v>
      </c>
      <c r="GN233" t="s">
        <v>461</v>
      </c>
      <c r="GO233" t="s">
        <v>473</v>
      </c>
      <c r="GP233" t="s">
        <v>461</v>
      </c>
      <c r="GQ233" t="s">
        <v>460</v>
      </c>
      <c r="GR233" t="s">
        <v>461</v>
      </c>
      <c r="GS233" t="s">
        <v>461</v>
      </c>
      <c r="GT233" t="s">
        <v>461</v>
      </c>
      <c r="GU233" t="s">
        <v>461</v>
      </c>
      <c r="GV233" t="s">
        <v>461</v>
      </c>
      <c r="GW233" t="s">
        <v>461</v>
      </c>
      <c r="GX233" t="s">
        <v>461</v>
      </c>
      <c r="GY233" t="s">
        <v>461</v>
      </c>
      <c r="GZ233" t="s">
        <v>461</v>
      </c>
      <c r="HA233" t="s">
        <v>461</v>
      </c>
      <c r="HB233" t="s">
        <v>460</v>
      </c>
      <c r="HC233" t="s">
        <v>461</v>
      </c>
      <c r="HD233" t="s">
        <v>460</v>
      </c>
      <c r="HE233" t="s">
        <v>475</v>
      </c>
      <c r="HF233">
        <v>49</v>
      </c>
      <c r="HG233">
        <v>139</v>
      </c>
      <c r="HH233">
        <v>0</v>
      </c>
      <c r="HI233">
        <v>3</v>
      </c>
      <c r="HJ233">
        <v>8</v>
      </c>
      <c r="HK233" t="s">
        <v>476</v>
      </c>
      <c r="HM233" s="3">
        <f t="shared" si="150"/>
        <v>49</v>
      </c>
      <c r="HN233" s="3">
        <f t="shared" si="151"/>
        <v>0</v>
      </c>
      <c r="HO233" s="3">
        <f t="shared" si="167"/>
        <v>0</v>
      </c>
      <c r="HP233" s="3">
        <f t="shared" si="130"/>
        <v>49</v>
      </c>
      <c r="HQ233" s="7" t="str" cm="1">
        <f t="array" ref="HQ233">_xlfn.SWITCH(HP233,HM233,"Oui",HN233,"Non",HO233,"Abstention")</f>
        <v>Oui</v>
      </c>
      <c r="HR233" s="7" t="str" cm="1">
        <f t="array" ref="HR233">_xlfn.SWITCH(HQ233,"Oui","Non","Non","Oui","Abstention","Oui")</f>
        <v>Non</v>
      </c>
      <c r="HS233" s="7" t="str" cm="1">
        <f t="array" ref="HS233">_xlfn.SWITCH(HQ233,"Oui","Abstention","Non","Abstention","Abstention","Non")</f>
        <v>Abstention</v>
      </c>
      <c r="HT233" s="3">
        <f t="shared" si="131"/>
        <v>49</v>
      </c>
      <c r="HU233" s="3">
        <f t="shared" si="132"/>
        <v>1</v>
      </c>
      <c r="HV233" t="str">
        <f t="shared" si="133"/>
        <v>consigne</v>
      </c>
      <c r="HW233" s="3">
        <f t="shared" si="152"/>
        <v>0</v>
      </c>
      <c r="HX233" s="3">
        <f t="shared" si="153"/>
        <v>38</v>
      </c>
      <c r="HY233" s="3">
        <f t="shared" si="154"/>
        <v>0</v>
      </c>
      <c r="HZ233" s="3">
        <f t="shared" si="134"/>
        <v>38</v>
      </c>
      <c r="IA233" s="7" t="str" cm="1">
        <f t="array" ref="IA233">_xlfn.SWITCH(HZ233,HW233,"Oui",HX233,"Non",HY233,"Abstention")</f>
        <v>Non</v>
      </c>
      <c r="IB233" s="7" t="str" cm="1">
        <f t="array" ref="IB233">_xlfn.SWITCH(IA233,"Oui","Non","Non","Oui","Abstention","Oui")</f>
        <v>Oui</v>
      </c>
      <c r="IC233" s="7" t="str" cm="1">
        <f t="array" ref="IC233">_xlfn.SWITCH(IA233,"Oui","Abstention","Non","Abstention","Abstention","Non")</f>
        <v>Abstention</v>
      </c>
      <c r="ID233" s="3">
        <f t="shared" si="135"/>
        <v>38</v>
      </c>
      <c r="IE233" s="3">
        <f t="shared" si="136"/>
        <v>1</v>
      </c>
      <c r="IF233" t="str">
        <f t="shared" si="137"/>
        <v>consigne</v>
      </c>
      <c r="IG233">
        <f t="shared" si="155"/>
        <v>0</v>
      </c>
      <c r="IH233">
        <f t="shared" si="156"/>
        <v>29</v>
      </c>
      <c r="II233">
        <f t="shared" si="157"/>
        <v>0</v>
      </c>
      <c r="IJ233" s="3">
        <f t="shared" si="138"/>
        <v>29</v>
      </c>
      <c r="IK233" s="7" t="str" cm="1">
        <f t="array" ref="IK233">_xlfn.SWITCH(IJ233,IG233,"Oui",IH233,"Non",II233,"Abstention")</f>
        <v>Non</v>
      </c>
      <c r="IL233" s="7" t="str" cm="1">
        <f t="array" ref="IL233">_xlfn.SWITCH(IK233,"Oui","Non","Non","Oui","Abstention","Oui")</f>
        <v>Oui</v>
      </c>
      <c r="IM233" s="7" t="str" cm="1">
        <f t="array" ref="IM233">_xlfn.SWITCH(IK233,"Oui","Abstention","Non","Abstention","Abstention","Non")</f>
        <v>Abstention</v>
      </c>
      <c r="IN233" s="3">
        <f t="shared" si="139"/>
        <v>29</v>
      </c>
      <c r="IO233" s="3">
        <f t="shared" si="140"/>
        <v>1</v>
      </c>
      <c r="IP233" t="str">
        <f t="shared" si="168"/>
        <v>consigne</v>
      </c>
      <c r="IQ233">
        <f t="shared" si="158"/>
        <v>0</v>
      </c>
      <c r="IR233">
        <f t="shared" si="159"/>
        <v>28</v>
      </c>
      <c r="IS233">
        <f t="shared" si="160"/>
        <v>0</v>
      </c>
      <c r="IT233" s="3">
        <f t="shared" si="141"/>
        <v>28</v>
      </c>
      <c r="IU233" s="7" t="str" cm="1">
        <f t="array" ref="IU233">_xlfn.SWITCH(IT233,IQ233,"Oui",IR233,"Non",IS233,"Abstention")</f>
        <v>Non</v>
      </c>
      <c r="IV233" s="7" t="str" cm="1">
        <f t="array" ref="IV233">_xlfn.SWITCH(IU233,"Oui","Non","Non","Oui","Abstention","Oui")</f>
        <v>Oui</v>
      </c>
      <c r="IW233" s="7" t="str" cm="1">
        <f t="array" ref="IW233">_xlfn.SWITCH(IU233,"Oui","Abstention","Non","Abstention","Abstention","Non")</f>
        <v>Abstention</v>
      </c>
      <c r="IX233" s="3">
        <f t="shared" si="142"/>
        <v>28</v>
      </c>
      <c r="IY233" s="3">
        <f t="shared" si="143"/>
        <v>1</v>
      </c>
      <c r="IZ233" t="str">
        <f t="shared" si="169"/>
        <v>consigne</v>
      </c>
      <c r="JA233">
        <f t="shared" si="161"/>
        <v>0</v>
      </c>
      <c r="JB233">
        <f t="shared" si="162"/>
        <v>28</v>
      </c>
      <c r="JC233">
        <f t="shared" si="163"/>
        <v>0</v>
      </c>
      <c r="JD233" s="3">
        <f t="shared" si="144"/>
        <v>28</v>
      </c>
      <c r="JE233" s="7" t="str" cm="1">
        <f t="array" ref="JE233">_xlfn.SWITCH(JD233,JA233,"Oui",JB233,"Non",JC233,"Abstention")</f>
        <v>Non</v>
      </c>
      <c r="JF233" s="7" t="str" cm="1">
        <f t="array" ref="JF233">_xlfn.SWITCH(JE233,"Oui","Non","Non","Oui","Abstention","Oui")</f>
        <v>Oui</v>
      </c>
      <c r="JG233" s="7" t="str" cm="1">
        <f t="array" ref="JG233">_xlfn.SWITCH(JE233,"Oui","Abstention","Non","Abstention","Abstention","Non")</f>
        <v>Abstention</v>
      </c>
      <c r="JH233" s="3">
        <f t="shared" si="145"/>
        <v>28</v>
      </c>
      <c r="JI233" s="3">
        <f t="shared" si="146"/>
        <v>1</v>
      </c>
      <c r="JJ233" t="str">
        <f t="shared" si="170"/>
        <v>consigne</v>
      </c>
      <c r="JK233">
        <f t="shared" si="164"/>
        <v>0</v>
      </c>
      <c r="JL233">
        <f t="shared" si="165"/>
        <v>16</v>
      </c>
      <c r="JM233">
        <f t="shared" si="166"/>
        <v>0</v>
      </c>
      <c r="JN233" s="3">
        <f t="shared" si="147"/>
        <v>16</v>
      </c>
      <c r="JO233" s="7" t="str" cm="1">
        <f t="array" ref="JO233">_xlfn.SWITCH(JN233,JK233,"Oui",JL233,"Non",JM233,"Abstention")</f>
        <v>Non</v>
      </c>
      <c r="JP233" s="7" t="str" cm="1">
        <f t="array" ref="JP233">_xlfn.SWITCH(JO233,"Oui","Non","Non","Oui","Abstention","Oui")</f>
        <v>Oui</v>
      </c>
      <c r="JQ233" s="7" t="str" cm="1">
        <f t="array" ref="JQ233">_xlfn.SWITCH(JO233,"Oui","Abstention","Non","Abstention","Abstention","Non")</f>
        <v>Abstention</v>
      </c>
      <c r="JR233" s="3">
        <f t="shared" si="148"/>
        <v>16</v>
      </c>
      <c r="JS233" s="3">
        <f t="shared" si="149"/>
        <v>1</v>
      </c>
      <c r="JT233" t="str">
        <f t="shared" si="171"/>
        <v>consigne</v>
      </c>
      <c r="JU233" s="3"/>
      <c r="JV233" t="str" cm="1">
        <f t="array" ref="JV233">_xlfn._xlws.FILTER($M$3:$HD$3,((($M233:$HD233=$HR233)+($M233:$HD233=$HS233))*($M$5:$HD$5="V")*($HV233="consigne")),"")</f>
        <v/>
      </c>
      <c r="KP233" t="str" cm="1">
        <f t="array" ref="KP233">_xlfn._xlws.FILTER($M$3:$HD$3,((($M233:$HD233=$IB233)+($M233:$HD233=$IC233))*($M$5:$HD$5="S")*($IF233="consigne")),"")</f>
        <v/>
      </c>
      <c r="LD233" t="str" cm="1">
        <f t="array" ref="LD233">_xlfn._xlws.FILTER($M$3:$HD$3,((($M233:$HD233=$IV233)+($M233:$HD233=$IW233))*($M$5:$HD$5="RL")*($IZ233="consigne")),"")</f>
        <v/>
      </c>
      <c r="LP233" t="str" cm="1">
        <f t="array" ref="LP233">_xlfn._xlws.FILTER($M$3:$HD$3,((($M233:$HD233=$JF233)+($M233:$HD233=$JG233))*($M$5:$HD$5="G")*($JJ233="consigne")),"")</f>
        <v/>
      </c>
      <c r="MA233" t="str" cm="1">
        <f t="array" ref="MA233">_xlfn._xlws.FILTER($M$3:$HD$3,((($M233:$HD233=$JP233)+($M233:$HD233=$JQ233))*($M$5:$HD$5="GL")*($JT233="consigne")),"")</f>
        <v/>
      </c>
      <c r="MG233" t="str" cm="1">
        <f t="array" ref="MG233">_xlfn._xlws.FILTER($M$3:$HD$3,((($M233:$HD233=$IL233)+($M233:$HD233=$IM233))*($M$5:$HD$5="M-E")*($IP233="consigne")),"")</f>
        <v/>
      </c>
    </row>
    <row r="234" spans="1:348" x14ac:dyDescent="0.25">
      <c r="A234" s="1" t="s">
        <v>1227</v>
      </c>
      <c r="B234" t="s">
        <v>204</v>
      </c>
      <c r="D234" t="s">
        <v>608</v>
      </c>
      <c r="E234" s="1" t="s">
        <v>1228</v>
      </c>
      <c r="F234" t="s">
        <v>1229</v>
      </c>
      <c r="G234">
        <v>24723</v>
      </c>
      <c r="H234" t="s">
        <v>536</v>
      </c>
      <c r="I234" t="s">
        <v>537</v>
      </c>
      <c r="M234" t="s">
        <v>461</v>
      </c>
      <c r="N234" t="s">
        <v>460</v>
      </c>
      <c r="O234" t="s">
        <v>460</v>
      </c>
      <c r="P234" t="s">
        <v>461</v>
      </c>
      <c r="Q234" t="s">
        <v>461</v>
      </c>
      <c r="R234" t="s">
        <v>460</v>
      </c>
      <c r="S234" t="s">
        <v>460</v>
      </c>
      <c r="T234" t="s">
        <v>460</v>
      </c>
      <c r="U234" t="s">
        <v>460</v>
      </c>
      <c r="V234" t="s">
        <v>460</v>
      </c>
      <c r="W234" t="s">
        <v>463</v>
      </c>
      <c r="X234" t="s">
        <v>460</v>
      </c>
      <c r="Y234" t="s">
        <v>460</v>
      </c>
      <c r="Z234" t="s">
        <v>460</v>
      </c>
      <c r="AA234" t="s">
        <v>460</v>
      </c>
      <c r="AB234" t="s">
        <v>460</v>
      </c>
      <c r="AC234" t="s">
        <v>460</v>
      </c>
      <c r="AD234" t="s">
        <v>461</v>
      </c>
      <c r="AE234" t="s">
        <v>460</v>
      </c>
      <c r="AF234" t="s">
        <v>460</v>
      </c>
      <c r="AG234" t="s">
        <v>480</v>
      </c>
      <c r="AH234" t="s">
        <v>461</v>
      </c>
      <c r="AI234" t="s">
        <v>473</v>
      </c>
      <c r="AJ234" t="s">
        <v>460</v>
      </c>
      <c r="AK234" t="s">
        <v>460</v>
      </c>
      <c r="AL234" t="s">
        <v>461</v>
      </c>
      <c r="AM234" t="s">
        <v>480</v>
      </c>
      <c r="AN234" t="s">
        <v>461</v>
      </c>
      <c r="AO234" t="s">
        <v>461</v>
      </c>
      <c r="AP234" t="s">
        <v>461</v>
      </c>
      <c r="AQ234" t="s">
        <v>461</v>
      </c>
      <c r="AR234" t="s">
        <v>460</v>
      </c>
      <c r="AS234" t="s">
        <v>460</v>
      </c>
      <c r="AT234" t="s">
        <v>480</v>
      </c>
      <c r="AU234" t="s">
        <v>460</v>
      </c>
      <c r="AV234" t="s">
        <v>460</v>
      </c>
      <c r="AW234" t="s">
        <v>461</v>
      </c>
      <c r="AX234" t="s">
        <v>460</v>
      </c>
      <c r="AY234" t="s">
        <v>460</v>
      </c>
      <c r="AZ234" t="s">
        <v>460</v>
      </c>
      <c r="BA234" t="s">
        <v>461</v>
      </c>
      <c r="BB234" t="s">
        <v>461</v>
      </c>
      <c r="BC234" t="s">
        <v>460</v>
      </c>
      <c r="BD234" t="s">
        <v>461</v>
      </c>
      <c r="BE234" t="s">
        <v>463</v>
      </c>
      <c r="BF234" t="s">
        <v>461</v>
      </c>
      <c r="BG234" t="s">
        <v>460</v>
      </c>
      <c r="BH234" t="s">
        <v>461</v>
      </c>
      <c r="BI234" t="s">
        <v>460</v>
      </c>
      <c r="BJ234" t="s">
        <v>461</v>
      </c>
      <c r="BK234" t="s">
        <v>461</v>
      </c>
      <c r="BL234" t="s">
        <v>460</v>
      </c>
      <c r="BM234" t="s">
        <v>460</v>
      </c>
      <c r="BN234" t="s">
        <v>460</v>
      </c>
      <c r="BO234" t="s">
        <v>461</v>
      </c>
      <c r="BP234" t="s">
        <v>460</v>
      </c>
      <c r="BQ234" t="s">
        <v>460</v>
      </c>
      <c r="BR234" t="s">
        <v>461</v>
      </c>
      <c r="BS234" t="s">
        <v>460</v>
      </c>
      <c r="BT234" t="s">
        <v>473</v>
      </c>
      <c r="BU234" t="s">
        <v>461</v>
      </c>
      <c r="BV234" t="s">
        <v>480</v>
      </c>
      <c r="BW234" t="s">
        <v>461</v>
      </c>
      <c r="BX234" t="s">
        <v>460</v>
      </c>
      <c r="BY234" t="s">
        <v>473</v>
      </c>
      <c r="BZ234" t="s">
        <v>460</v>
      </c>
      <c r="CA234" t="s">
        <v>460</v>
      </c>
      <c r="CB234" t="s">
        <v>461</v>
      </c>
      <c r="CC234" t="s">
        <v>461</v>
      </c>
      <c r="CD234" t="s">
        <v>461</v>
      </c>
      <c r="CE234" t="s">
        <v>460</v>
      </c>
      <c r="CF234" t="s">
        <v>460</v>
      </c>
      <c r="CG234" t="s">
        <v>460</v>
      </c>
      <c r="CH234" t="s">
        <v>460</v>
      </c>
      <c r="CI234" t="s">
        <v>461</v>
      </c>
      <c r="CJ234" t="s">
        <v>461</v>
      </c>
      <c r="CK234" t="s">
        <v>460</v>
      </c>
      <c r="CL234" t="s">
        <v>460</v>
      </c>
      <c r="CM234" t="s">
        <v>463</v>
      </c>
      <c r="CN234" t="s">
        <v>460</v>
      </c>
      <c r="CO234" t="s">
        <v>460</v>
      </c>
      <c r="CP234" t="s">
        <v>461</v>
      </c>
      <c r="CQ234" t="s">
        <v>461</v>
      </c>
      <c r="CR234" t="s">
        <v>460</v>
      </c>
      <c r="CS234" t="s">
        <v>461</v>
      </c>
      <c r="CT234" t="s">
        <v>460</v>
      </c>
      <c r="CU234" t="s">
        <v>461</v>
      </c>
      <c r="CV234" t="s">
        <v>460</v>
      </c>
      <c r="CW234" t="s">
        <v>461</v>
      </c>
      <c r="CX234" t="s">
        <v>460</v>
      </c>
      <c r="CY234" t="s">
        <v>461</v>
      </c>
      <c r="CZ234" t="s">
        <v>461</v>
      </c>
      <c r="DA234" t="s">
        <v>460</v>
      </c>
      <c r="DB234" t="s">
        <v>474</v>
      </c>
      <c r="DC234" t="s">
        <v>461</v>
      </c>
      <c r="DD234" t="s">
        <v>461</v>
      </c>
      <c r="DE234" t="s">
        <v>460</v>
      </c>
      <c r="DF234" t="s">
        <v>461</v>
      </c>
      <c r="DG234" t="s">
        <v>461</v>
      </c>
      <c r="DH234" t="s">
        <v>460</v>
      </c>
      <c r="DI234" t="s">
        <v>460</v>
      </c>
      <c r="DJ234" t="s">
        <v>461</v>
      </c>
      <c r="DK234" t="s">
        <v>461</v>
      </c>
      <c r="DL234" t="s">
        <v>460</v>
      </c>
      <c r="DM234" t="s">
        <v>460</v>
      </c>
      <c r="DN234" t="s">
        <v>460</v>
      </c>
      <c r="DO234" t="s">
        <v>461</v>
      </c>
      <c r="DP234" t="s">
        <v>461</v>
      </c>
      <c r="DQ234" t="s">
        <v>480</v>
      </c>
      <c r="DR234" t="s">
        <v>460</v>
      </c>
      <c r="DS234" t="s">
        <v>460</v>
      </c>
      <c r="DT234" t="s">
        <v>460</v>
      </c>
      <c r="DU234" t="s">
        <v>461</v>
      </c>
      <c r="DV234" t="s">
        <v>460</v>
      </c>
      <c r="DW234" t="s">
        <v>460</v>
      </c>
      <c r="DX234" t="s">
        <v>460</v>
      </c>
      <c r="DY234" t="s">
        <v>460</v>
      </c>
      <c r="DZ234" t="s">
        <v>460</v>
      </c>
      <c r="EA234" t="s">
        <v>460</v>
      </c>
      <c r="EB234" t="s">
        <v>460</v>
      </c>
      <c r="EC234" t="s">
        <v>461</v>
      </c>
      <c r="ED234" t="s">
        <v>460</v>
      </c>
      <c r="EE234" t="s">
        <v>461</v>
      </c>
      <c r="EF234" t="s">
        <v>473</v>
      </c>
      <c r="EG234" t="s">
        <v>460</v>
      </c>
      <c r="EH234" t="s">
        <v>460</v>
      </c>
      <c r="EI234" t="s">
        <v>461</v>
      </c>
      <c r="EJ234" t="s">
        <v>461</v>
      </c>
      <c r="EK234" t="s">
        <v>460</v>
      </c>
      <c r="EL234" t="s">
        <v>460</v>
      </c>
      <c r="EM234" t="s">
        <v>461</v>
      </c>
      <c r="EN234" t="s">
        <v>461</v>
      </c>
      <c r="EO234" t="s">
        <v>460</v>
      </c>
      <c r="EP234" t="s">
        <v>461</v>
      </c>
      <c r="EQ234" t="s">
        <v>460</v>
      </c>
      <c r="ER234" t="s">
        <v>460</v>
      </c>
      <c r="ES234" t="s">
        <v>460</v>
      </c>
      <c r="ET234" t="s">
        <v>473</v>
      </c>
      <c r="EU234" t="s">
        <v>460</v>
      </c>
      <c r="EV234" t="s">
        <v>460</v>
      </c>
      <c r="EW234" t="s">
        <v>460</v>
      </c>
      <c r="EX234" t="s">
        <v>460</v>
      </c>
      <c r="EY234" t="s">
        <v>460</v>
      </c>
      <c r="EZ234" t="s">
        <v>461</v>
      </c>
      <c r="FA234" t="s">
        <v>461</v>
      </c>
      <c r="FB234" t="s">
        <v>461</v>
      </c>
      <c r="FC234" t="s">
        <v>461</v>
      </c>
      <c r="FD234" t="s">
        <v>461</v>
      </c>
      <c r="FE234" t="s">
        <v>461</v>
      </c>
      <c r="FF234" t="s">
        <v>461</v>
      </c>
      <c r="FG234" t="s">
        <v>461</v>
      </c>
      <c r="FH234" t="s">
        <v>460</v>
      </c>
      <c r="FI234" t="s">
        <v>461</v>
      </c>
      <c r="FJ234" t="s">
        <v>460</v>
      </c>
      <c r="FK234" t="s">
        <v>461</v>
      </c>
      <c r="FL234" t="s">
        <v>460</v>
      </c>
      <c r="FM234" t="s">
        <v>460</v>
      </c>
      <c r="FN234" t="s">
        <v>460</v>
      </c>
      <c r="FO234" t="s">
        <v>460</v>
      </c>
      <c r="FP234" t="s">
        <v>460</v>
      </c>
      <c r="FQ234" t="s">
        <v>461</v>
      </c>
      <c r="FR234" t="s">
        <v>460</v>
      </c>
      <c r="FS234" t="s">
        <v>461</v>
      </c>
      <c r="FT234" t="s">
        <v>460</v>
      </c>
      <c r="FU234" t="s">
        <v>460</v>
      </c>
      <c r="FV234" t="s">
        <v>461</v>
      </c>
      <c r="FW234" t="s">
        <v>461</v>
      </c>
      <c r="FX234" t="s">
        <v>460</v>
      </c>
      <c r="FY234" t="s">
        <v>461</v>
      </c>
      <c r="FZ234" t="s">
        <v>460</v>
      </c>
      <c r="GA234" t="s">
        <v>461</v>
      </c>
      <c r="GB234" t="s">
        <v>461</v>
      </c>
      <c r="GC234" t="s">
        <v>461</v>
      </c>
      <c r="GD234" t="s">
        <v>460</v>
      </c>
      <c r="GE234" t="s">
        <v>460</v>
      </c>
      <c r="GF234" t="s">
        <v>480</v>
      </c>
      <c r="GG234" t="s">
        <v>460</v>
      </c>
      <c r="GH234" t="s">
        <v>460</v>
      </c>
      <c r="GI234" t="s">
        <v>460</v>
      </c>
      <c r="GJ234" t="s">
        <v>460</v>
      </c>
      <c r="GK234" t="s">
        <v>461</v>
      </c>
      <c r="GL234" t="s">
        <v>461</v>
      </c>
      <c r="GM234" t="s">
        <v>460</v>
      </c>
      <c r="GN234" t="s">
        <v>461</v>
      </c>
      <c r="GO234" t="s">
        <v>480</v>
      </c>
      <c r="GP234" t="s">
        <v>460</v>
      </c>
      <c r="GQ234" t="s">
        <v>461</v>
      </c>
      <c r="GR234" t="s">
        <v>461</v>
      </c>
      <c r="GS234" t="s">
        <v>460</v>
      </c>
      <c r="GT234" t="s">
        <v>460</v>
      </c>
      <c r="GU234" t="s">
        <v>460</v>
      </c>
      <c r="GV234" t="s">
        <v>460</v>
      </c>
      <c r="GW234" t="s">
        <v>460</v>
      </c>
      <c r="GX234" t="s">
        <v>460</v>
      </c>
      <c r="GY234" t="s">
        <v>460</v>
      </c>
      <c r="GZ234" t="s">
        <v>460</v>
      </c>
      <c r="HA234" t="s">
        <v>461</v>
      </c>
      <c r="HB234" t="s">
        <v>461</v>
      </c>
      <c r="HC234" t="s">
        <v>460</v>
      </c>
      <c r="HD234" t="s">
        <v>461</v>
      </c>
      <c r="HE234" t="s">
        <v>481</v>
      </c>
      <c r="HF234">
        <v>108</v>
      </c>
      <c r="HG234">
        <v>76</v>
      </c>
      <c r="HH234">
        <v>7</v>
      </c>
      <c r="HI234">
        <v>3</v>
      </c>
      <c r="HJ234">
        <v>5</v>
      </c>
      <c r="HK234" t="s">
        <v>476</v>
      </c>
      <c r="HM234" s="3">
        <f t="shared" si="150"/>
        <v>11</v>
      </c>
      <c r="HN234" s="3">
        <f t="shared" si="151"/>
        <v>38</v>
      </c>
      <c r="HO234" s="3">
        <f t="shared" si="167"/>
        <v>3</v>
      </c>
      <c r="HP234" s="3">
        <f t="shared" si="130"/>
        <v>38</v>
      </c>
      <c r="HQ234" s="7" t="str" cm="1">
        <f t="array" ref="HQ234">_xlfn.SWITCH(HP234,HM234,"Oui",HN234,"Non",HO234,"Abstention")</f>
        <v>Non</v>
      </c>
      <c r="HR234" s="7" t="str" cm="1">
        <f t="array" ref="HR234">_xlfn.SWITCH(HQ234,"Oui","Non","Non","Oui","Abstention","Oui")</f>
        <v>Oui</v>
      </c>
      <c r="HS234" s="7" t="str" cm="1">
        <f t="array" ref="HS234">_xlfn.SWITCH(HQ234,"Oui","Abstention","Non","Abstention","Abstention","Non")</f>
        <v>Abstention</v>
      </c>
      <c r="HT234" s="3">
        <f t="shared" si="131"/>
        <v>52</v>
      </c>
      <c r="HU234" s="3">
        <f t="shared" si="132"/>
        <v>0.73076923076923073</v>
      </c>
      <c r="HV234" t="str">
        <f t="shared" si="133"/>
        <v>consigne</v>
      </c>
      <c r="HW234" s="3">
        <f t="shared" si="152"/>
        <v>38</v>
      </c>
      <c r="HX234" s="3">
        <f t="shared" si="153"/>
        <v>0</v>
      </c>
      <c r="HY234" s="3">
        <f t="shared" si="154"/>
        <v>0</v>
      </c>
      <c r="HZ234" s="3">
        <f t="shared" si="134"/>
        <v>38</v>
      </c>
      <c r="IA234" s="7" t="str" cm="1">
        <f t="array" ref="IA234">_xlfn.SWITCH(HZ234,HW234,"Oui",HX234,"Non",HY234,"Abstention")</f>
        <v>Oui</v>
      </c>
      <c r="IB234" s="7" t="str" cm="1">
        <f t="array" ref="IB234">_xlfn.SWITCH(IA234,"Oui","Non","Non","Oui","Abstention","Oui")</f>
        <v>Non</v>
      </c>
      <c r="IC234" s="7" t="str" cm="1">
        <f t="array" ref="IC234">_xlfn.SWITCH(IA234,"Oui","Abstention","Non","Abstention","Abstention","Non")</f>
        <v>Abstention</v>
      </c>
      <c r="ID234" s="3">
        <f t="shared" ref="ID234:ID265" si="172">SUM(HW234:HY234)</f>
        <v>38</v>
      </c>
      <c r="IE234" s="3">
        <f t="shared" ref="IE234:IE265" si="173">HZ234/ID234</f>
        <v>1</v>
      </c>
      <c r="IF234" t="str">
        <f t="shared" si="137"/>
        <v>consigne</v>
      </c>
      <c r="IG234">
        <f t="shared" si="155"/>
        <v>4</v>
      </c>
      <c r="IH234">
        <f t="shared" si="156"/>
        <v>24</v>
      </c>
      <c r="II234">
        <f t="shared" si="157"/>
        <v>0</v>
      </c>
      <c r="IJ234" s="3">
        <f t="shared" si="138"/>
        <v>24</v>
      </c>
      <c r="IK234" s="7" t="str" cm="1">
        <f t="array" ref="IK234">_xlfn.SWITCH(IJ234,IG234,"Oui",IH234,"Non",II234,"Abstention")</f>
        <v>Non</v>
      </c>
      <c r="IL234" s="7" t="str" cm="1">
        <f t="array" ref="IL234">_xlfn.SWITCH(IK234,"Oui","Non","Non","Oui","Abstention","Oui")</f>
        <v>Oui</v>
      </c>
      <c r="IM234" s="7" t="str" cm="1">
        <f t="array" ref="IM234">_xlfn.SWITCH(IK234,"Oui","Abstention","Non","Abstention","Abstention","Non")</f>
        <v>Abstention</v>
      </c>
      <c r="IN234" s="3">
        <f t="shared" si="139"/>
        <v>28</v>
      </c>
      <c r="IO234" s="3">
        <f t="shared" si="140"/>
        <v>0.8571428571428571</v>
      </c>
      <c r="IP234" t="str">
        <f t="shared" si="168"/>
        <v>consigne</v>
      </c>
      <c r="IQ234">
        <f t="shared" si="158"/>
        <v>10</v>
      </c>
      <c r="IR234">
        <f t="shared" si="159"/>
        <v>14</v>
      </c>
      <c r="IS234">
        <f t="shared" si="160"/>
        <v>4</v>
      </c>
      <c r="IT234" s="3">
        <f t="shared" si="141"/>
        <v>14</v>
      </c>
      <c r="IU234" s="7" t="str" cm="1">
        <f t="array" ref="IU234">_xlfn.SWITCH(IT234,IQ234,"Oui",IR234,"Non",IS234,"Abstention")</f>
        <v>Non</v>
      </c>
      <c r="IV234" s="7" t="str" cm="1">
        <f t="array" ref="IV234">_xlfn.SWITCH(IU234,"Oui","Non","Non","Oui","Abstention","Oui")</f>
        <v>Oui</v>
      </c>
      <c r="IW234" s="7" t="str" cm="1">
        <f t="array" ref="IW234">_xlfn.SWITCH(IU234,"Oui","Abstention","Non","Abstention","Abstention","Non")</f>
        <v>Abstention</v>
      </c>
      <c r="IX234" s="3">
        <f t="shared" si="142"/>
        <v>28</v>
      </c>
      <c r="IY234" s="3">
        <f t="shared" si="143"/>
        <v>0.5</v>
      </c>
      <c r="IZ234" t="str">
        <f t="shared" si="169"/>
        <v>pas de consigne</v>
      </c>
      <c r="JA234">
        <f t="shared" si="161"/>
        <v>29</v>
      </c>
      <c r="JB234">
        <f t="shared" si="162"/>
        <v>0</v>
      </c>
      <c r="JC234">
        <f t="shared" si="163"/>
        <v>0</v>
      </c>
      <c r="JD234" s="3">
        <f t="shared" si="144"/>
        <v>29</v>
      </c>
      <c r="JE234" s="7" t="str" cm="1">
        <f t="array" ref="JE234">_xlfn.SWITCH(JD234,JA234,"Oui",JB234,"Non",JC234,"Abstention")</f>
        <v>Oui</v>
      </c>
      <c r="JF234" s="7" t="str" cm="1">
        <f t="array" ref="JF234">_xlfn.SWITCH(JE234,"Oui","Non","Non","Oui","Abstention","Oui")</f>
        <v>Non</v>
      </c>
      <c r="JG234" s="7" t="str" cm="1">
        <f t="array" ref="JG234">_xlfn.SWITCH(JE234,"Oui","Abstention","Non","Abstention","Abstention","Non")</f>
        <v>Abstention</v>
      </c>
      <c r="JH234" s="3">
        <f t="shared" si="145"/>
        <v>29</v>
      </c>
      <c r="JI234" s="3">
        <f t="shared" si="146"/>
        <v>1</v>
      </c>
      <c r="JJ234" t="str">
        <f t="shared" si="170"/>
        <v>consigne</v>
      </c>
      <c r="JK234">
        <f t="shared" si="164"/>
        <v>16</v>
      </c>
      <c r="JL234">
        <f t="shared" si="165"/>
        <v>0</v>
      </c>
      <c r="JM234">
        <f t="shared" si="166"/>
        <v>0</v>
      </c>
      <c r="JN234" s="3">
        <f t="shared" si="147"/>
        <v>16</v>
      </c>
      <c r="JO234" s="7" t="str" cm="1">
        <f t="array" ref="JO234">_xlfn.SWITCH(JN234,JK234,"Oui",JL234,"Non",JM234,"Abstention")</f>
        <v>Oui</v>
      </c>
      <c r="JP234" s="7" t="str" cm="1">
        <f t="array" ref="JP234">_xlfn.SWITCH(JO234,"Oui","Non","Non","Oui","Abstention","Oui")</f>
        <v>Non</v>
      </c>
      <c r="JQ234" s="7" t="str" cm="1">
        <f t="array" ref="JQ234">_xlfn.SWITCH(JO234,"Oui","Abstention","Non","Abstention","Abstention","Non")</f>
        <v>Abstention</v>
      </c>
      <c r="JR234" s="3">
        <f t="shared" si="148"/>
        <v>16</v>
      </c>
      <c r="JS234" s="3">
        <f t="shared" si="149"/>
        <v>1</v>
      </c>
      <c r="JT234" t="str">
        <f t="shared" si="171"/>
        <v>consigne</v>
      </c>
      <c r="JU234" s="3"/>
      <c r="JV234" t="str" cm="1">
        <f t="array" ref="JV234:KI234">_xlfn._xlws.FILTER($M$3:$HD$3,((($M234:$HD234=$HR234)+($M234:$HD234=$HS234))*($M$5:$HD$5="V")*($HV234="consigne")),"")</f>
        <v>Aebi Andreas</v>
      </c>
      <c r="JW234" t="str">
        <v>Bircher Martina</v>
      </c>
      <c r="JX234" t="str">
        <v>Buffat Michaël</v>
      </c>
      <c r="JY234" t="str">
        <v>Glarner Andreas</v>
      </c>
      <c r="JZ234" t="str">
        <v>Grin Jean-Pierre</v>
      </c>
      <c r="KA234" t="str">
        <v>Guggisberg Lars</v>
      </c>
      <c r="KB234" t="str">
        <v>Heimgartner Stefanie</v>
      </c>
      <c r="KC234" t="str">
        <v>Hess Erich</v>
      </c>
      <c r="KD234" t="str">
        <v>Huber Alois</v>
      </c>
      <c r="KE234" t="str">
        <v>Matter Thomas</v>
      </c>
      <c r="KF234" t="str">
        <v>Quadri Lorenzo</v>
      </c>
      <c r="KG234" t="str">
        <v>Rüegger Monika</v>
      </c>
      <c r="KH234" t="str">
        <v>Strupler Manuel</v>
      </c>
      <c r="KI234" t="str">
        <v>von Siebenthal Erich</v>
      </c>
      <c r="KP234" t="str" cm="1">
        <f t="array" ref="KP234">_xlfn._xlws.FILTER($M$3:$HD$3,((($M234:$HD234=$IB234)+($M234:$HD234=$IC234))*($M$5:$HD$5="S")*($IF234="consigne")),"")</f>
        <v/>
      </c>
      <c r="LD234" t="str" cm="1">
        <f t="array" ref="LD234">_xlfn._xlws.FILTER($M$3:$HD$3,((($M234:$HD234=$IV234)+($M234:$HD234=$IW234))*($M$5:$HD$5="RL")*($IZ234="consigne")),"")</f>
        <v/>
      </c>
      <c r="LP234" t="str" cm="1">
        <f t="array" ref="LP234">_xlfn._xlws.FILTER($M$3:$HD$3,((($M234:$HD234=$JF234)+($M234:$HD234=$JG234))*($M$5:$HD$5="G")*($JJ234="consigne")),"")</f>
        <v/>
      </c>
      <c r="MA234" t="str" cm="1">
        <f t="array" ref="MA234">_xlfn._xlws.FILTER($M$3:$HD$3,((($M234:$HD234=$JP234)+($M234:$HD234=$JQ234))*($M$5:$HD$5="GL")*($JT234="consigne")),"")</f>
        <v/>
      </c>
      <c r="MG234" t="str" cm="1">
        <f t="array" ref="MG234:MJ234">_xlfn._xlws.FILTER($M$3:$HD$3,((($M234:$HD234=$IL234)+($M234:$HD234=$IM234))*($M$5:$HD$5="M-E")*($IP234="consigne")),"")</f>
        <v>Gugger Niklaus-Samuel</v>
      </c>
      <c r="MH234" t="str">
        <v>Landolt Martin</v>
      </c>
      <c r="MI234" t="str">
        <v>Streiff-Feller Marianne</v>
      </c>
      <c r="MJ234" t="str">
        <v>Studer Lilian</v>
      </c>
    </row>
    <row r="235" spans="1:348" x14ac:dyDescent="0.25">
      <c r="A235" s="1" t="s">
        <v>1230</v>
      </c>
      <c r="B235" t="s">
        <v>204</v>
      </c>
      <c r="C235" t="s">
        <v>793</v>
      </c>
      <c r="D235" t="s">
        <v>794</v>
      </c>
      <c r="E235" s="1" t="s">
        <v>1231</v>
      </c>
      <c r="F235" t="s">
        <v>1232</v>
      </c>
      <c r="G235">
        <v>24724</v>
      </c>
      <c r="H235" t="s">
        <v>1233</v>
      </c>
      <c r="I235" t="s">
        <v>1234</v>
      </c>
      <c r="K235" t="s">
        <v>1235</v>
      </c>
      <c r="M235" t="s">
        <v>460</v>
      </c>
      <c r="N235" t="s">
        <v>473</v>
      </c>
      <c r="O235" t="s">
        <v>461</v>
      </c>
      <c r="P235" t="s">
        <v>460</v>
      </c>
      <c r="Q235" t="s">
        <v>460</v>
      </c>
      <c r="R235" t="s">
        <v>461</v>
      </c>
      <c r="S235" t="s">
        <v>461</v>
      </c>
      <c r="T235" t="s">
        <v>461</v>
      </c>
      <c r="U235" t="s">
        <v>461</v>
      </c>
      <c r="V235" t="s">
        <v>461</v>
      </c>
      <c r="W235" t="s">
        <v>463</v>
      </c>
      <c r="X235" t="s">
        <v>461</v>
      </c>
      <c r="Y235" t="s">
        <v>461</v>
      </c>
      <c r="Z235" t="s">
        <v>473</v>
      </c>
      <c r="AA235" t="s">
        <v>461</v>
      </c>
      <c r="AB235" t="s">
        <v>473</v>
      </c>
      <c r="AC235" t="s">
        <v>461</v>
      </c>
      <c r="AD235" t="s">
        <v>460</v>
      </c>
      <c r="AE235" t="s">
        <v>460</v>
      </c>
      <c r="AF235" t="s">
        <v>463</v>
      </c>
      <c r="AG235" t="s">
        <v>460</v>
      </c>
      <c r="AH235" t="s">
        <v>460</v>
      </c>
      <c r="AI235" t="s">
        <v>460</v>
      </c>
      <c r="AJ235" t="s">
        <v>461</v>
      </c>
      <c r="AK235" t="s">
        <v>461</v>
      </c>
      <c r="AL235" t="s">
        <v>460</v>
      </c>
      <c r="AM235" t="s">
        <v>460</v>
      </c>
      <c r="AN235" t="s">
        <v>460</v>
      </c>
      <c r="AO235" t="s">
        <v>460</v>
      </c>
      <c r="AP235" t="s">
        <v>474</v>
      </c>
      <c r="AQ235" t="s">
        <v>460</v>
      </c>
      <c r="AR235" t="s">
        <v>461</v>
      </c>
      <c r="AS235" t="s">
        <v>461</v>
      </c>
      <c r="AT235" t="s">
        <v>473</v>
      </c>
      <c r="AU235" t="s">
        <v>461</v>
      </c>
      <c r="AV235" t="s">
        <v>461</v>
      </c>
      <c r="AW235" t="s">
        <v>460</v>
      </c>
      <c r="AX235" t="s">
        <v>461</v>
      </c>
      <c r="AY235" t="s">
        <v>460</v>
      </c>
      <c r="AZ235" t="s">
        <v>460</v>
      </c>
      <c r="BA235" t="s">
        <v>460</v>
      </c>
      <c r="BB235" t="s">
        <v>460</v>
      </c>
      <c r="BC235" t="s">
        <v>461</v>
      </c>
      <c r="BD235" t="s">
        <v>460</v>
      </c>
      <c r="BE235" t="s">
        <v>463</v>
      </c>
      <c r="BF235" t="s">
        <v>460</v>
      </c>
      <c r="BG235" t="s">
        <v>461</v>
      </c>
      <c r="BH235" t="s">
        <v>460</v>
      </c>
      <c r="BI235" t="s">
        <v>461</v>
      </c>
      <c r="BJ235" t="s">
        <v>460</v>
      </c>
      <c r="BK235" t="s">
        <v>460</v>
      </c>
      <c r="BL235" t="s">
        <v>461</v>
      </c>
      <c r="BM235" t="s">
        <v>461</v>
      </c>
      <c r="BN235" t="s">
        <v>461</v>
      </c>
      <c r="BO235" t="s">
        <v>460</v>
      </c>
      <c r="BP235" t="s">
        <v>461</v>
      </c>
      <c r="BQ235" t="s">
        <v>461</v>
      </c>
      <c r="BR235" t="s">
        <v>460</v>
      </c>
      <c r="BS235" t="s">
        <v>461</v>
      </c>
      <c r="BT235" t="s">
        <v>460</v>
      </c>
      <c r="BU235" t="s">
        <v>460</v>
      </c>
      <c r="BV235" t="s">
        <v>460</v>
      </c>
      <c r="BW235" t="s">
        <v>460</v>
      </c>
      <c r="BX235" t="s">
        <v>461</v>
      </c>
      <c r="BY235" t="s">
        <v>460</v>
      </c>
      <c r="BZ235" t="s">
        <v>460</v>
      </c>
      <c r="CA235" t="s">
        <v>461</v>
      </c>
      <c r="CB235" t="s">
        <v>460</v>
      </c>
      <c r="CC235" t="s">
        <v>460</v>
      </c>
      <c r="CD235" t="s">
        <v>460</v>
      </c>
      <c r="CE235" t="s">
        <v>461</v>
      </c>
      <c r="CF235" t="s">
        <v>461</v>
      </c>
      <c r="CG235" t="s">
        <v>460</v>
      </c>
      <c r="CH235" t="s">
        <v>461</v>
      </c>
      <c r="CI235" t="s">
        <v>460</v>
      </c>
      <c r="CJ235" t="s">
        <v>460</v>
      </c>
      <c r="CK235" t="s">
        <v>480</v>
      </c>
      <c r="CL235" t="s">
        <v>460</v>
      </c>
      <c r="CM235" t="s">
        <v>463</v>
      </c>
      <c r="CN235" t="s">
        <v>473</v>
      </c>
      <c r="CO235" t="s">
        <v>461</v>
      </c>
      <c r="CP235" t="s">
        <v>460</v>
      </c>
      <c r="CQ235" t="s">
        <v>473</v>
      </c>
      <c r="CR235" t="s">
        <v>460</v>
      </c>
      <c r="CS235" t="s">
        <v>460</v>
      </c>
      <c r="CT235" t="s">
        <v>460</v>
      </c>
      <c r="CU235" t="s">
        <v>460</v>
      </c>
      <c r="CV235" t="s">
        <v>460</v>
      </c>
      <c r="CW235" t="s">
        <v>460</v>
      </c>
      <c r="CX235" t="s">
        <v>461</v>
      </c>
      <c r="CY235" t="s">
        <v>460</v>
      </c>
      <c r="CZ235" t="s">
        <v>460</v>
      </c>
      <c r="DA235" t="s">
        <v>460</v>
      </c>
      <c r="DB235" t="s">
        <v>463</v>
      </c>
      <c r="DC235" t="s">
        <v>460</v>
      </c>
      <c r="DD235" t="s">
        <v>460</v>
      </c>
      <c r="DE235" t="s">
        <v>461</v>
      </c>
      <c r="DF235" t="s">
        <v>460</v>
      </c>
      <c r="DG235" t="s">
        <v>460</v>
      </c>
      <c r="DH235" t="s">
        <v>480</v>
      </c>
      <c r="DI235" t="s">
        <v>461</v>
      </c>
      <c r="DJ235" t="s">
        <v>460</v>
      </c>
      <c r="DK235" t="s">
        <v>460</v>
      </c>
      <c r="DL235" t="s">
        <v>461</v>
      </c>
      <c r="DM235" t="s">
        <v>461</v>
      </c>
      <c r="DN235" t="s">
        <v>461</v>
      </c>
      <c r="DO235" t="s">
        <v>461</v>
      </c>
      <c r="DP235" t="s">
        <v>460</v>
      </c>
      <c r="DQ235" t="s">
        <v>460</v>
      </c>
      <c r="DR235" t="s">
        <v>461</v>
      </c>
      <c r="DS235" t="s">
        <v>461</v>
      </c>
      <c r="DT235" t="s">
        <v>461</v>
      </c>
      <c r="DU235" t="s">
        <v>473</v>
      </c>
      <c r="DV235" t="s">
        <v>461</v>
      </c>
      <c r="DW235" t="s">
        <v>461</v>
      </c>
      <c r="DX235" t="s">
        <v>460</v>
      </c>
      <c r="DY235" t="s">
        <v>473</v>
      </c>
      <c r="DZ235" t="s">
        <v>461</v>
      </c>
      <c r="EA235" t="s">
        <v>461</v>
      </c>
      <c r="EB235" t="s">
        <v>461</v>
      </c>
      <c r="EC235" t="s">
        <v>473</v>
      </c>
      <c r="ED235" t="s">
        <v>461</v>
      </c>
      <c r="EE235" t="s">
        <v>460</v>
      </c>
      <c r="EF235" t="s">
        <v>460</v>
      </c>
      <c r="EG235" t="s">
        <v>461</v>
      </c>
      <c r="EH235" t="s">
        <v>460</v>
      </c>
      <c r="EI235" t="s">
        <v>460</v>
      </c>
      <c r="EJ235" t="s">
        <v>460</v>
      </c>
      <c r="EK235" t="s">
        <v>473</v>
      </c>
      <c r="EL235" t="s">
        <v>461</v>
      </c>
      <c r="EM235" t="s">
        <v>460</v>
      </c>
      <c r="EN235" t="s">
        <v>460</v>
      </c>
      <c r="EO235" t="s">
        <v>461</v>
      </c>
      <c r="EP235" t="s">
        <v>460</v>
      </c>
      <c r="EQ235" t="s">
        <v>461</v>
      </c>
      <c r="ER235" t="s">
        <v>461</v>
      </c>
      <c r="ES235" t="s">
        <v>461</v>
      </c>
      <c r="ET235" t="s">
        <v>460</v>
      </c>
      <c r="EU235" t="s">
        <v>461</v>
      </c>
      <c r="EV235" t="s">
        <v>461</v>
      </c>
      <c r="EW235" t="s">
        <v>461</v>
      </c>
      <c r="EX235" t="s">
        <v>461</v>
      </c>
      <c r="EY235" t="s">
        <v>460</v>
      </c>
      <c r="EZ235" t="s">
        <v>460</v>
      </c>
      <c r="FA235" t="s">
        <v>460</v>
      </c>
      <c r="FB235" t="s">
        <v>460</v>
      </c>
      <c r="FC235" t="s">
        <v>460</v>
      </c>
      <c r="FD235" t="s">
        <v>460</v>
      </c>
      <c r="FE235" t="s">
        <v>473</v>
      </c>
      <c r="FF235" t="s">
        <v>460</v>
      </c>
      <c r="FG235" t="s">
        <v>460</v>
      </c>
      <c r="FH235" t="s">
        <v>461</v>
      </c>
      <c r="FI235" t="s">
        <v>460</v>
      </c>
      <c r="FJ235" t="s">
        <v>460</v>
      </c>
      <c r="FK235" t="s">
        <v>460</v>
      </c>
      <c r="FL235" t="s">
        <v>461</v>
      </c>
      <c r="FM235" t="s">
        <v>461</v>
      </c>
      <c r="FN235" t="s">
        <v>460</v>
      </c>
      <c r="FO235" t="s">
        <v>461</v>
      </c>
      <c r="FP235" t="s">
        <v>460</v>
      </c>
      <c r="FQ235" t="s">
        <v>460</v>
      </c>
      <c r="FR235" t="s">
        <v>461</v>
      </c>
      <c r="FS235" t="s">
        <v>460</v>
      </c>
      <c r="FT235" t="s">
        <v>461</v>
      </c>
      <c r="FU235" t="s">
        <v>461</v>
      </c>
      <c r="FV235" t="s">
        <v>460</v>
      </c>
      <c r="FW235" t="s">
        <v>460</v>
      </c>
      <c r="FX235" t="s">
        <v>461</v>
      </c>
      <c r="FY235" t="s">
        <v>460</v>
      </c>
      <c r="FZ235" t="s">
        <v>460</v>
      </c>
      <c r="GA235" t="s">
        <v>460</v>
      </c>
      <c r="GB235" t="s">
        <v>460</v>
      </c>
      <c r="GC235" t="s">
        <v>460</v>
      </c>
      <c r="GD235" t="s">
        <v>461</v>
      </c>
      <c r="GE235" t="s">
        <v>480</v>
      </c>
      <c r="GF235" t="s">
        <v>460</v>
      </c>
      <c r="GG235" t="s">
        <v>460</v>
      </c>
      <c r="GH235" t="s">
        <v>461</v>
      </c>
      <c r="GI235" t="s">
        <v>461</v>
      </c>
      <c r="GJ235" t="s">
        <v>473</v>
      </c>
      <c r="GK235" t="s">
        <v>460</v>
      </c>
      <c r="GL235" t="s">
        <v>460</v>
      </c>
      <c r="GM235" t="s">
        <v>460</v>
      </c>
      <c r="GN235" t="s">
        <v>460</v>
      </c>
      <c r="GO235" t="s">
        <v>460</v>
      </c>
      <c r="GP235" t="s">
        <v>461</v>
      </c>
      <c r="GQ235" t="s">
        <v>460</v>
      </c>
      <c r="GR235" t="s">
        <v>460</v>
      </c>
      <c r="GS235" t="s">
        <v>473</v>
      </c>
      <c r="GT235" t="s">
        <v>461</v>
      </c>
      <c r="GU235" t="s">
        <v>461</v>
      </c>
      <c r="GV235" t="s">
        <v>460</v>
      </c>
      <c r="GW235" t="s">
        <v>461</v>
      </c>
      <c r="GX235" t="s">
        <v>473</v>
      </c>
      <c r="GY235" t="s">
        <v>461</v>
      </c>
      <c r="GZ235" t="s">
        <v>461</v>
      </c>
      <c r="HA235" t="s">
        <v>460</v>
      </c>
      <c r="HB235" t="s">
        <v>460</v>
      </c>
      <c r="HC235" t="s">
        <v>461</v>
      </c>
      <c r="HD235" t="s">
        <v>460</v>
      </c>
      <c r="HE235" t="s">
        <v>481</v>
      </c>
      <c r="HF235">
        <v>101</v>
      </c>
      <c r="HG235">
        <v>76</v>
      </c>
      <c r="HH235">
        <v>3</v>
      </c>
      <c r="HI235">
        <v>5</v>
      </c>
      <c r="HJ235">
        <v>14</v>
      </c>
      <c r="HK235" t="s">
        <v>476</v>
      </c>
      <c r="HM235" s="3">
        <f t="shared" si="150"/>
        <v>50</v>
      </c>
      <c r="HN235" s="3">
        <f t="shared" si="151"/>
        <v>0</v>
      </c>
      <c r="HO235" s="3">
        <f t="shared" si="167"/>
        <v>0</v>
      </c>
      <c r="HP235" s="3">
        <f t="shared" si="130"/>
        <v>50</v>
      </c>
      <c r="HQ235" s="7" t="str" cm="1">
        <f t="array" ref="HQ235">_xlfn.SWITCH(HP235,HM235,"Oui",HN235,"Non",HO235,"Abstention")</f>
        <v>Oui</v>
      </c>
      <c r="HR235" s="7" t="str" cm="1">
        <f t="array" ref="HR235">_xlfn.SWITCH(HQ235,"Oui","Non","Non","Oui","Abstention","Oui")</f>
        <v>Non</v>
      </c>
      <c r="HS235" s="7" t="str" cm="1">
        <f t="array" ref="HS235">_xlfn.SWITCH(HQ235,"Oui","Abstention","Non","Abstention","Abstention","Non")</f>
        <v>Abstention</v>
      </c>
      <c r="HT235" s="3">
        <f t="shared" si="131"/>
        <v>50</v>
      </c>
      <c r="HU235" s="3">
        <f t="shared" si="132"/>
        <v>1</v>
      </c>
      <c r="HV235" t="str">
        <f t="shared" si="133"/>
        <v>consigne</v>
      </c>
      <c r="HW235" s="3">
        <f t="shared" si="152"/>
        <v>0</v>
      </c>
      <c r="HX235" s="3">
        <f t="shared" si="153"/>
        <v>33</v>
      </c>
      <c r="HY235" s="3">
        <f t="shared" si="154"/>
        <v>0</v>
      </c>
      <c r="HZ235" s="3">
        <f t="shared" si="134"/>
        <v>33</v>
      </c>
      <c r="IA235" s="7" t="str" cm="1">
        <f t="array" ref="IA235">_xlfn.SWITCH(HZ235,HW235,"Oui",HX235,"Non",HY235,"Abstention")</f>
        <v>Non</v>
      </c>
      <c r="IB235" s="7" t="str" cm="1">
        <f t="array" ref="IB235">_xlfn.SWITCH(IA235,"Oui","Non","Non","Oui","Abstention","Oui")</f>
        <v>Oui</v>
      </c>
      <c r="IC235" s="7" t="str" cm="1">
        <f t="array" ref="IC235">_xlfn.SWITCH(IA235,"Oui","Abstention","Non","Abstention","Abstention","Non")</f>
        <v>Abstention</v>
      </c>
      <c r="ID235" s="3">
        <f t="shared" si="172"/>
        <v>33</v>
      </c>
      <c r="IE235" s="3">
        <f t="shared" si="173"/>
        <v>1</v>
      </c>
      <c r="IF235" t="str">
        <f t="shared" si="137"/>
        <v>consigne</v>
      </c>
      <c r="IG235">
        <f t="shared" si="155"/>
        <v>25</v>
      </c>
      <c r="IH235">
        <f t="shared" si="156"/>
        <v>1</v>
      </c>
      <c r="II235">
        <f t="shared" si="157"/>
        <v>3</v>
      </c>
      <c r="IJ235" s="3">
        <f t="shared" si="138"/>
        <v>25</v>
      </c>
      <c r="IK235" s="7" t="str" cm="1">
        <f t="array" ref="IK235">_xlfn.SWITCH(IJ235,IG235,"Oui",IH235,"Non",II235,"Abstention")</f>
        <v>Oui</v>
      </c>
      <c r="IL235" s="7" t="str" cm="1">
        <f t="array" ref="IL235">_xlfn.SWITCH(IK235,"Oui","Non","Non","Oui","Abstention","Oui")</f>
        <v>Non</v>
      </c>
      <c r="IM235" s="7" t="str" cm="1">
        <f t="array" ref="IM235">_xlfn.SWITCH(IK235,"Oui","Abstention","Non","Abstention","Abstention","Non")</f>
        <v>Abstention</v>
      </c>
      <c r="IN235" s="3">
        <f t="shared" si="139"/>
        <v>29</v>
      </c>
      <c r="IO235" s="3">
        <f t="shared" si="140"/>
        <v>0.86206896551724133</v>
      </c>
      <c r="IP235" t="str">
        <f t="shared" si="168"/>
        <v>consigne</v>
      </c>
      <c r="IQ235">
        <f t="shared" si="158"/>
        <v>26</v>
      </c>
      <c r="IR235">
        <f t="shared" si="159"/>
        <v>0</v>
      </c>
      <c r="IS235">
        <f t="shared" si="160"/>
        <v>0</v>
      </c>
      <c r="IT235" s="3">
        <f t="shared" si="141"/>
        <v>26</v>
      </c>
      <c r="IU235" s="7" t="str" cm="1">
        <f t="array" ref="IU235">_xlfn.SWITCH(IT235,IQ235,"Oui",IR235,"Non",IS235,"Abstention")</f>
        <v>Oui</v>
      </c>
      <c r="IV235" s="7" t="str" cm="1">
        <f t="array" ref="IV235">_xlfn.SWITCH(IU235,"Oui","Non","Non","Oui","Abstention","Oui")</f>
        <v>Non</v>
      </c>
      <c r="IW235" s="7" t="str" cm="1">
        <f t="array" ref="IW235">_xlfn.SWITCH(IU235,"Oui","Abstention","Non","Abstention","Abstention","Non")</f>
        <v>Abstention</v>
      </c>
      <c r="IX235" s="3">
        <f t="shared" si="142"/>
        <v>26</v>
      </c>
      <c r="IY235" s="3">
        <f t="shared" si="143"/>
        <v>1</v>
      </c>
      <c r="IZ235" t="str">
        <f t="shared" si="169"/>
        <v>consigne</v>
      </c>
      <c r="JA235">
        <f t="shared" si="161"/>
        <v>0</v>
      </c>
      <c r="JB235">
        <f t="shared" si="162"/>
        <v>28</v>
      </c>
      <c r="JC235">
        <f t="shared" si="163"/>
        <v>0</v>
      </c>
      <c r="JD235" s="3">
        <f t="shared" si="144"/>
        <v>28</v>
      </c>
      <c r="JE235" s="7" t="str" cm="1">
        <f t="array" ref="JE235">_xlfn.SWITCH(JD235,JA235,"Oui",JB235,"Non",JC235,"Abstention")</f>
        <v>Non</v>
      </c>
      <c r="JF235" s="7" t="str" cm="1">
        <f t="array" ref="JF235">_xlfn.SWITCH(JE235,"Oui","Non","Non","Oui","Abstention","Oui")</f>
        <v>Oui</v>
      </c>
      <c r="JG235" s="7" t="str" cm="1">
        <f t="array" ref="JG235">_xlfn.SWITCH(JE235,"Oui","Abstention","Non","Abstention","Abstention","Non")</f>
        <v>Abstention</v>
      </c>
      <c r="JH235" s="3">
        <f t="shared" si="145"/>
        <v>28</v>
      </c>
      <c r="JI235" s="3">
        <f t="shared" si="146"/>
        <v>1</v>
      </c>
      <c r="JJ235" t="str">
        <f t="shared" si="170"/>
        <v>consigne</v>
      </c>
      <c r="JK235">
        <f t="shared" si="164"/>
        <v>0</v>
      </c>
      <c r="JL235">
        <f t="shared" si="165"/>
        <v>14</v>
      </c>
      <c r="JM235">
        <f t="shared" si="166"/>
        <v>0</v>
      </c>
      <c r="JN235" s="3">
        <f t="shared" si="147"/>
        <v>14</v>
      </c>
      <c r="JO235" s="7" t="str" cm="1">
        <f t="array" ref="JO235">_xlfn.SWITCH(JN235,JK235,"Oui",JL235,"Non",JM235,"Abstention")</f>
        <v>Non</v>
      </c>
      <c r="JP235" s="7" t="str" cm="1">
        <f t="array" ref="JP235">_xlfn.SWITCH(JO235,"Oui","Non","Non","Oui","Abstention","Oui")</f>
        <v>Oui</v>
      </c>
      <c r="JQ235" s="7" t="str" cm="1">
        <f t="array" ref="JQ235">_xlfn.SWITCH(JO235,"Oui","Abstention","Non","Abstention","Abstention","Non")</f>
        <v>Abstention</v>
      </c>
      <c r="JR235" s="3">
        <f t="shared" si="148"/>
        <v>14</v>
      </c>
      <c r="JS235" s="3">
        <f t="shared" si="149"/>
        <v>1</v>
      </c>
      <c r="JT235" t="str">
        <f t="shared" si="171"/>
        <v>consigne</v>
      </c>
      <c r="JU235" s="3"/>
      <c r="JV235" t="str" cm="1">
        <f t="array" ref="JV235">_xlfn._xlws.FILTER($M$3:$HD$3,((($M235:$HD235=$HR235)+($M235:$HD235=$HS235))*($M$5:$HD$5="V")*($HV235="consigne")),"")</f>
        <v/>
      </c>
      <c r="KP235" t="str" cm="1">
        <f t="array" ref="KP235">_xlfn._xlws.FILTER($M$3:$HD$3,((($M235:$HD235=$IB235)+($M235:$HD235=$IC235))*($M$5:$HD$5="S")*($IF235="consigne")),"")</f>
        <v/>
      </c>
      <c r="LD235" t="str" cm="1">
        <f t="array" ref="LD235">_xlfn._xlws.FILTER($M$3:$HD$3,((($M235:$HD235=$IV235)+($M235:$HD235=$IW235))*($M$5:$HD$5="RL")*($IZ235="consigne")),"")</f>
        <v/>
      </c>
      <c r="LP235" t="str" cm="1">
        <f t="array" ref="LP235">_xlfn._xlws.FILTER($M$3:$HD$3,((($M235:$HD235=$JF235)+($M235:$HD235=$JG235))*($M$5:$HD$5="G")*($JJ235="consigne")),"")</f>
        <v/>
      </c>
      <c r="MA235" t="str" cm="1">
        <f t="array" ref="MA235">_xlfn._xlws.FILTER($M$3:$HD$3,((($M235:$HD235=$JP235)+($M235:$HD235=$JQ235))*($M$5:$HD$5="GL")*($JT235="consigne")),"")</f>
        <v/>
      </c>
      <c r="MG235" t="str" cm="1">
        <f t="array" ref="MG235:MJ235">_xlfn._xlws.FILTER($M$3:$HD$3,((($M235:$HD235=$IL235)+($M235:$HD235=$IM235))*($M$5:$HD$5="M-E")*($IP235="consigne")),"")</f>
        <v>Gugger Niklaus-Samuel</v>
      </c>
      <c r="MH235" t="str">
        <v>Landolt Martin</v>
      </c>
      <c r="MI235" t="str">
        <v>Maitre Vincent</v>
      </c>
      <c r="MJ235" t="str">
        <v>Streiff-Feller Marianne</v>
      </c>
    </row>
    <row r="236" spans="1:348" x14ac:dyDescent="0.25">
      <c r="A236" s="1" t="s">
        <v>1236</v>
      </c>
      <c r="B236" t="s">
        <v>204</v>
      </c>
      <c r="C236" t="s">
        <v>793</v>
      </c>
      <c r="D236" t="s">
        <v>794</v>
      </c>
      <c r="E236" s="1" t="s">
        <v>1231</v>
      </c>
      <c r="F236" t="s">
        <v>1232</v>
      </c>
      <c r="G236">
        <v>24725</v>
      </c>
      <c r="H236" t="s">
        <v>521</v>
      </c>
      <c r="I236" t="s">
        <v>522</v>
      </c>
      <c r="J236" t="s">
        <v>523</v>
      </c>
      <c r="K236" t="s">
        <v>1237</v>
      </c>
      <c r="M236" t="s">
        <v>460</v>
      </c>
      <c r="N236" t="s">
        <v>473</v>
      </c>
      <c r="O236" t="s">
        <v>460</v>
      </c>
      <c r="P236" t="s">
        <v>460</v>
      </c>
      <c r="Q236" t="s">
        <v>460</v>
      </c>
      <c r="R236" t="s">
        <v>460</v>
      </c>
      <c r="S236" t="s">
        <v>460</v>
      </c>
      <c r="T236" t="s">
        <v>460</v>
      </c>
      <c r="U236" t="s">
        <v>460</v>
      </c>
      <c r="V236" t="s">
        <v>460</v>
      </c>
      <c r="W236" t="s">
        <v>463</v>
      </c>
      <c r="X236" t="s">
        <v>460</v>
      </c>
      <c r="Y236" t="s">
        <v>460</v>
      </c>
      <c r="Z236" t="s">
        <v>473</v>
      </c>
      <c r="AA236" t="s">
        <v>460</v>
      </c>
      <c r="AB236" t="s">
        <v>473</v>
      </c>
      <c r="AC236" t="s">
        <v>460</v>
      </c>
      <c r="AD236" t="s">
        <v>460</v>
      </c>
      <c r="AE236" t="s">
        <v>460</v>
      </c>
      <c r="AF236" t="s">
        <v>463</v>
      </c>
      <c r="AG236" t="s">
        <v>460</v>
      </c>
      <c r="AH236" t="s">
        <v>460</v>
      </c>
      <c r="AI236" t="s">
        <v>460</v>
      </c>
      <c r="AJ236" t="s">
        <v>460</v>
      </c>
      <c r="AK236" t="s">
        <v>460</v>
      </c>
      <c r="AL236" t="s">
        <v>460</v>
      </c>
      <c r="AM236" t="s">
        <v>460</v>
      </c>
      <c r="AN236" t="s">
        <v>460</v>
      </c>
      <c r="AO236" t="s">
        <v>460</v>
      </c>
      <c r="AP236" t="s">
        <v>474</v>
      </c>
      <c r="AQ236" t="s">
        <v>460</v>
      </c>
      <c r="AR236" t="s">
        <v>460</v>
      </c>
      <c r="AS236" t="s">
        <v>460</v>
      </c>
      <c r="AT236" t="s">
        <v>473</v>
      </c>
      <c r="AU236" t="s">
        <v>460</v>
      </c>
      <c r="AV236" t="s">
        <v>460</v>
      </c>
      <c r="AW236" t="s">
        <v>460</v>
      </c>
      <c r="AX236" t="s">
        <v>460</v>
      </c>
      <c r="AY236" t="s">
        <v>460</v>
      </c>
      <c r="AZ236" t="s">
        <v>460</v>
      </c>
      <c r="BA236" t="s">
        <v>460</v>
      </c>
      <c r="BB236" t="s">
        <v>460</v>
      </c>
      <c r="BC236" t="s">
        <v>460</v>
      </c>
      <c r="BD236" t="s">
        <v>460</v>
      </c>
      <c r="BE236" t="s">
        <v>463</v>
      </c>
      <c r="BF236" t="s">
        <v>460</v>
      </c>
      <c r="BG236" t="s">
        <v>460</v>
      </c>
      <c r="BH236" t="s">
        <v>460</v>
      </c>
      <c r="BI236" t="s">
        <v>460</v>
      </c>
      <c r="BJ236" t="s">
        <v>460</v>
      </c>
      <c r="BK236" t="s">
        <v>460</v>
      </c>
      <c r="BL236" t="s">
        <v>460</v>
      </c>
      <c r="BM236" t="s">
        <v>460</v>
      </c>
      <c r="BN236" t="s">
        <v>460</v>
      </c>
      <c r="BO236" t="s">
        <v>460</v>
      </c>
      <c r="BP236" t="s">
        <v>460</v>
      </c>
      <c r="BQ236" t="s">
        <v>460</v>
      </c>
      <c r="BR236" t="s">
        <v>460</v>
      </c>
      <c r="BS236" t="s">
        <v>460</v>
      </c>
      <c r="BT236" t="s">
        <v>460</v>
      </c>
      <c r="BU236" t="s">
        <v>460</v>
      </c>
      <c r="BV236" t="s">
        <v>460</v>
      </c>
      <c r="BW236" t="s">
        <v>460</v>
      </c>
      <c r="BX236" t="s">
        <v>460</v>
      </c>
      <c r="BY236" t="s">
        <v>460</v>
      </c>
      <c r="BZ236" t="s">
        <v>460</v>
      </c>
      <c r="CA236" t="s">
        <v>460</v>
      </c>
      <c r="CB236" t="s">
        <v>460</v>
      </c>
      <c r="CC236" t="s">
        <v>460</v>
      </c>
      <c r="CD236" t="s">
        <v>460</v>
      </c>
      <c r="CE236" t="s">
        <v>460</v>
      </c>
      <c r="CF236" t="s">
        <v>460</v>
      </c>
      <c r="CG236" t="s">
        <v>460</v>
      </c>
      <c r="CH236" t="s">
        <v>460</v>
      </c>
      <c r="CI236" t="s">
        <v>460</v>
      </c>
      <c r="CJ236" t="s">
        <v>460</v>
      </c>
      <c r="CK236" t="s">
        <v>460</v>
      </c>
      <c r="CL236" t="s">
        <v>460</v>
      </c>
      <c r="CM236" t="s">
        <v>463</v>
      </c>
      <c r="CN236" t="s">
        <v>473</v>
      </c>
      <c r="CO236" t="s">
        <v>460</v>
      </c>
      <c r="CP236" t="s">
        <v>460</v>
      </c>
      <c r="CQ236" t="s">
        <v>473</v>
      </c>
      <c r="CR236" t="s">
        <v>460</v>
      </c>
      <c r="CS236" t="s">
        <v>460</v>
      </c>
      <c r="CT236" t="s">
        <v>460</v>
      </c>
      <c r="CU236" t="s">
        <v>460</v>
      </c>
      <c r="CV236" t="s">
        <v>460</v>
      </c>
      <c r="CW236" t="s">
        <v>460</v>
      </c>
      <c r="CX236" t="s">
        <v>460</v>
      </c>
      <c r="CY236" t="s">
        <v>460</v>
      </c>
      <c r="CZ236" t="s">
        <v>460</v>
      </c>
      <c r="DA236" t="s">
        <v>460</v>
      </c>
      <c r="DB236" t="s">
        <v>463</v>
      </c>
      <c r="DC236" t="s">
        <v>460</v>
      </c>
      <c r="DD236" t="s">
        <v>460</v>
      </c>
      <c r="DE236" t="s">
        <v>460</v>
      </c>
      <c r="DF236" t="s">
        <v>460</v>
      </c>
      <c r="DG236" t="s">
        <v>460</v>
      </c>
      <c r="DH236" t="s">
        <v>460</v>
      </c>
      <c r="DI236" t="s">
        <v>460</v>
      </c>
      <c r="DJ236" t="s">
        <v>460</v>
      </c>
      <c r="DK236" t="s">
        <v>460</v>
      </c>
      <c r="DL236" t="s">
        <v>460</v>
      </c>
      <c r="DM236" t="s">
        <v>460</v>
      </c>
      <c r="DN236" t="s">
        <v>460</v>
      </c>
      <c r="DO236" t="s">
        <v>460</v>
      </c>
      <c r="DP236" t="s">
        <v>460</v>
      </c>
      <c r="DQ236" t="s">
        <v>460</v>
      </c>
      <c r="DR236" t="s">
        <v>460</v>
      </c>
      <c r="DS236" t="s">
        <v>460</v>
      </c>
      <c r="DT236" t="s">
        <v>473</v>
      </c>
      <c r="DU236" t="s">
        <v>473</v>
      </c>
      <c r="DV236" t="s">
        <v>460</v>
      </c>
      <c r="DW236" t="s">
        <v>460</v>
      </c>
      <c r="DX236" t="s">
        <v>460</v>
      </c>
      <c r="DY236" t="s">
        <v>473</v>
      </c>
      <c r="DZ236" t="s">
        <v>460</v>
      </c>
      <c r="EA236" t="s">
        <v>460</v>
      </c>
      <c r="EB236" t="s">
        <v>460</v>
      </c>
      <c r="EC236" t="s">
        <v>473</v>
      </c>
      <c r="ED236" t="s">
        <v>460</v>
      </c>
      <c r="EE236" t="s">
        <v>460</v>
      </c>
      <c r="EF236" t="s">
        <v>460</v>
      </c>
      <c r="EG236" t="s">
        <v>460</v>
      </c>
      <c r="EH236" t="s">
        <v>460</v>
      </c>
      <c r="EI236" t="s">
        <v>460</v>
      </c>
      <c r="EJ236" t="s">
        <v>460</v>
      </c>
      <c r="EK236" t="s">
        <v>473</v>
      </c>
      <c r="EL236" t="s">
        <v>460</v>
      </c>
      <c r="EM236" t="s">
        <v>460</v>
      </c>
      <c r="EN236" t="s">
        <v>460</v>
      </c>
      <c r="EO236" t="s">
        <v>460</v>
      </c>
      <c r="EP236" t="s">
        <v>460</v>
      </c>
      <c r="EQ236" t="s">
        <v>460</v>
      </c>
      <c r="ER236" t="s">
        <v>460</v>
      </c>
      <c r="ES236" t="s">
        <v>460</v>
      </c>
      <c r="ET236" t="s">
        <v>460</v>
      </c>
      <c r="EU236" t="s">
        <v>460</v>
      </c>
      <c r="EV236" t="s">
        <v>460</v>
      </c>
      <c r="EW236" t="s">
        <v>460</v>
      </c>
      <c r="EX236" t="s">
        <v>460</v>
      </c>
      <c r="EY236" t="s">
        <v>460</v>
      </c>
      <c r="EZ236" t="s">
        <v>460</v>
      </c>
      <c r="FA236" t="s">
        <v>460</v>
      </c>
      <c r="FB236" t="s">
        <v>460</v>
      </c>
      <c r="FC236" t="s">
        <v>460</v>
      </c>
      <c r="FD236" t="s">
        <v>460</v>
      </c>
      <c r="FE236" t="s">
        <v>473</v>
      </c>
      <c r="FF236" t="s">
        <v>460</v>
      </c>
      <c r="FG236" t="s">
        <v>460</v>
      </c>
      <c r="FH236" t="s">
        <v>460</v>
      </c>
      <c r="FI236" t="s">
        <v>460</v>
      </c>
      <c r="FJ236" t="s">
        <v>460</v>
      </c>
      <c r="FK236" t="s">
        <v>460</v>
      </c>
      <c r="FL236" t="s">
        <v>460</v>
      </c>
      <c r="FM236" t="s">
        <v>460</v>
      </c>
      <c r="FN236" t="s">
        <v>460</v>
      </c>
      <c r="FO236" t="s">
        <v>460</v>
      </c>
      <c r="FP236" t="s">
        <v>460</v>
      </c>
      <c r="FQ236" t="s">
        <v>460</v>
      </c>
      <c r="FR236" t="s">
        <v>460</v>
      </c>
      <c r="FS236" t="s">
        <v>460</v>
      </c>
      <c r="FT236" t="s">
        <v>460</v>
      </c>
      <c r="FU236" t="s">
        <v>460</v>
      </c>
      <c r="FV236" t="s">
        <v>460</v>
      </c>
      <c r="FW236" t="s">
        <v>460</v>
      </c>
      <c r="FX236" t="s">
        <v>460</v>
      </c>
      <c r="FY236" t="s">
        <v>460</v>
      </c>
      <c r="FZ236" t="s">
        <v>460</v>
      </c>
      <c r="GA236" t="s">
        <v>460</v>
      </c>
      <c r="GB236" t="s">
        <v>460</v>
      </c>
      <c r="GC236" t="s">
        <v>460</v>
      </c>
      <c r="GD236" t="s">
        <v>460</v>
      </c>
      <c r="GE236" t="s">
        <v>460</v>
      </c>
      <c r="GF236" t="s">
        <v>460</v>
      </c>
      <c r="GG236" t="s">
        <v>460</v>
      </c>
      <c r="GH236" t="s">
        <v>460</v>
      </c>
      <c r="GI236" t="s">
        <v>460</v>
      </c>
      <c r="GJ236" t="s">
        <v>473</v>
      </c>
      <c r="GK236" t="s">
        <v>460</v>
      </c>
      <c r="GL236" t="s">
        <v>460</v>
      </c>
      <c r="GM236" t="s">
        <v>460</v>
      </c>
      <c r="GN236" t="s">
        <v>460</v>
      </c>
      <c r="GO236" t="s">
        <v>460</v>
      </c>
      <c r="GP236" t="s">
        <v>460</v>
      </c>
      <c r="GQ236" t="s">
        <v>460</v>
      </c>
      <c r="GR236" t="s">
        <v>460</v>
      </c>
      <c r="GS236" t="s">
        <v>473</v>
      </c>
      <c r="GT236" t="s">
        <v>460</v>
      </c>
      <c r="GU236" t="s">
        <v>460</v>
      </c>
      <c r="GV236" t="s">
        <v>460</v>
      </c>
      <c r="GW236" t="s">
        <v>460</v>
      </c>
      <c r="GX236" t="s">
        <v>473</v>
      </c>
      <c r="GY236" t="s">
        <v>460</v>
      </c>
      <c r="GZ236" t="s">
        <v>460</v>
      </c>
      <c r="HA236" t="s">
        <v>460</v>
      </c>
      <c r="HB236" t="s">
        <v>460</v>
      </c>
      <c r="HC236" t="s">
        <v>460</v>
      </c>
      <c r="HD236" t="s">
        <v>460</v>
      </c>
      <c r="HE236" t="s">
        <v>481</v>
      </c>
      <c r="HF236">
        <v>179</v>
      </c>
      <c r="HG236">
        <v>0</v>
      </c>
      <c r="HH236">
        <v>0</v>
      </c>
      <c r="HI236">
        <v>5</v>
      </c>
      <c r="HJ236">
        <v>15</v>
      </c>
      <c r="HK236" t="s">
        <v>476</v>
      </c>
      <c r="HM236" s="3">
        <f t="shared" si="150"/>
        <v>50</v>
      </c>
      <c r="HN236" s="3">
        <f t="shared" si="151"/>
        <v>0</v>
      </c>
      <c r="HO236" s="3">
        <f t="shared" si="167"/>
        <v>0</v>
      </c>
      <c r="HP236" s="3">
        <f t="shared" si="130"/>
        <v>50</v>
      </c>
      <c r="HQ236" s="7" t="str" cm="1">
        <f t="array" ref="HQ236">_xlfn.SWITCH(HP236,HM236,"Oui",HN236,"Non",HO236,"Abstention")</f>
        <v>Oui</v>
      </c>
      <c r="HR236" s="7" t="str" cm="1">
        <f t="array" ref="HR236">_xlfn.SWITCH(HQ236,"Oui","Non","Non","Oui","Abstention","Oui")</f>
        <v>Non</v>
      </c>
      <c r="HS236" s="7" t="str" cm="1">
        <f t="array" ref="HS236">_xlfn.SWITCH(HQ236,"Oui","Abstention","Non","Abstention","Abstention","Non")</f>
        <v>Abstention</v>
      </c>
      <c r="HT236" s="3">
        <f t="shared" si="131"/>
        <v>50</v>
      </c>
      <c r="HU236" s="3">
        <f t="shared" si="132"/>
        <v>1</v>
      </c>
      <c r="HV236" t="str">
        <f t="shared" si="133"/>
        <v>consigne</v>
      </c>
      <c r="HW236" s="3">
        <f t="shared" si="152"/>
        <v>32</v>
      </c>
      <c r="HX236" s="3">
        <f t="shared" si="153"/>
        <v>0</v>
      </c>
      <c r="HY236" s="3">
        <f t="shared" si="154"/>
        <v>0</v>
      </c>
      <c r="HZ236" s="3">
        <f t="shared" si="134"/>
        <v>32</v>
      </c>
      <c r="IA236" s="7" t="str" cm="1">
        <f t="array" ref="IA236">_xlfn.SWITCH(HZ236,HW236,"Oui",HX236,"Non",HY236,"Abstention")</f>
        <v>Oui</v>
      </c>
      <c r="IB236" s="7" t="str" cm="1">
        <f t="array" ref="IB236">_xlfn.SWITCH(IA236,"Oui","Non","Non","Oui","Abstention","Oui")</f>
        <v>Non</v>
      </c>
      <c r="IC236" s="7" t="str" cm="1">
        <f t="array" ref="IC236">_xlfn.SWITCH(IA236,"Oui","Abstention","Non","Abstention","Abstention","Non")</f>
        <v>Abstention</v>
      </c>
      <c r="ID236" s="3">
        <f t="shared" si="172"/>
        <v>32</v>
      </c>
      <c r="IE236" s="3">
        <f t="shared" si="173"/>
        <v>1</v>
      </c>
      <c r="IF236" t="str">
        <f t="shared" si="137"/>
        <v>consigne</v>
      </c>
      <c r="IG236">
        <f t="shared" si="155"/>
        <v>29</v>
      </c>
      <c r="IH236">
        <f t="shared" si="156"/>
        <v>0</v>
      </c>
      <c r="II236">
        <f t="shared" si="157"/>
        <v>0</v>
      </c>
      <c r="IJ236" s="3">
        <f t="shared" si="138"/>
        <v>29</v>
      </c>
      <c r="IK236" s="7" t="str" cm="1">
        <f t="array" ref="IK236">_xlfn.SWITCH(IJ236,IG236,"Oui",IH236,"Non",II236,"Abstention")</f>
        <v>Oui</v>
      </c>
      <c r="IL236" s="7" t="str" cm="1">
        <f t="array" ref="IL236">_xlfn.SWITCH(IK236,"Oui","Non","Non","Oui","Abstention","Oui")</f>
        <v>Non</v>
      </c>
      <c r="IM236" s="7" t="str" cm="1">
        <f t="array" ref="IM236">_xlfn.SWITCH(IK236,"Oui","Abstention","Non","Abstention","Abstention","Non")</f>
        <v>Abstention</v>
      </c>
      <c r="IN236" s="3">
        <f t="shared" si="139"/>
        <v>29</v>
      </c>
      <c r="IO236" s="3">
        <f t="shared" si="140"/>
        <v>1</v>
      </c>
      <c r="IP236" t="str">
        <f t="shared" si="168"/>
        <v>consigne</v>
      </c>
      <c r="IQ236">
        <f t="shared" si="158"/>
        <v>26</v>
      </c>
      <c r="IR236">
        <f t="shared" si="159"/>
        <v>0</v>
      </c>
      <c r="IS236">
        <f t="shared" si="160"/>
        <v>0</v>
      </c>
      <c r="IT236" s="3">
        <f t="shared" si="141"/>
        <v>26</v>
      </c>
      <c r="IU236" s="7" t="str" cm="1">
        <f t="array" ref="IU236">_xlfn.SWITCH(IT236,IQ236,"Oui",IR236,"Non",IS236,"Abstention")</f>
        <v>Oui</v>
      </c>
      <c r="IV236" s="7" t="str" cm="1">
        <f t="array" ref="IV236">_xlfn.SWITCH(IU236,"Oui","Non","Non","Oui","Abstention","Oui")</f>
        <v>Non</v>
      </c>
      <c r="IW236" s="7" t="str" cm="1">
        <f t="array" ref="IW236">_xlfn.SWITCH(IU236,"Oui","Abstention","Non","Abstention","Abstention","Non")</f>
        <v>Abstention</v>
      </c>
      <c r="IX236" s="3">
        <f t="shared" si="142"/>
        <v>26</v>
      </c>
      <c r="IY236" s="3">
        <f t="shared" si="143"/>
        <v>1</v>
      </c>
      <c r="IZ236" t="str">
        <f t="shared" si="169"/>
        <v>consigne</v>
      </c>
      <c r="JA236">
        <f t="shared" si="161"/>
        <v>28</v>
      </c>
      <c r="JB236">
        <f t="shared" si="162"/>
        <v>0</v>
      </c>
      <c r="JC236">
        <f t="shared" si="163"/>
        <v>0</v>
      </c>
      <c r="JD236" s="3">
        <f t="shared" si="144"/>
        <v>28</v>
      </c>
      <c r="JE236" s="7" t="str" cm="1">
        <f t="array" ref="JE236">_xlfn.SWITCH(JD236,JA236,"Oui",JB236,"Non",JC236,"Abstention")</f>
        <v>Oui</v>
      </c>
      <c r="JF236" s="7" t="str" cm="1">
        <f t="array" ref="JF236">_xlfn.SWITCH(JE236,"Oui","Non","Non","Oui","Abstention","Oui")</f>
        <v>Non</v>
      </c>
      <c r="JG236" s="7" t="str" cm="1">
        <f t="array" ref="JG236">_xlfn.SWITCH(JE236,"Oui","Abstention","Non","Abstention","Abstention","Non")</f>
        <v>Abstention</v>
      </c>
      <c r="JH236" s="3">
        <f t="shared" si="145"/>
        <v>28</v>
      </c>
      <c r="JI236" s="3">
        <f t="shared" si="146"/>
        <v>1</v>
      </c>
      <c r="JJ236" t="str">
        <f t="shared" si="170"/>
        <v>consigne</v>
      </c>
      <c r="JK236">
        <f t="shared" si="164"/>
        <v>14</v>
      </c>
      <c r="JL236">
        <f t="shared" si="165"/>
        <v>0</v>
      </c>
      <c r="JM236">
        <f t="shared" si="166"/>
        <v>0</v>
      </c>
      <c r="JN236" s="3">
        <f t="shared" si="147"/>
        <v>14</v>
      </c>
      <c r="JO236" s="7" t="str" cm="1">
        <f t="array" ref="JO236">_xlfn.SWITCH(JN236,JK236,"Oui",JL236,"Non",JM236,"Abstention")</f>
        <v>Oui</v>
      </c>
      <c r="JP236" s="7" t="str" cm="1">
        <f t="array" ref="JP236">_xlfn.SWITCH(JO236,"Oui","Non","Non","Oui","Abstention","Oui")</f>
        <v>Non</v>
      </c>
      <c r="JQ236" s="7" t="str" cm="1">
        <f t="array" ref="JQ236">_xlfn.SWITCH(JO236,"Oui","Abstention","Non","Abstention","Abstention","Non")</f>
        <v>Abstention</v>
      </c>
      <c r="JR236" s="3">
        <f t="shared" si="148"/>
        <v>14</v>
      </c>
      <c r="JS236" s="3">
        <f t="shared" si="149"/>
        <v>1</v>
      </c>
      <c r="JT236" t="str">
        <f t="shared" si="171"/>
        <v>consigne</v>
      </c>
      <c r="JU236" s="3"/>
      <c r="JV236" t="str" cm="1">
        <f t="array" ref="JV236">_xlfn._xlws.FILTER($M$3:$HD$3,((($M236:$HD236=$HR236)+($M236:$HD236=$HS236))*($M$5:$HD$5="V")*($HV236="consigne")),"")</f>
        <v/>
      </c>
      <c r="KP236" t="str" cm="1">
        <f t="array" ref="KP236">_xlfn._xlws.FILTER($M$3:$HD$3,((($M236:$HD236=$IB236)+($M236:$HD236=$IC236))*($M$5:$HD$5="S")*($IF236="consigne")),"")</f>
        <v/>
      </c>
      <c r="LD236" t="str" cm="1">
        <f t="array" ref="LD236">_xlfn._xlws.FILTER($M$3:$HD$3,((($M236:$HD236=$IV236)+($M236:$HD236=$IW236))*($M$5:$HD$5="RL")*($IZ236="consigne")),"")</f>
        <v/>
      </c>
      <c r="LP236" t="str" cm="1">
        <f t="array" ref="LP236">_xlfn._xlws.FILTER($M$3:$HD$3,((($M236:$HD236=$JF236)+($M236:$HD236=$JG236))*($M$5:$HD$5="G")*($JJ236="consigne")),"")</f>
        <v/>
      </c>
      <c r="MA236" t="str" cm="1">
        <f t="array" ref="MA236">_xlfn._xlws.FILTER($M$3:$HD$3,((($M236:$HD236=$JP236)+($M236:$HD236=$JQ236))*($M$5:$HD$5="GL")*($JT236="consigne")),"")</f>
        <v/>
      </c>
      <c r="MG236" t="str" cm="1">
        <f t="array" ref="MG236">_xlfn._xlws.FILTER($M$3:$HD$3,((($M236:$HD236=$IL236)+($M236:$HD236=$IM236))*($M$5:$HD$5="M-E")*($IP236="consigne")),"")</f>
        <v/>
      </c>
    </row>
    <row r="237" spans="1:348" x14ac:dyDescent="0.25">
      <c r="A237" s="1" t="s">
        <v>1238</v>
      </c>
      <c r="B237" t="s">
        <v>204</v>
      </c>
      <c r="C237" t="s">
        <v>793</v>
      </c>
      <c r="D237" t="s">
        <v>794</v>
      </c>
      <c r="E237" s="1" t="s">
        <v>1231</v>
      </c>
      <c r="F237" t="s">
        <v>1232</v>
      </c>
      <c r="G237">
        <v>24726</v>
      </c>
      <c r="H237" t="s">
        <v>521</v>
      </c>
      <c r="I237" t="s">
        <v>522</v>
      </c>
      <c r="J237" t="s">
        <v>523</v>
      </c>
      <c r="K237" t="s">
        <v>1235</v>
      </c>
      <c r="M237" t="s">
        <v>460</v>
      </c>
      <c r="N237" t="s">
        <v>473</v>
      </c>
      <c r="O237" t="s">
        <v>460</v>
      </c>
      <c r="P237" t="s">
        <v>460</v>
      </c>
      <c r="Q237" t="s">
        <v>460</v>
      </c>
      <c r="R237" t="s">
        <v>460</v>
      </c>
      <c r="S237" t="s">
        <v>460</v>
      </c>
      <c r="T237" t="s">
        <v>460</v>
      </c>
      <c r="U237" t="s">
        <v>460</v>
      </c>
      <c r="V237" t="s">
        <v>460</v>
      </c>
      <c r="W237" t="s">
        <v>463</v>
      </c>
      <c r="X237" t="s">
        <v>460</v>
      </c>
      <c r="Y237" t="s">
        <v>460</v>
      </c>
      <c r="Z237" t="s">
        <v>473</v>
      </c>
      <c r="AA237" t="s">
        <v>460</v>
      </c>
      <c r="AB237" t="s">
        <v>473</v>
      </c>
      <c r="AC237" t="s">
        <v>460</v>
      </c>
      <c r="AD237" t="s">
        <v>460</v>
      </c>
      <c r="AE237" t="s">
        <v>460</v>
      </c>
      <c r="AF237" t="s">
        <v>463</v>
      </c>
      <c r="AG237" t="s">
        <v>460</v>
      </c>
      <c r="AH237" t="s">
        <v>460</v>
      </c>
      <c r="AI237" t="s">
        <v>460</v>
      </c>
      <c r="AJ237" t="s">
        <v>460</v>
      </c>
      <c r="AK237" t="s">
        <v>460</v>
      </c>
      <c r="AL237" t="s">
        <v>460</v>
      </c>
      <c r="AM237" t="s">
        <v>473</v>
      </c>
      <c r="AN237" t="s">
        <v>460</v>
      </c>
      <c r="AO237" t="s">
        <v>460</v>
      </c>
      <c r="AP237" t="s">
        <v>474</v>
      </c>
      <c r="AQ237" t="s">
        <v>460</v>
      </c>
      <c r="AR237" t="s">
        <v>460</v>
      </c>
      <c r="AS237" t="s">
        <v>460</v>
      </c>
      <c r="AT237" t="s">
        <v>473</v>
      </c>
      <c r="AU237" t="s">
        <v>460</v>
      </c>
      <c r="AV237" t="s">
        <v>460</v>
      </c>
      <c r="AW237" t="s">
        <v>460</v>
      </c>
      <c r="AX237" t="s">
        <v>460</v>
      </c>
      <c r="AY237" t="s">
        <v>460</v>
      </c>
      <c r="AZ237" t="s">
        <v>460</v>
      </c>
      <c r="BA237" t="s">
        <v>460</v>
      </c>
      <c r="BB237" t="s">
        <v>460</v>
      </c>
      <c r="BC237" t="s">
        <v>460</v>
      </c>
      <c r="BD237" t="s">
        <v>460</v>
      </c>
      <c r="BE237" t="s">
        <v>463</v>
      </c>
      <c r="BF237" t="s">
        <v>460</v>
      </c>
      <c r="BG237" t="s">
        <v>460</v>
      </c>
      <c r="BH237" t="s">
        <v>460</v>
      </c>
      <c r="BI237" t="s">
        <v>460</v>
      </c>
      <c r="BJ237" t="s">
        <v>460</v>
      </c>
      <c r="BK237" t="s">
        <v>460</v>
      </c>
      <c r="BL237" t="s">
        <v>460</v>
      </c>
      <c r="BM237" t="s">
        <v>460</v>
      </c>
      <c r="BN237" t="s">
        <v>460</v>
      </c>
      <c r="BO237" t="s">
        <v>460</v>
      </c>
      <c r="BP237" t="s">
        <v>460</v>
      </c>
      <c r="BQ237" t="s">
        <v>460</v>
      </c>
      <c r="BR237" t="s">
        <v>460</v>
      </c>
      <c r="BS237" t="s">
        <v>460</v>
      </c>
      <c r="BT237" t="s">
        <v>460</v>
      </c>
      <c r="BU237" t="s">
        <v>460</v>
      </c>
      <c r="BV237" t="s">
        <v>460</v>
      </c>
      <c r="BW237" t="s">
        <v>460</v>
      </c>
      <c r="BX237" t="s">
        <v>460</v>
      </c>
      <c r="BY237" t="s">
        <v>460</v>
      </c>
      <c r="BZ237" t="s">
        <v>460</v>
      </c>
      <c r="CA237" t="s">
        <v>460</v>
      </c>
      <c r="CB237" t="s">
        <v>460</v>
      </c>
      <c r="CC237" t="s">
        <v>460</v>
      </c>
      <c r="CD237" t="s">
        <v>460</v>
      </c>
      <c r="CE237" t="s">
        <v>460</v>
      </c>
      <c r="CF237" t="s">
        <v>460</v>
      </c>
      <c r="CG237" t="s">
        <v>460</v>
      </c>
      <c r="CH237" t="s">
        <v>460</v>
      </c>
      <c r="CI237" t="s">
        <v>460</v>
      </c>
      <c r="CJ237" t="s">
        <v>460</v>
      </c>
      <c r="CK237" t="s">
        <v>460</v>
      </c>
      <c r="CL237" t="s">
        <v>460</v>
      </c>
      <c r="CM237" t="s">
        <v>463</v>
      </c>
      <c r="CN237" t="s">
        <v>473</v>
      </c>
      <c r="CO237" t="s">
        <v>460</v>
      </c>
      <c r="CP237" t="s">
        <v>460</v>
      </c>
      <c r="CQ237" t="s">
        <v>473</v>
      </c>
      <c r="CR237" t="s">
        <v>460</v>
      </c>
      <c r="CS237" t="s">
        <v>460</v>
      </c>
      <c r="CT237" t="s">
        <v>460</v>
      </c>
      <c r="CU237" t="s">
        <v>460</v>
      </c>
      <c r="CV237" t="s">
        <v>460</v>
      </c>
      <c r="CW237" t="s">
        <v>460</v>
      </c>
      <c r="CX237" t="s">
        <v>460</v>
      </c>
      <c r="CY237" t="s">
        <v>460</v>
      </c>
      <c r="CZ237" t="s">
        <v>460</v>
      </c>
      <c r="DA237" t="s">
        <v>460</v>
      </c>
      <c r="DB237" t="s">
        <v>463</v>
      </c>
      <c r="DC237" t="s">
        <v>460</v>
      </c>
      <c r="DD237" t="s">
        <v>460</v>
      </c>
      <c r="DE237" t="s">
        <v>460</v>
      </c>
      <c r="DF237" t="s">
        <v>460</v>
      </c>
      <c r="DG237" t="s">
        <v>460</v>
      </c>
      <c r="DH237" t="s">
        <v>460</v>
      </c>
      <c r="DI237" t="s">
        <v>460</v>
      </c>
      <c r="DJ237" t="s">
        <v>460</v>
      </c>
      <c r="DK237" t="s">
        <v>460</v>
      </c>
      <c r="DL237" t="s">
        <v>460</v>
      </c>
      <c r="DM237" t="s">
        <v>460</v>
      </c>
      <c r="DN237" t="s">
        <v>460</v>
      </c>
      <c r="DO237" t="s">
        <v>460</v>
      </c>
      <c r="DP237" t="s">
        <v>460</v>
      </c>
      <c r="DQ237" t="s">
        <v>460</v>
      </c>
      <c r="DR237" t="s">
        <v>473</v>
      </c>
      <c r="DS237" t="s">
        <v>460</v>
      </c>
      <c r="DT237" t="s">
        <v>460</v>
      </c>
      <c r="DU237" t="s">
        <v>473</v>
      </c>
      <c r="DV237" t="s">
        <v>460</v>
      </c>
      <c r="DW237" t="s">
        <v>460</v>
      </c>
      <c r="DX237" t="s">
        <v>460</v>
      </c>
      <c r="DY237" t="s">
        <v>473</v>
      </c>
      <c r="DZ237" t="s">
        <v>460</v>
      </c>
      <c r="EA237" t="s">
        <v>460</v>
      </c>
      <c r="EB237" t="s">
        <v>460</v>
      </c>
      <c r="EC237" t="s">
        <v>473</v>
      </c>
      <c r="ED237" t="s">
        <v>460</v>
      </c>
      <c r="EE237" t="s">
        <v>460</v>
      </c>
      <c r="EF237" t="s">
        <v>460</v>
      </c>
      <c r="EG237" t="s">
        <v>460</v>
      </c>
      <c r="EH237" t="s">
        <v>460</v>
      </c>
      <c r="EI237" t="s">
        <v>460</v>
      </c>
      <c r="EJ237" t="s">
        <v>460</v>
      </c>
      <c r="EK237" t="s">
        <v>473</v>
      </c>
      <c r="EL237" t="s">
        <v>460</v>
      </c>
      <c r="EM237" t="s">
        <v>460</v>
      </c>
      <c r="EN237" t="s">
        <v>460</v>
      </c>
      <c r="EO237" t="s">
        <v>460</v>
      </c>
      <c r="EP237" t="s">
        <v>460</v>
      </c>
      <c r="EQ237" t="s">
        <v>460</v>
      </c>
      <c r="ER237" t="s">
        <v>460</v>
      </c>
      <c r="ES237" t="s">
        <v>460</v>
      </c>
      <c r="ET237" t="s">
        <v>460</v>
      </c>
      <c r="EU237" t="s">
        <v>460</v>
      </c>
      <c r="EV237" t="s">
        <v>460</v>
      </c>
      <c r="EW237" t="s">
        <v>460</v>
      </c>
      <c r="EX237" t="s">
        <v>460</v>
      </c>
      <c r="EY237" t="s">
        <v>460</v>
      </c>
      <c r="EZ237" t="s">
        <v>460</v>
      </c>
      <c r="FA237" t="s">
        <v>460</v>
      </c>
      <c r="FB237" t="s">
        <v>460</v>
      </c>
      <c r="FC237" t="s">
        <v>460</v>
      </c>
      <c r="FD237" t="s">
        <v>460</v>
      </c>
      <c r="FE237" t="s">
        <v>473</v>
      </c>
      <c r="FF237" t="s">
        <v>460</v>
      </c>
      <c r="FG237" t="s">
        <v>460</v>
      </c>
      <c r="FH237" t="s">
        <v>460</v>
      </c>
      <c r="FI237" t="s">
        <v>460</v>
      </c>
      <c r="FJ237" t="s">
        <v>460</v>
      </c>
      <c r="FK237" t="s">
        <v>460</v>
      </c>
      <c r="FL237" t="s">
        <v>460</v>
      </c>
      <c r="FM237" t="s">
        <v>460</v>
      </c>
      <c r="FN237" t="s">
        <v>460</v>
      </c>
      <c r="FO237" t="s">
        <v>460</v>
      </c>
      <c r="FP237" t="s">
        <v>460</v>
      </c>
      <c r="FQ237" t="s">
        <v>460</v>
      </c>
      <c r="FR237" t="s">
        <v>460</v>
      </c>
      <c r="FS237" t="s">
        <v>460</v>
      </c>
      <c r="FT237" t="s">
        <v>460</v>
      </c>
      <c r="FU237" t="s">
        <v>460</v>
      </c>
      <c r="FV237" t="s">
        <v>460</v>
      </c>
      <c r="FW237" t="s">
        <v>460</v>
      </c>
      <c r="FX237" t="s">
        <v>460</v>
      </c>
      <c r="FY237" t="s">
        <v>460</v>
      </c>
      <c r="FZ237" t="s">
        <v>460</v>
      </c>
      <c r="GA237" t="s">
        <v>460</v>
      </c>
      <c r="GB237" t="s">
        <v>460</v>
      </c>
      <c r="GC237" t="s">
        <v>460</v>
      </c>
      <c r="GD237" t="s">
        <v>460</v>
      </c>
      <c r="GE237" t="s">
        <v>460</v>
      </c>
      <c r="GF237" t="s">
        <v>460</v>
      </c>
      <c r="GG237" t="s">
        <v>460</v>
      </c>
      <c r="GH237" t="s">
        <v>460</v>
      </c>
      <c r="GI237" t="s">
        <v>460</v>
      </c>
      <c r="GJ237" t="s">
        <v>473</v>
      </c>
      <c r="GK237" t="s">
        <v>460</v>
      </c>
      <c r="GL237" t="s">
        <v>460</v>
      </c>
      <c r="GM237" t="s">
        <v>460</v>
      </c>
      <c r="GN237" t="s">
        <v>460</v>
      </c>
      <c r="GO237" t="s">
        <v>460</v>
      </c>
      <c r="GP237" t="s">
        <v>460</v>
      </c>
      <c r="GQ237" t="s">
        <v>460</v>
      </c>
      <c r="GR237" t="s">
        <v>460</v>
      </c>
      <c r="GS237" t="s">
        <v>473</v>
      </c>
      <c r="GT237" t="s">
        <v>460</v>
      </c>
      <c r="GU237" t="s">
        <v>460</v>
      </c>
      <c r="GV237" t="s">
        <v>460</v>
      </c>
      <c r="GW237" t="s">
        <v>460</v>
      </c>
      <c r="GX237" t="s">
        <v>473</v>
      </c>
      <c r="GY237" t="s">
        <v>460</v>
      </c>
      <c r="GZ237" t="s">
        <v>460</v>
      </c>
      <c r="HA237" t="s">
        <v>460</v>
      </c>
      <c r="HB237" t="s">
        <v>460</v>
      </c>
      <c r="HC237" t="s">
        <v>460</v>
      </c>
      <c r="HD237" t="s">
        <v>460</v>
      </c>
      <c r="HE237" t="s">
        <v>481</v>
      </c>
      <c r="HF237">
        <v>178</v>
      </c>
      <c r="HG237">
        <v>0</v>
      </c>
      <c r="HH237">
        <v>0</v>
      </c>
      <c r="HI237">
        <v>5</v>
      </c>
      <c r="HJ237">
        <v>16</v>
      </c>
      <c r="HK237" t="s">
        <v>476</v>
      </c>
      <c r="HM237" s="3">
        <f t="shared" si="150"/>
        <v>49</v>
      </c>
      <c r="HN237" s="3">
        <f t="shared" si="151"/>
        <v>0</v>
      </c>
      <c r="HO237" s="3">
        <f t="shared" si="167"/>
        <v>0</v>
      </c>
      <c r="HP237" s="3">
        <f t="shared" si="130"/>
        <v>49</v>
      </c>
      <c r="HQ237" s="7" t="str" cm="1">
        <f t="array" ref="HQ237">_xlfn.SWITCH(HP237,HM237,"Oui",HN237,"Non",HO237,"Abstention")</f>
        <v>Oui</v>
      </c>
      <c r="HR237" s="7" t="str" cm="1">
        <f t="array" ref="HR237">_xlfn.SWITCH(HQ237,"Oui","Non","Non","Oui","Abstention","Oui")</f>
        <v>Non</v>
      </c>
      <c r="HS237" s="7" t="str" cm="1">
        <f t="array" ref="HS237">_xlfn.SWITCH(HQ237,"Oui","Abstention","Non","Abstention","Abstention","Non")</f>
        <v>Abstention</v>
      </c>
      <c r="HT237" s="3">
        <f t="shared" si="131"/>
        <v>49</v>
      </c>
      <c r="HU237" s="3">
        <f t="shared" si="132"/>
        <v>1</v>
      </c>
      <c r="HV237" t="str">
        <f t="shared" si="133"/>
        <v>consigne</v>
      </c>
      <c r="HW237" s="3">
        <f t="shared" si="152"/>
        <v>32</v>
      </c>
      <c r="HX237" s="3">
        <f t="shared" si="153"/>
        <v>0</v>
      </c>
      <c r="HY237" s="3">
        <f t="shared" si="154"/>
        <v>0</v>
      </c>
      <c r="HZ237" s="3">
        <f t="shared" si="134"/>
        <v>32</v>
      </c>
      <c r="IA237" s="7" t="str" cm="1">
        <f t="array" ref="IA237">_xlfn.SWITCH(HZ237,HW237,"Oui",HX237,"Non",HY237,"Abstention")</f>
        <v>Oui</v>
      </c>
      <c r="IB237" s="7" t="str" cm="1">
        <f t="array" ref="IB237">_xlfn.SWITCH(IA237,"Oui","Non","Non","Oui","Abstention","Oui")</f>
        <v>Non</v>
      </c>
      <c r="IC237" s="7" t="str" cm="1">
        <f t="array" ref="IC237">_xlfn.SWITCH(IA237,"Oui","Abstention","Non","Abstention","Abstention","Non")</f>
        <v>Abstention</v>
      </c>
      <c r="ID237" s="3">
        <f t="shared" si="172"/>
        <v>32</v>
      </c>
      <c r="IE237" s="3">
        <f t="shared" si="173"/>
        <v>1</v>
      </c>
      <c r="IF237" t="str">
        <f t="shared" si="137"/>
        <v>consigne</v>
      </c>
      <c r="IG237">
        <f t="shared" si="155"/>
        <v>29</v>
      </c>
      <c r="IH237">
        <f t="shared" si="156"/>
        <v>0</v>
      </c>
      <c r="II237">
        <f t="shared" si="157"/>
        <v>0</v>
      </c>
      <c r="IJ237" s="3">
        <f t="shared" si="138"/>
        <v>29</v>
      </c>
      <c r="IK237" s="7" t="str" cm="1">
        <f t="array" ref="IK237">_xlfn.SWITCH(IJ237,IG237,"Oui",IH237,"Non",II237,"Abstention")</f>
        <v>Oui</v>
      </c>
      <c r="IL237" s="7" t="str" cm="1">
        <f t="array" ref="IL237">_xlfn.SWITCH(IK237,"Oui","Non","Non","Oui","Abstention","Oui")</f>
        <v>Non</v>
      </c>
      <c r="IM237" s="7" t="str" cm="1">
        <f t="array" ref="IM237">_xlfn.SWITCH(IK237,"Oui","Abstention","Non","Abstention","Abstention","Non")</f>
        <v>Abstention</v>
      </c>
      <c r="IN237" s="3">
        <f t="shared" si="139"/>
        <v>29</v>
      </c>
      <c r="IO237" s="3">
        <f t="shared" si="140"/>
        <v>1</v>
      </c>
      <c r="IP237" t="str">
        <f t="shared" si="168"/>
        <v>consigne</v>
      </c>
      <c r="IQ237">
        <f t="shared" si="158"/>
        <v>26</v>
      </c>
      <c r="IR237">
        <f t="shared" si="159"/>
        <v>0</v>
      </c>
      <c r="IS237">
        <f t="shared" si="160"/>
        <v>0</v>
      </c>
      <c r="IT237" s="3">
        <f t="shared" si="141"/>
        <v>26</v>
      </c>
      <c r="IU237" s="7" t="str" cm="1">
        <f t="array" ref="IU237">_xlfn.SWITCH(IT237,IQ237,"Oui",IR237,"Non",IS237,"Abstention")</f>
        <v>Oui</v>
      </c>
      <c r="IV237" s="7" t="str" cm="1">
        <f t="array" ref="IV237">_xlfn.SWITCH(IU237,"Oui","Non","Non","Oui","Abstention","Oui")</f>
        <v>Non</v>
      </c>
      <c r="IW237" s="7" t="str" cm="1">
        <f t="array" ref="IW237">_xlfn.SWITCH(IU237,"Oui","Abstention","Non","Abstention","Abstention","Non")</f>
        <v>Abstention</v>
      </c>
      <c r="IX237" s="3">
        <f t="shared" si="142"/>
        <v>26</v>
      </c>
      <c r="IY237" s="3">
        <f t="shared" si="143"/>
        <v>1</v>
      </c>
      <c r="IZ237" t="str">
        <f t="shared" si="169"/>
        <v>consigne</v>
      </c>
      <c r="JA237">
        <f t="shared" si="161"/>
        <v>28</v>
      </c>
      <c r="JB237">
        <f t="shared" si="162"/>
        <v>0</v>
      </c>
      <c r="JC237">
        <f t="shared" si="163"/>
        <v>0</v>
      </c>
      <c r="JD237" s="3">
        <f t="shared" si="144"/>
        <v>28</v>
      </c>
      <c r="JE237" s="7" t="str" cm="1">
        <f t="array" ref="JE237">_xlfn.SWITCH(JD237,JA237,"Oui",JB237,"Non",JC237,"Abstention")</f>
        <v>Oui</v>
      </c>
      <c r="JF237" s="7" t="str" cm="1">
        <f t="array" ref="JF237">_xlfn.SWITCH(JE237,"Oui","Non","Non","Oui","Abstention","Oui")</f>
        <v>Non</v>
      </c>
      <c r="JG237" s="7" t="str" cm="1">
        <f t="array" ref="JG237">_xlfn.SWITCH(JE237,"Oui","Abstention","Non","Abstention","Abstention","Non")</f>
        <v>Abstention</v>
      </c>
      <c r="JH237" s="3">
        <f t="shared" si="145"/>
        <v>28</v>
      </c>
      <c r="JI237" s="3">
        <f t="shared" si="146"/>
        <v>1</v>
      </c>
      <c r="JJ237" t="str">
        <f t="shared" si="170"/>
        <v>consigne</v>
      </c>
      <c r="JK237">
        <f t="shared" si="164"/>
        <v>14</v>
      </c>
      <c r="JL237">
        <f t="shared" si="165"/>
        <v>0</v>
      </c>
      <c r="JM237">
        <f t="shared" si="166"/>
        <v>0</v>
      </c>
      <c r="JN237" s="3">
        <f t="shared" si="147"/>
        <v>14</v>
      </c>
      <c r="JO237" s="7" t="str" cm="1">
        <f t="array" ref="JO237">_xlfn.SWITCH(JN237,JK237,"Oui",JL237,"Non",JM237,"Abstention")</f>
        <v>Oui</v>
      </c>
      <c r="JP237" s="7" t="str" cm="1">
        <f t="array" ref="JP237">_xlfn.SWITCH(JO237,"Oui","Non","Non","Oui","Abstention","Oui")</f>
        <v>Non</v>
      </c>
      <c r="JQ237" s="7" t="str" cm="1">
        <f t="array" ref="JQ237">_xlfn.SWITCH(JO237,"Oui","Abstention","Non","Abstention","Abstention","Non")</f>
        <v>Abstention</v>
      </c>
      <c r="JR237" s="3">
        <f t="shared" si="148"/>
        <v>14</v>
      </c>
      <c r="JS237" s="3">
        <f t="shared" si="149"/>
        <v>1</v>
      </c>
      <c r="JT237" t="str">
        <f t="shared" si="171"/>
        <v>consigne</v>
      </c>
      <c r="JU237" s="3"/>
      <c r="JV237" t="str" cm="1">
        <f t="array" ref="JV237">_xlfn._xlws.FILTER($M$3:$HD$3,((($M237:$HD237=$HR237)+($M237:$HD237=$HS237))*($M$5:$HD$5="V")*($HV237="consigne")),"")</f>
        <v/>
      </c>
      <c r="KP237" t="str" cm="1">
        <f t="array" ref="KP237">_xlfn._xlws.FILTER($M$3:$HD$3,((($M237:$HD237=$IB237)+($M237:$HD237=$IC237))*($M$5:$HD$5="S")*($IF237="consigne")),"")</f>
        <v/>
      </c>
      <c r="LD237" t="str" cm="1">
        <f t="array" ref="LD237">_xlfn._xlws.FILTER($M$3:$HD$3,((($M237:$HD237=$IV237)+($M237:$HD237=$IW237))*($M$5:$HD$5="RL")*($IZ237="consigne")),"")</f>
        <v/>
      </c>
      <c r="LP237" t="str" cm="1">
        <f t="array" ref="LP237">_xlfn._xlws.FILTER($M$3:$HD$3,((($M237:$HD237=$JF237)+($M237:$HD237=$JG237))*($M$5:$HD$5="G")*($JJ237="consigne")),"")</f>
        <v/>
      </c>
      <c r="MA237" t="str" cm="1">
        <f t="array" ref="MA237">_xlfn._xlws.FILTER($M$3:$HD$3,((($M237:$HD237=$JP237)+($M237:$HD237=$JQ237))*($M$5:$HD$5="GL")*($JT237="consigne")),"")</f>
        <v/>
      </c>
      <c r="MG237" t="str" cm="1">
        <f t="array" ref="MG237">_xlfn._xlws.FILTER($M$3:$HD$3,((($M237:$HD237=$IL237)+($M237:$HD237=$IM237))*($M$5:$HD$5="M-E")*($IP237="consigne")),"")</f>
        <v/>
      </c>
    </row>
    <row r="238" spans="1:348" x14ac:dyDescent="0.25">
      <c r="A238" s="1" t="s">
        <v>1239</v>
      </c>
      <c r="B238" t="s">
        <v>204</v>
      </c>
      <c r="C238" t="s">
        <v>539</v>
      </c>
      <c r="D238" t="s">
        <v>794</v>
      </c>
      <c r="E238" s="1" t="s">
        <v>1240</v>
      </c>
      <c r="F238" t="s">
        <v>1241</v>
      </c>
      <c r="G238">
        <v>24727</v>
      </c>
      <c r="H238" t="s">
        <v>1242</v>
      </c>
      <c r="I238" t="s">
        <v>1243</v>
      </c>
      <c r="M238" t="s">
        <v>461</v>
      </c>
      <c r="N238" t="s">
        <v>461</v>
      </c>
      <c r="O238" t="s">
        <v>460</v>
      </c>
      <c r="P238" t="s">
        <v>461</v>
      </c>
      <c r="Q238" t="s">
        <v>461</v>
      </c>
      <c r="R238" t="s">
        <v>461</v>
      </c>
      <c r="S238" t="s">
        <v>461</v>
      </c>
      <c r="T238" t="s">
        <v>460</v>
      </c>
      <c r="U238" t="s">
        <v>460</v>
      </c>
      <c r="V238" t="s">
        <v>461</v>
      </c>
      <c r="W238" t="s">
        <v>463</v>
      </c>
      <c r="X238" t="s">
        <v>460</v>
      </c>
      <c r="Y238" t="s">
        <v>460</v>
      </c>
      <c r="Z238" t="s">
        <v>473</v>
      </c>
      <c r="AA238" t="s">
        <v>460</v>
      </c>
      <c r="AB238" t="s">
        <v>460</v>
      </c>
      <c r="AC238" t="s">
        <v>460</v>
      </c>
      <c r="AD238" t="s">
        <v>473</v>
      </c>
      <c r="AE238" t="s">
        <v>461</v>
      </c>
      <c r="AF238" t="s">
        <v>463</v>
      </c>
      <c r="AG238" t="s">
        <v>461</v>
      </c>
      <c r="AH238" t="s">
        <v>461</v>
      </c>
      <c r="AI238" t="s">
        <v>461</v>
      </c>
      <c r="AJ238" t="s">
        <v>460</v>
      </c>
      <c r="AK238" t="s">
        <v>460</v>
      </c>
      <c r="AL238" t="s">
        <v>461</v>
      </c>
      <c r="AM238" t="s">
        <v>473</v>
      </c>
      <c r="AN238" t="s">
        <v>461</v>
      </c>
      <c r="AO238" t="s">
        <v>461</v>
      </c>
      <c r="AP238" t="s">
        <v>474</v>
      </c>
      <c r="AQ238" t="s">
        <v>461</v>
      </c>
      <c r="AR238" t="s">
        <v>460</v>
      </c>
      <c r="AS238" t="s">
        <v>480</v>
      </c>
      <c r="AT238" t="s">
        <v>473</v>
      </c>
      <c r="AU238" t="s">
        <v>480</v>
      </c>
      <c r="AV238" t="s">
        <v>460</v>
      </c>
      <c r="AW238" t="s">
        <v>461</v>
      </c>
      <c r="AX238" t="s">
        <v>460</v>
      </c>
      <c r="AY238" t="s">
        <v>461</v>
      </c>
      <c r="AZ238" t="s">
        <v>461</v>
      </c>
      <c r="BA238" t="s">
        <v>461</v>
      </c>
      <c r="BB238" t="s">
        <v>480</v>
      </c>
      <c r="BC238" t="s">
        <v>460</v>
      </c>
      <c r="BD238" t="s">
        <v>461</v>
      </c>
      <c r="BE238" t="s">
        <v>463</v>
      </c>
      <c r="BF238" t="s">
        <v>460</v>
      </c>
      <c r="BG238" t="s">
        <v>460</v>
      </c>
      <c r="BH238" t="s">
        <v>480</v>
      </c>
      <c r="BI238" t="s">
        <v>460</v>
      </c>
      <c r="BJ238" t="s">
        <v>460</v>
      </c>
      <c r="BK238" t="s">
        <v>461</v>
      </c>
      <c r="BL238" t="s">
        <v>460</v>
      </c>
      <c r="BM238" t="s">
        <v>460</v>
      </c>
      <c r="BN238" t="s">
        <v>460</v>
      </c>
      <c r="BO238" t="s">
        <v>460</v>
      </c>
      <c r="BP238" t="s">
        <v>460</v>
      </c>
      <c r="BQ238" t="s">
        <v>473</v>
      </c>
      <c r="BR238" t="s">
        <v>461</v>
      </c>
      <c r="BS238" t="s">
        <v>460</v>
      </c>
      <c r="BT238" t="s">
        <v>461</v>
      </c>
      <c r="BU238" t="s">
        <v>461</v>
      </c>
      <c r="BV238" t="s">
        <v>460</v>
      </c>
      <c r="BW238" t="s">
        <v>461</v>
      </c>
      <c r="BX238" t="s">
        <v>460</v>
      </c>
      <c r="BY238" t="s">
        <v>461</v>
      </c>
      <c r="BZ238" t="s">
        <v>461</v>
      </c>
      <c r="CA238" t="s">
        <v>460</v>
      </c>
      <c r="CB238" t="s">
        <v>461</v>
      </c>
      <c r="CC238" t="s">
        <v>460</v>
      </c>
      <c r="CD238" t="s">
        <v>461</v>
      </c>
      <c r="CE238" t="s">
        <v>460</v>
      </c>
      <c r="CF238" t="s">
        <v>460</v>
      </c>
      <c r="CG238" t="s">
        <v>461</v>
      </c>
      <c r="CH238" t="s">
        <v>460</v>
      </c>
      <c r="CI238" t="s">
        <v>461</v>
      </c>
      <c r="CJ238" t="s">
        <v>461</v>
      </c>
      <c r="CK238" t="s">
        <v>461</v>
      </c>
      <c r="CL238" t="s">
        <v>461</v>
      </c>
      <c r="CM238" t="s">
        <v>463</v>
      </c>
      <c r="CN238" t="s">
        <v>473</v>
      </c>
      <c r="CO238" t="s">
        <v>460</v>
      </c>
      <c r="CP238" t="s">
        <v>461</v>
      </c>
      <c r="CQ238" t="s">
        <v>473</v>
      </c>
      <c r="CR238" t="s">
        <v>461</v>
      </c>
      <c r="CS238" t="s">
        <v>461</v>
      </c>
      <c r="CT238" t="s">
        <v>461</v>
      </c>
      <c r="CU238" t="s">
        <v>473</v>
      </c>
      <c r="CV238" t="s">
        <v>461</v>
      </c>
      <c r="CW238" t="s">
        <v>461</v>
      </c>
      <c r="CX238" t="s">
        <v>460</v>
      </c>
      <c r="CY238" t="s">
        <v>461</v>
      </c>
      <c r="CZ238" t="s">
        <v>461</v>
      </c>
      <c r="DA238" t="s">
        <v>460</v>
      </c>
      <c r="DB238" t="s">
        <v>463</v>
      </c>
      <c r="DC238" t="s">
        <v>461</v>
      </c>
      <c r="DD238" t="s">
        <v>461</v>
      </c>
      <c r="DE238" t="s">
        <v>460</v>
      </c>
      <c r="DF238" t="s">
        <v>461</v>
      </c>
      <c r="DG238" t="s">
        <v>461</v>
      </c>
      <c r="DH238" t="s">
        <v>461</v>
      </c>
      <c r="DI238" t="s">
        <v>460</v>
      </c>
      <c r="DJ238" t="s">
        <v>461</v>
      </c>
      <c r="DK238" t="s">
        <v>460</v>
      </c>
      <c r="DL238" t="s">
        <v>460</v>
      </c>
      <c r="DM238" t="s">
        <v>460</v>
      </c>
      <c r="DN238" t="s">
        <v>461</v>
      </c>
      <c r="DO238" t="s">
        <v>461</v>
      </c>
      <c r="DP238" t="s">
        <v>461</v>
      </c>
      <c r="DQ238" t="s">
        <v>460</v>
      </c>
      <c r="DR238" t="s">
        <v>473</v>
      </c>
      <c r="DS238" t="s">
        <v>460</v>
      </c>
      <c r="DT238" t="s">
        <v>460</v>
      </c>
      <c r="DU238" t="s">
        <v>473</v>
      </c>
      <c r="DV238" t="s">
        <v>460</v>
      </c>
      <c r="DW238" t="s">
        <v>461</v>
      </c>
      <c r="DX238" t="s">
        <v>461</v>
      </c>
      <c r="DY238" t="s">
        <v>473</v>
      </c>
      <c r="DZ238" t="s">
        <v>460</v>
      </c>
      <c r="EA238" t="s">
        <v>460</v>
      </c>
      <c r="EB238" t="s">
        <v>461</v>
      </c>
      <c r="EC238" t="s">
        <v>473</v>
      </c>
      <c r="ED238" t="s">
        <v>460</v>
      </c>
      <c r="EE238" t="s">
        <v>461</v>
      </c>
      <c r="EF238" t="s">
        <v>461</v>
      </c>
      <c r="EG238" t="s">
        <v>460</v>
      </c>
      <c r="EH238" t="s">
        <v>461</v>
      </c>
      <c r="EI238" t="s">
        <v>461</v>
      </c>
      <c r="EJ238" t="s">
        <v>461</v>
      </c>
      <c r="EK238" t="s">
        <v>473</v>
      </c>
      <c r="EL238" t="s">
        <v>460</v>
      </c>
      <c r="EM238" t="s">
        <v>461</v>
      </c>
      <c r="EN238" t="s">
        <v>461</v>
      </c>
      <c r="EO238" t="s">
        <v>460</v>
      </c>
      <c r="EP238" t="s">
        <v>461</v>
      </c>
      <c r="EQ238" t="s">
        <v>461</v>
      </c>
      <c r="ER238" t="s">
        <v>460</v>
      </c>
      <c r="ES238" t="s">
        <v>460</v>
      </c>
      <c r="ET238" t="s">
        <v>460</v>
      </c>
      <c r="EU238" t="s">
        <v>460</v>
      </c>
      <c r="EV238" t="s">
        <v>460</v>
      </c>
      <c r="EW238" t="s">
        <v>460</v>
      </c>
      <c r="EX238" t="s">
        <v>480</v>
      </c>
      <c r="EY238" t="s">
        <v>461</v>
      </c>
      <c r="EZ238" t="s">
        <v>461</v>
      </c>
      <c r="FA238" t="s">
        <v>461</v>
      </c>
      <c r="FB238" t="s">
        <v>461</v>
      </c>
      <c r="FC238" t="s">
        <v>460</v>
      </c>
      <c r="FD238" t="s">
        <v>461</v>
      </c>
      <c r="FE238" t="s">
        <v>473</v>
      </c>
      <c r="FF238" t="s">
        <v>461</v>
      </c>
      <c r="FG238" t="s">
        <v>461</v>
      </c>
      <c r="FH238" t="s">
        <v>460</v>
      </c>
      <c r="FI238" t="s">
        <v>461</v>
      </c>
      <c r="FJ238" t="s">
        <v>461</v>
      </c>
      <c r="FK238" t="s">
        <v>461</v>
      </c>
      <c r="FL238" t="s">
        <v>460</v>
      </c>
      <c r="FM238" t="s">
        <v>460</v>
      </c>
      <c r="FN238" t="s">
        <v>460</v>
      </c>
      <c r="FO238" t="s">
        <v>460</v>
      </c>
      <c r="FP238" t="s">
        <v>460</v>
      </c>
      <c r="FQ238" t="s">
        <v>461</v>
      </c>
      <c r="FR238" t="s">
        <v>460</v>
      </c>
      <c r="FS238" t="s">
        <v>460</v>
      </c>
      <c r="FT238" t="s">
        <v>461</v>
      </c>
      <c r="FU238" t="s">
        <v>460</v>
      </c>
      <c r="FV238" t="s">
        <v>473</v>
      </c>
      <c r="FW238" t="s">
        <v>461</v>
      </c>
      <c r="FX238" t="s">
        <v>460</v>
      </c>
      <c r="FY238" t="s">
        <v>461</v>
      </c>
      <c r="FZ238" t="s">
        <v>460</v>
      </c>
      <c r="GA238" t="s">
        <v>461</v>
      </c>
      <c r="GB238" t="s">
        <v>461</v>
      </c>
      <c r="GC238" t="s">
        <v>461</v>
      </c>
      <c r="GD238" t="s">
        <v>480</v>
      </c>
      <c r="GE238" t="s">
        <v>460</v>
      </c>
      <c r="GF238" t="s">
        <v>461</v>
      </c>
      <c r="GG238" t="s">
        <v>480</v>
      </c>
      <c r="GH238" t="s">
        <v>460</v>
      </c>
      <c r="GI238" t="s">
        <v>460</v>
      </c>
      <c r="GJ238" t="s">
        <v>473</v>
      </c>
      <c r="GK238" t="s">
        <v>461</v>
      </c>
      <c r="GL238" t="s">
        <v>461</v>
      </c>
      <c r="GM238" t="s">
        <v>460</v>
      </c>
      <c r="GN238" t="s">
        <v>460</v>
      </c>
      <c r="GO238" t="s">
        <v>461</v>
      </c>
      <c r="GP238" t="s">
        <v>460</v>
      </c>
      <c r="GQ238" t="s">
        <v>461</v>
      </c>
      <c r="GR238" t="s">
        <v>460</v>
      </c>
      <c r="GS238" t="s">
        <v>473</v>
      </c>
      <c r="GT238" t="s">
        <v>460</v>
      </c>
      <c r="GU238" t="s">
        <v>460</v>
      </c>
      <c r="GV238" t="s">
        <v>461</v>
      </c>
      <c r="GW238" t="s">
        <v>460</v>
      </c>
      <c r="GX238" t="s">
        <v>473</v>
      </c>
      <c r="GY238" t="s">
        <v>460</v>
      </c>
      <c r="GZ238" t="s">
        <v>460</v>
      </c>
      <c r="HA238" t="s">
        <v>461</v>
      </c>
      <c r="HB238" t="s">
        <v>461</v>
      </c>
      <c r="HC238" t="s">
        <v>460</v>
      </c>
      <c r="HD238" t="s">
        <v>461</v>
      </c>
      <c r="HE238" t="s">
        <v>475</v>
      </c>
      <c r="HF238">
        <v>80</v>
      </c>
      <c r="HG238">
        <v>89</v>
      </c>
      <c r="HH238">
        <v>7</v>
      </c>
      <c r="HI238">
        <v>5</v>
      </c>
      <c r="HJ238">
        <v>18</v>
      </c>
      <c r="HK238" t="s">
        <v>476</v>
      </c>
      <c r="HM238" s="3">
        <f t="shared" si="150"/>
        <v>0</v>
      </c>
      <c r="HN238" s="3">
        <f t="shared" si="151"/>
        <v>50</v>
      </c>
      <c r="HO238" s="3">
        <f t="shared" si="167"/>
        <v>0</v>
      </c>
      <c r="HP238" s="3">
        <f t="shared" si="130"/>
        <v>50</v>
      </c>
      <c r="HQ238" s="7" t="str" cm="1">
        <f t="array" ref="HQ238">_xlfn.SWITCH(HP238,HM238,"Oui",HN238,"Non",HO238,"Abstention")</f>
        <v>Non</v>
      </c>
      <c r="HR238" s="7" t="str" cm="1">
        <f t="array" ref="HR238">_xlfn.SWITCH(HQ238,"Oui","Non","Non","Oui","Abstention","Oui")</f>
        <v>Oui</v>
      </c>
      <c r="HS238" s="7" t="str" cm="1">
        <f t="array" ref="HS238">_xlfn.SWITCH(HQ238,"Oui","Abstention","Non","Abstention","Abstention","Non")</f>
        <v>Abstention</v>
      </c>
      <c r="HT238" s="3">
        <f t="shared" si="131"/>
        <v>50</v>
      </c>
      <c r="HU238" s="3">
        <f t="shared" si="132"/>
        <v>1</v>
      </c>
      <c r="HV238" t="str">
        <f t="shared" si="133"/>
        <v>consigne</v>
      </c>
      <c r="HW238" s="3">
        <f t="shared" si="152"/>
        <v>26</v>
      </c>
      <c r="HX238" s="3">
        <f t="shared" si="153"/>
        <v>4</v>
      </c>
      <c r="HY238" s="3">
        <f t="shared" si="154"/>
        <v>2</v>
      </c>
      <c r="HZ238" s="3">
        <f t="shared" si="134"/>
        <v>26</v>
      </c>
      <c r="IA238" s="7" t="str" cm="1">
        <f t="array" ref="IA238">_xlfn.SWITCH(HZ238,HW238,"Oui",HX238,"Non",HY238,"Abstention")</f>
        <v>Oui</v>
      </c>
      <c r="IB238" s="7" t="str" cm="1">
        <f t="array" ref="IB238">_xlfn.SWITCH(IA238,"Oui","Non","Non","Oui","Abstention","Oui")</f>
        <v>Non</v>
      </c>
      <c r="IC238" s="7" t="str" cm="1">
        <f t="array" ref="IC238">_xlfn.SWITCH(IA238,"Oui","Abstention","Non","Abstention","Abstention","Non")</f>
        <v>Abstention</v>
      </c>
      <c r="ID238" s="3">
        <f t="shared" si="172"/>
        <v>32</v>
      </c>
      <c r="IE238" s="3">
        <f t="shared" si="173"/>
        <v>0.8125</v>
      </c>
      <c r="IF238" t="str">
        <f t="shared" si="137"/>
        <v>consigne</v>
      </c>
      <c r="IG238">
        <f t="shared" si="155"/>
        <v>1</v>
      </c>
      <c r="IH238">
        <f t="shared" si="156"/>
        <v>24</v>
      </c>
      <c r="II238">
        <f t="shared" si="157"/>
        <v>1</v>
      </c>
      <c r="IJ238" s="3">
        <f t="shared" si="138"/>
        <v>24</v>
      </c>
      <c r="IK238" s="7" t="str" cm="1">
        <f t="array" ref="IK238">_xlfn.SWITCH(IJ238,IG238,"Oui",IH238,"Non",II238,"Abstention")</f>
        <v>Non</v>
      </c>
      <c r="IL238" s="7" t="str" cm="1">
        <f t="array" ref="IL238">_xlfn.SWITCH(IK238,"Oui","Non","Non","Oui","Abstention","Oui")</f>
        <v>Oui</v>
      </c>
      <c r="IM238" s="7" t="str" cm="1">
        <f t="array" ref="IM238">_xlfn.SWITCH(IK238,"Oui","Abstention","Non","Abstention","Abstention","Non")</f>
        <v>Abstention</v>
      </c>
      <c r="IN238" s="3">
        <f t="shared" si="139"/>
        <v>26</v>
      </c>
      <c r="IO238" s="3">
        <f t="shared" si="140"/>
        <v>0.92307692307692313</v>
      </c>
      <c r="IP238" t="str">
        <f t="shared" si="168"/>
        <v>consigne</v>
      </c>
      <c r="IQ238">
        <f t="shared" si="158"/>
        <v>17</v>
      </c>
      <c r="IR238">
        <f t="shared" si="159"/>
        <v>7</v>
      </c>
      <c r="IS238">
        <f t="shared" si="160"/>
        <v>2</v>
      </c>
      <c r="IT238" s="3">
        <f t="shared" si="141"/>
        <v>17</v>
      </c>
      <c r="IU238" s="7" t="str" cm="1">
        <f t="array" ref="IU238">_xlfn.SWITCH(IT238,IQ238,"Oui",IR238,"Non",IS238,"Abstention")</f>
        <v>Oui</v>
      </c>
      <c r="IV238" s="7" t="str" cm="1">
        <f t="array" ref="IV238">_xlfn.SWITCH(IU238,"Oui","Non","Non","Oui","Abstention","Oui")</f>
        <v>Non</v>
      </c>
      <c r="IW238" s="7" t="str" cm="1">
        <f t="array" ref="IW238">_xlfn.SWITCH(IU238,"Oui","Abstention","Non","Abstention","Abstention","Non")</f>
        <v>Abstention</v>
      </c>
      <c r="IX238" s="3">
        <f t="shared" si="142"/>
        <v>26</v>
      </c>
      <c r="IY238" s="3">
        <f t="shared" si="143"/>
        <v>0.65384615384615385</v>
      </c>
      <c r="IZ238" t="str">
        <f t="shared" si="169"/>
        <v>pas de consigne</v>
      </c>
      <c r="JA238">
        <f t="shared" si="161"/>
        <v>23</v>
      </c>
      <c r="JB238">
        <f t="shared" si="162"/>
        <v>3</v>
      </c>
      <c r="JC238">
        <f t="shared" si="163"/>
        <v>2</v>
      </c>
      <c r="JD238" s="3">
        <f t="shared" si="144"/>
        <v>23</v>
      </c>
      <c r="JE238" s="7" t="str" cm="1">
        <f t="array" ref="JE238">_xlfn.SWITCH(JD238,JA238,"Oui",JB238,"Non",JC238,"Abstention")</f>
        <v>Oui</v>
      </c>
      <c r="JF238" s="7" t="str" cm="1">
        <f t="array" ref="JF238">_xlfn.SWITCH(JE238,"Oui","Non","Non","Oui","Abstention","Oui")</f>
        <v>Non</v>
      </c>
      <c r="JG238" s="7" t="str" cm="1">
        <f t="array" ref="JG238">_xlfn.SWITCH(JE238,"Oui","Abstention","Non","Abstention","Abstention","Non")</f>
        <v>Abstention</v>
      </c>
      <c r="JH238" s="3">
        <f t="shared" si="145"/>
        <v>28</v>
      </c>
      <c r="JI238" s="3">
        <f t="shared" si="146"/>
        <v>0.8214285714285714</v>
      </c>
      <c r="JJ238" t="str">
        <f t="shared" si="170"/>
        <v>consigne</v>
      </c>
      <c r="JK238">
        <f t="shared" si="164"/>
        <v>13</v>
      </c>
      <c r="JL238">
        <f t="shared" si="165"/>
        <v>1</v>
      </c>
      <c r="JM238">
        <f t="shared" si="166"/>
        <v>0</v>
      </c>
      <c r="JN238" s="3">
        <f t="shared" si="147"/>
        <v>13</v>
      </c>
      <c r="JO238" s="7" t="str" cm="1">
        <f t="array" ref="JO238">_xlfn.SWITCH(JN238,JK238,"Oui",JL238,"Non",JM238,"Abstention")</f>
        <v>Oui</v>
      </c>
      <c r="JP238" s="7" t="str" cm="1">
        <f t="array" ref="JP238">_xlfn.SWITCH(JO238,"Oui","Non","Non","Oui","Abstention","Oui")</f>
        <v>Non</v>
      </c>
      <c r="JQ238" s="7" t="str" cm="1">
        <f t="array" ref="JQ238">_xlfn.SWITCH(JO238,"Oui","Abstention","Non","Abstention","Abstention","Non")</f>
        <v>Abstention</v>
      </c>
      <c r="JR238" s="3">
        <f t="shared" si="148"/>
        <v>14</v>
      </c>
      <c r="JS238" s="3">
        <f t="shared" si="149"/>
        <v>0.9285714285714286</v>
      </c>
      <c r="JT238" t="str">
        <f t="shared" si="171"/>
        <v>consigne</v>
      </c>
      <c r="JU238" s="3"/>
      <c r="JV238" t="str" cm="1">
        <f t="array" ref="JV238">_xlfn._xlws.FILTER($M$3:$HD$3,((($M238:$HD238=$HR238)+($M238:$HD238=$HS238))*($M$5:$HD$5="V")*($HV238="consigne")),"")</f>
        <v/>
      </c>
      <c r="KP238" t="str" cm="1">
        <f t="array" ref="KP238:KU238">_xlfn._xlws.FILTER($M$3:$HD$3,((($M238:$HD238=$IB238)+($M238:$HD238=$IC238))*($M$5:$HD$5="S")*($IF238="consigne")),"")</f>
        <v>Amoos Emmanuel</v>
      </c>
      <c r="KQ238" t="str">
        <v>Crottaz Brigitte</v>
      </c>
      <c r="KR238" t="str">
        <v>Maillard Pierre-Yves</v>
      </c>
      <c r="KS238" t="str">
        <v>Molina Fabian</v>
      </c>
      <c r="KT238" t="str">
        <v>Piller Carrard Valérie</v>
      </c>
      <c r="KU238" t="str">
        <v>Storni Bruno</v>
      </c>
      <c r="LD238" t="str" cm="1">
        <f t="array" ref="LD238">_xlfn._xlws.FILTER($M$3:$HD$3,((($M238:$HD238=$IV238)+($M238:$HD238=$IW238))*($M$5:$HD$5="RL")*($IZ238="consigne")),"")</f>
        <v/>
      </c>
      <c r="LP238" t="str" cm="1">
        <f t="array" ref="LP238:LT238">_xlfn._xlws.FILTER($M$3:$HD$3,((($M238:$HD238=$JF238)+($M238:$HD238=$JG238))*($M$5:$HD$5="G")*($JJ238="consigne")),"")</f>
        <v>Andrey Gerhard</v>
      </c>
      <c r="LQ238" t="str">
        <v>Badertscher Christine</v>
      </c>
      <c r="LR238" t="str">
        <v>Clivaz Christophe</v>
      </c>
      <c r="LS238" t="str">
        <v>Python Valentine</v>
      </c>
      <c r="LT238" t="str">
        <v>Schneider Meret</v>
      </c>
      <c r="MA238" t="str" cm="1">
        <f t="array" ref="MA238">_xlfn._xlws.FILTER($M$3:$HD$3,((($M238:$HD238=$JP238)+($M238:$HD238=$JQ238))*($M$5:$HD$5="GL")*($JT238="consigne")),"")</f>
        <v>Matter Michel</v>
      </c>
      <c r="MG238" t="str" cm="1">
        <f t="array" ref="MG238:MH238">_xlfn._xlws.FILTER($M$3:$HD$3,((($M238:$HD238=$IL238)+($M238:$HD238=$IM238))*($M$5:$HD$5="M-E")*($IP238="consigne")),"")</f>
        <v>Streiff-Feller Marianne</v>
      </c>
      <c r="MH238" t="str">
        <v>Studer Lilian</v>
      </c>
    </row>
    <row r="239" spans="1:348" x14ac:dyDescent="0.25">
      <c r="A239" s="1" t="s">
        <v>1244</v>
      </c>
      <c r="B239" t="s">
        <v>204</v>
      </c>
      <c r="D239" t="s">
        <v>794</v>
      </c>
      <c r="E239" s="1" t="s">
        <v>1245</v>
      </c>
      <c r="F239" t="s">
        <v>1246</v>
      </c>
      <c r="G239">
        <v>24729</v>
      </c>
      <c r="H239" t="s">
        <v>536</v>
      </c>
      <c r="I239" t="s">
        <v>537</v>
      </c>
      <c r="M239" t="s">
        <v>461</v>
      </c>
      <c r="N239" t="s">
        <v>461</v>
      </c>
      <c r="O239" t="s">
        <v>460</v>
      </c>
      <c r="P239" t="s">
        <v>461</v>
      </c>
      <c r="Q239" t="s">
        <v>461</v>
      </c>
      <c r="R239" t="s">
        <v>460</v>
      </c>
      <c r="S239" t="s">
        <v>460</v>
      </c>
      <c r="T239" t="s">
        <v>460</v>
      </c>
      <c r="U239" t="s">
        <v>460</v>
      </c>
      <c r="V239" t="s">
        <v>460</v>
      </c>
      <c r="W239" t="s">
        <v>463</v>
      </c>
      <c r="X239" t="s">
        <v>460</v>
      </c>
      <c r="Y239" t="s">
        <v>460</v>
      </c>
      <c r="Z239" t="s">
        <v>461</v>
      </c>
      <c r="AA239" t="s">
        <v>461</v>
      </c>
      <c r="AB239" t="s">
        <v>473</v>
      </c>
      <c r="AC239" t="s">
        <v>473</v>
      </c>
      <c r="AD239" t="s">
        <v>461</v>
      </c>
      <c r="AE239" t="s">
        <v>461</v>
      </c>
      <c r="AF239" t="s">
        <v>463</v>
      </c>
      <c r="AG239" t="s">
        <v>461</v>
      </c>
      <c r="AH239" t="s">
        <v>461</v>
      </c>
      <c r="AI239" t="s">
        <v>461</v>
      </c>
      <c r="AJ239" t="s">
        <v>460</v>
      </c>
      <c r="AK239" t="s">
        <v>461</v>
      </c>
      <c r="AL239" t="s">
        <v>461</v>
      </c>
      <c r="AM239" t="s">
        <v>461</v>
      </c>
      <c r="AN239" t="s">
        <v>461</v>
      </c>
      <c r="AO239" t="s">
        <v>473</v>
      </c>
      <c r="AP239" t="s">
        <v>474</v>
      </c>
      <c r="AQ239" t="s">
        <v>461</v>
      </c>
      <c r="AR239" t="s">
        <v>461</v>
      </c>
      <c r="AS239" t="s">
        <v>460</v>
      </c>
      <c r="AT239" t="s">
        <v>461</v>
      </c>
      <c r="AU239" t="s">
        <v>460</v>
      </c>
      <c r="AV239" t="s">
        <v>460</v>
      </c>
      <c r="AW239" t="s">
        <v>461</v>
      </c>
      <c r="AX239" t="s">
        <v>460</v>
      </c>
      <c r="AY239" t="s">
        <v>473</v>
      </c>
      <c r="AZ239" t="s">
        <v>461</v>
      </c>
      <c r="BA239" t="s">
        <v>461</v>
      </c>
      <c r="BB239" t="s">
        <v>461</v>
      </c>
      <c r="BC239" t="s">
        <v>460</v>
      </c>
      <c r="BD239" t="s">
        <v>461</v>
      </c>
      <c r="BE239" t="s">
        <v>463</v>
      </c>
      <c r="BF239" t="s">
        <v>461</v>
      </c>
      <c r="BG239" t="s">
        <v>460</v>
      </c>
      <c r="BH239" t="s">
        <v>461</v>
      </c>
      <c r="BI239" t="s">
        <v>460</v>
      </c>
      <c r="BJ239" t="s">
        <v>461</v>
      </c>
      <c r="BK239" t="s">
        <v>461</v>
      </c>
      <c r="BL239" t="s">
        <v>461</v>
      </c>
      <c r="BM239" t="s">
        <v>460</v>
      </c>
      <c r="BN239" t="s">
        <v>461</v>
      </c>
      <c r="BO239" t="s">
        <v>461</v>
      </c>
      <c r="BP239" t="s">
        <v>460</v>
      </c>
      <c r="BQ239" t="s">
        <v>460</v>
      </c>
      <c r="BR239" t="s">
        <v>461</v>
      </c>
      <c r="BS239" t="s">
        <v>460</v>
      </c>
      <c r="BT239" t="s">
        <v>461</v>
      </c>
      <c r="BU239" t="s">
        <v>461</v>
      </c>
      <c r="BV239" t="s">
        <v>461</v>
      </c>
      <c r="BW239" t="s">
        <v>461</v>
      </c>
      <c r="BX239" t="s">
        <v>460</v>
      </c>
      <c r="BY239" t="s">
        <v>461</v>
      </c>
      <c r="BZ239" t="s">
        <v>461</v>
      </c>
      <c r="CA239" t="s">
        <v>473</v>
      </c>
      <c r="CB239" t="s">
        <v>461</v>
      </c>
      <c r="CC239" t="s">
        <v>461</v>
      </c>
      <c r="CD239" t="s">
        <v>461</v>
      </c>
      <c r="CE239" t="s">
        <v>460</v>
      </c>
      <c r="CF239" t="s">
        <v>461</v>
      </c>
      <c r="CG239" t="s">
        <v>461</v>
      </c>
      <c r="CH239" t="s">
        <v>461</v>
      </c>
      <c r="CI239" t="s">
        <v>461</v>
      </c>
      <c r="CJ239" t="s">
        <v>461</v>
      </c>
      <c r="CK239" t="s">
        <v>460</v>
      </c>
      <c r="CL239" t="s">
        <v>461</v>
      </c>
      <c r="CM239" t="s">
        <v>463</v>
      </c>
      <c r="CN239" t="s">
        <v>460</v>
      </c>
      <c r="CO239" t="s">
        <v>460</v>
      </c>
      <c r="CP239" t="s">
        <v>461</v>
      </c>
      <c r="CQ239" t="s">
        <v>473</v>
      </c>
      <c r="CR239" t="s">
        <v>461</v>
      </c>
      <c r="CS239" t="s">
        <v>461</v>
      </c>
      <c r="CT239" t="s">
        <v>461</v>
      </c>
      <c r="CU239" t="s">
        <v>473</v>
      </c>
      <c r="CV239" t="s">
        <v>461</v>
      </c>
      <c r="CW239" t="s">
        <v>461</v>
      </c>
      <c r="CX239" t="s">
        <v>460</v>
      </c>
      <c r="CY239" t="s">
        <v>461</v>
      </c>
      <c r="CZ239" t="s">
        <v>461</v>
      </c>
      <c r="DA239" t="s">
        <v>461</v>
      </c>
      <c r="DB239" t="s">
        <v>463</v>
      </c>
      <c r="DC239" t="s">
        <v>461</v>
      </c>
      <c r="DD239" t="s">
        <v>461</v>
      </c>
      <c r="DE239" t="s">
        <v>460</v>
      </c>
      <c r="DF239" t="s">
        <v>461</v>
      </c>
      <c r="DG239" t="s">
        <v>461</v>
      </c>
      <c r="DH239" t="s">
        <v>461</v>
      </c>
      <c r="DI239" t="s">
        <v>460</v>
      </c>
      <c r="DJ239" t="s">
        <v>461</v>
      </c>
      <c r="DK239" t="s">
        <v>461</v>
      </c>
      <c r="DL239" t="s">
        <v>461</v>
      </c>
      <c r="DM239" t="s">
        <v>460</v>
      </c>
      <c r="DN239" t="s">
        <v>460</v>
      </c>
      <c r="DO239" t="s">
        <v>461</v>
      </c>
      <c r="DP239" t="s">
        <v>461</v>
      </c>
      <c r="DQ239" t="s">
        <v>461</v>
      </c>
      <c r="DR239" t="s">
        <v>460</v>
      </c>
      <c r="DS239" t="s">
        <v>473</v>
      </c>
      <c r="DT239" t="s">
        <v>473</v>
      </c>
      <c r="DU239" t="s">
        <v>461</v>
      </c>
      <c r="DV239" t="s">
        <v>460</v>
      </c>
      <c r="DW239" t="s">
        <v>461</v>
      </c>
      <c r="DX239" t="s">
        <v>461</v>
      </c>
      <c r="DY239" t="s">
        <v>461</v>
      </c>
      <c r="DZ239" t="s">
        <v>460</v>
      </c>
      <c r="EA239" t="s">
        <v>460</v>
      </c>
      <c r="EB239" t="s">
        <v>460</v>
      </c>
      <c r="EC239" t="s">
        <v>473</v>
      </c>
      <c r="ED239" t="s">
        <v>461</v>
      </c>
      <c r="EE239" t="s">
        <v>461</v>
      </c>
      <c r="EF239" t="s">
        <v>461</v>
      </c>
      <c r="EG239" t="s">
        <v>460</v>
      </c>
      <c r="EH239" t="s">
        <v>461</v>
      </c>
      <c r="EI239" t="s">
        <v>461</v>
      </c>
      <c r="EJ239" t="s">
        <v>461</v>
      </c>
      <c r="EK239" t="s">
        <v>460</v>
      </c>
      <c r="EL239" t="s">
        <v>460</v>
      </c>
      <c r="EM239" t="s">
        <v>461</v>
      </c>
      <c r="EN239" t="s">
        <v>461</v>
      </c>
      <c r="EO239" t="s">
        <v>460</v>
      </c>
      <c r="EP239" t="s">
        <v>461</v>
      </c>
      <c r="EQ239" t="s">
        <v>460</v>
      </c>
      <c r="ER239" t="s">
        <v>461</v>
      </c>
      <c r="ES239" t="s">
        <v>460</v>
      </c>
      <c r="ET239" t="s">
        <v>461</v>
      </c>
      <c r="EU239" t="s">
        <v>460</v>
      </c>
      <c r="EV239" t="s">
        <v>460</v>
      </c>
      <c r="EW239" t="s">
        <v>460</v>
      </c>
      <c r="EX239" t="s">
        <v>460</v>
      </c>
      <c r="EY239" t="s">
        <v>461</v>
      </c>
      <c r="EZ239" t="s">
        <v>461</v>
      </c>
      <c r="FA239" t="s">
        <v>461</v>
      </c>
      <c r="FB239" t="s">
        <v>461</v>
      </c>
      <c r="FC239" t="s">
        <v>461</v>
      </c>
      <c r="FD239" t="s">
        <v>461</v>
      </c>
      <c r="FE239" t="s">
        <v>461</v>
      </c>
      <c r="FF239" t="s">
        <v>461</v>
      </c>
      <c r="FG239" t="s">
        <v>461</v>
      </c>
      <c r="FH239" t="s">
        <v>460</v>
      </c>
      <c r="FI239" t="s">
        <v>461</v>
      </c>
      <c r="FJ239" t="s">
        <v>461</v>
      </c>
      <c r="FK239" t="s">
        <v>461</v>
      </c>
      <c r="FL239" t="s">
        <v>460</v>
      </c>
      <c r="FM239" t="s">
        <v>460</v>
      </c>
      <c r="FN239" t="s">
        <v>461</v>
      </c>
      <c r="FO239" t="s">
        <v>461</v>
      </c>
      <c r="FP239" t="s">
        <v>461</v>
      </c>
      <c r="FQ239" t="s">
        <v>461</v>
      </c>
      <c r="FR239" t="s">
        <v>460</v>
      </c>
      <c r="FS239" t="s">
        <v>461</v>
      </c>
      <c r="FT239" t="s">
        <v>460</v>
      </c>
      <c r="FU239" t="s">
        <v>460</v>
      </c>
      <c r="FV239" t="s">
        <v>473</v>
      </c>
      <c r="FW239" t="s">
        <v>461</v>
      </c>
      <c r="FX239" t="s">
        <v>460</v>
      </c>
      <c r="FY239" t="s">
        <v>461</v>
      </c>
      <c r="FZ239" t="s">
        <v>461</v>
      </c>
      <c r="GA239" t="s">
        <v>461</v>
      </c>
      <c r="GB239" t="s">
        <v>461</v>
      </c>
      <c r="GC239" t="s">
        <v>461</v>
      </c>
      <c r="GD239" t="s">
        <v>460</v>
      </c>
      <c r="GE239" t="s">
        <v>460</v>
      </c>
      <c r="GF239" t="s">
        <v>461</v>
      </c>
      <c r="GG239" t="s">
        <v>461</v>
      </c>
      <c r="GH239" t="s">
        <v>460</v>
      </c>
      <c r="GI239" t="s">
        <v>460</v>
      </c>
      <c r="GJ239" t="s">
        <v>460</v>
      </c>
      <c r="GK239" t="s">
        <v>461</v>
      </c>
      <c r="GL239" t="s">
        <v>461</v>
      </c>
      <c r="GM239" t="s">
        <v>461</v>
      </c>
      <c r="GN239" t="s">
        <v>461</v>
      </c>
      <c r="GO239" t="s">
        <v>461</v>
      </c>
      <c r="GP239" t="s">
        <v>460</v>
      </c>
      <c r="GQ239" t="s">
        <v>461</v>
      </c>
      <c r="GR239" t="s">
        <v>461</v>
      </c>
      <c r="GS239" t="s">
        <v>461</v>
      </c>
      <c r="GT239" t="s">
        <v>460</v>
      </c>
      <c r="GU239" t="s">
        <v>461</v>
      </c>
      <c r="GV239" t="s">
        <v>461</v>
      </c>
      <c r="GW239" t="s">
        <v>460</v>
      </c>
      <c r="GX239" t="s">
        <v>473</v>
      </c>
      <c r="GY239" t="s">
        <v>473</v>
      </c>
      <c r="GZ239" t="s">
        <v>460</v>
      </c>
      <c r="HA239" t="s">
        <v>461</v>
      </c>
      <c r="HB239" t="s">
        <v>461</v>
      </c>
      <c r="HC239" t="s">
        <v>460</v>
      </c>
      <c r="HD239" t="s">
        <v>461</v>
      </c>
      <c r="HE239" t="s">
        <v>475</v>
      </c>
      <c r="HF239">
        <v>62</v>
      </c>
      <c r="HG239">
        <v>119</v>
      </c>
      <c r="HH239">
        <v>0</v>
      </c>
      <c r="HI239">
        <v>5</v>
      </c>
      <c r="HJ239">
        <v>13</v>
      </c>
      <c r="HK239" t="s">
        <v>476</v>
      </c>
      <c r="HM239" s="3">
        <f t="shared" si="150"/>
        <v>0</v>
      </c>
      <c r="HN239" s="3">
        <f t="shared" si="151"/>
        <v>51</v>
      </c>
      <c r="HO239" s="3">
        <f t="shared" si="167"/>
        <v>0</v>
      </c>
      <c r="HP239" s="3">
        <f t="shared" si="130"/>
        <v>51</v>
      </c>
      <c r="HQ239" s="7" t="str" cm="1">
        <f t="array" ref="HQ239">_xlfn.SWITCH(HP239,HM239,"Oui",HN239,"Non",HO239,"Abstention")</f>
        <v>Non</v>
      </c>
      <c r="HR239" s="7" t="str" cm="1">
        <f t="array" ref="HR239">_xlfn.SWITCH(HQ239,"Oui","Non","Non","Oui","Abstention","Oui")</f>
        <v>Oui</v>
      </c>
      <c r="HS239" s="7" t="str" cm="1">
        <f t="array" ref="HS239">_xlfn.SWITCH(HQ239,"Oui","Abstention","Non","Abstention","Abstention","Non")</f>
        <v>Abstention</v>
      </c>
      <c r="HT239" s="3">
        <f t="shared" si="131"/>
        <v>51</v>
      </c>
      <c r="HU239" s="3">
        <f t="shared" si="132"/>
        <v>1</v>
      </c>
      <c r="HV239" t="str">
        <f t="shared" si="133"/>
        <v>consigne</v>
      </c>
      <c r="HW239" s="3">
        <f t="shared" si="152"/>
        <v>33</v>
      </c>
      <c r="HX239" s="3">
        <f t="shared" si="153"/>
        <v>0</v>
      </c>
      <c r="HY239" s="3">
        <f t="shared" si="154"/>
        <v>0</v>
      </c>
      <c r="HZ239" s="3">
        <f t="shared" si="134"/>
        <v>33</v>
      </c>
      <c r="IA239" s="7" t="str" cm="1">
        <f t="array" ref="IA239">_xlfn.SWITCH(HZ239,HW239,"Oui",HX239,"Non",HY239,"Abstention")</f>
        <v>Oui</v>
      </c>
      <c r="IB239" s="7" t="str" cm="1">
        <f t="array" ref="IB239">_xlfn.SWITCH(IA239,"Oui","Non","Non","Oui","Abstention","Oui")</f>
        <v>Non</v>
      </c>
      <c r="IC239" s="7" t="str" cm="1">
        <f t="array" ref="IC239">_xlfn.SWITCH(IA239,"Oui","Abstention","Non","Abstention","Abstention","Non")</f>
        <v>Abstention</v>
      </c>
      <c r="ID239" s="3">
        <f t="shared" si="172"/>
        <v>33</v>
      </c>
      <c r="IE239" s="3">
        <f t="shared" si="173"/>
        <v>1</v>
      </c>
      <c r="IF239" t="str">
        <f t="shared" si="137"/>
        <v>consigne</v>
      </c>
      <c r="IG239">
        <f t="shared" si="155"/>
        <v>2</v>
      </c>
      <c r="IH239">
        <f t="shared" si="156"/>
        <v>26</v>
      </c>
      <c r="II239">
        <f t="shared" si="157"/>
        <v>0</v>
      </c>
      <c r="IJ239" s="3">
        <f t="shared" si="138"/>
        <v>26</v>
      </c>
      <c r="IK239" s="7" t="str" cm="1">
        <f t="array" ref="IK239">_xlfn.SWITCH(IJ239,IG239,"Oui",IH239,"Non",II239,"Abstention")</f>
        <v>Non</v>
      </c>
      <c r="IL239" s="7" t="str" cm="1">
        <f t="array" ref="IL239">_xlfn.SWITCH(IK239,"Oui","Non","Non","Oui","Abstention","Oui")</f>
        <v>Oui</v>
      </c>
      <c r="IM239" s="7" t="str" cm="1">
        <f t="array" ref="IM239">_xlfn.SWITCH(IK239,"Oui","Abstention","Non","Abstention","Abstention","Non")</f>
        <v>Abstention</v>
      </c>
      <c r="IN239" s="3">
        <f t="shared" si="139"/>
        <v>28</v>
      </c>
      <c r="IO239" s="3">
        <f t="shared" si="140"/>
        <v>0.9285714285714286</v>
      </c>
      <c r="IP239" t="str">
        <f t="shared" si="168"/>
        <v>consigne</v>
      </c>
      <c r="IQ239">
        <f t="shared" si="158"/>
        <v>0</v>
      </c>
      <c r="IR239">
        <f t="shared" si="159"/>
        <v>27</v>
      </c>
      <c r="IS239">
        <f t="shared" si="160"/>
        <v>0</v>
      </c>
      <c r="IT239" s="3">
        <f t="shared" si="141"/>
        <v>27</v>
      </c>
      <c r="IU239" s="7" t="str" cm="1">
        <f t="array" ref="IU239">_xlfn.SWITCH(IT239,IQ239,"Oui",IR239,"Non",IS239,"Abstention")</f>
        <v>Non</v>
      </c>
      <c r="IV239" s="7" t="str" cm="1">
        <f t="array" ref="IV239">_xlfn.SWITCH(IU239,"Oui","Non","Non","Oui","Abstention","Oui")</f>
        <v>Oui</v>
      </c>
      <c r="IW239" s="7" t="str" cm="1">
        <f t="array" ref="IW239">_xlfn.SWITCH(IU239,"Oui","Abstention","Non","Abstention","Abstention","Non")</f>
        <v>Abstention</v>
      </c>
      <c r="IX239" s="3">
        <f t="shared" si="142"/>
        <v>27</v>
      </c>
      <c r="IY239" s="3">
        <f t="shared" si="143"/>
        <v>1</v>
      </c>
      <c r="IZ239" t="str">
        <f t="shared" si="169"/>
        <v>consigne</v>
      </c>
      <c r="JA239">
        <f t="shared" si="161"/>
        <v>27</v>
      </c>
      <c r="JB239">
        <f t="shared" si="162"/>
        <v>0</v>
      </c>
      <c r="JC239">
        <f t="shared" si="163"/>
        <v>0</v>
      </c>
      <c r="JD239" s="3">
        <f t="shared" si="144"/>
        <v>27</v>
      </c>
      <c r="JE239" s="7" t="str" cm="1">
        <f t="array" ref="JE239">_xlfn.SWITCH(JD239,JA239,"Oui",JB239,"Non",JC239,"Abstention")</f>
        <v>Oui</v>
      </c>
      <c r="JF239" s="7" t="str" cm="1">
        <f t="array" ref="JF239">_xlfn.SWITCH(JE239,"Oui","Non","Non","Oui","Abstention","Oui")</f>
        <v>Non</v>
      </c>
      <c r="JG239" s="7" t="str" cm="1">
        <f t="array" ref="JG239">_xlfn.SWITCH(JE239,"Oui","Abstention","Non","Abstention","Abstention","Non")</f>
        <v>Abstention</v>
      </c>
      <c r="JH239" s="3">
        <f t="shared" si="145"/>
        <v>27</v>
      </c>
      <c r="JI239" s="3">
        <f t="shared" si="146"/>
        <v>1</v>
      </c>
      <c r="JJ239" t="str">
        <f t="shared" si="170"/>
        <v>consigne</v>
      </c>
      <c r="JK239">
        <f t="shared" si="164"/>
        <v>0</v>
      </c>
      <c r="JL239">
        <f t="shared" si="165"/>
        <v>15</v>
      </c>
      <c r="JM239">
        <f t="shared" si="166"/>
        <v>0</v>
      </c>
      <c r="JN239" s="3">
        <f t="shared" si="147"/>
        <v>15</v>
      </c>
      <c r="JO239" s="7" t="str" cm="1">
        <f t="array" ref="JO239">_xlfn.SWITCH(JN239,JK239,"Oui",JL239,"Non",JM239,"Abstention")</f>
        <v>Non</v>
      </c>
      <c r="JP239" s="7" t="str" cm="1">
        <f t="array" ref="JP239">_xlfn.SWITCH(JO239,"Oui","Non","Non","Oui","Abstention","Oui")</f>
        <v>Oui</v>
      </c>
      <c r="JQ239" s="7" t="str" cm="1">
        <f t="array" ref="JQ239">_xlfn.SWITCH(JO239,"Oui","Abstention","Non","Abstention","Abstention","Non")</f>
        <v>Abstention</v>
      </c>
      <c r="JR239" s="3">
        <f t="shared" si="148"/>
        <v>15</v>
      </c>
      <c r="JS239" s="3">
        <f t="shared" si="149"/>
        <v>1</v>
      </c>
      <c r="JT239" t="str">
        <f t="shared" si="171"/>
        <v>consigne</v>
      </c>
      <c r="JU239" s="3"/>
      <c r="JV239" t="str" cm="1">
        <f t="array" ref="JV239">_xlfn._xlws.FILTER($M$3:$HD$3,((($M239:$HD239=$HR239)+($M239:$HD239=$HS239))*($M$5:$HD$5="V")*($HV239="consigne")),"")</f>
        <v/>
      </c>
      <c r="KP239" t="str" cm="1">
        <f t="array" ref="KP239">_xlfn._xlws.FILTER($M$3:$HD$3,((($M239:$HD239=$IB239)+($M239:$HD239=$IC239))*($M$5:$HD$5="S")*($IF239="consigne")),"")</f>
        <v/>
      </c>
      <c r="LD239" t="str" cm="1">
        <f t="array" ref="LD239">_xlfn._xlws.FILTER($M$3:$HD$3,((($M239:$HD239=$IV239)+($M239:$HD239=$IW239))*($M$5:$HD$5="RL")*($IZ239="consigne")),"")</f>
        <v/>
      </c>
      <c r="LP239" t="str" cm="1">
        <f t="array" ref="LP239">_xlfn._xlws.FILTER($M$3:$HD$3,((($M239:$HD239=$JF239)+($M239:$HD239=$JG239))*($M$5:$HD$5="G")*($JJ239="consigne")),"")</f>
        <v/>
      </c>
      <c r="MA239" t="str" cm="1">
        <f t="array" ref="MA239">_xlfn._xlws.FILTER($M$3:$HD$3,((($M239:$HD239=$JP239)+($M239:$HD239=$JQ239))*($M$5:$HD$5="GL")*($JT239="consigne")),"")</f>
        <v/>
      </c>
      <c r="MG239" t="str" cm="1">
        <f t="array" ref="MG239:MH239">_xlfn._xlws.FILTER($M$3:$HD$3,((($M239:$HD239=$IL239)+($M239:$HD239=$IM239))*($M$5:$HD$5="M-E")*($IP239="consigne")),"")</f>
        <v>Gugger Niklaus-Samuel</v>
      </c>
      <c r="MH239" t="str">
        <v>Streiff-Feller Marianne</v>
      </c>
    </row>
    <row r="240" spans="1:348" x14ac:dyDescent="0.25">
      <c r="A240" s="1" t="s">
        <v>1247</v>
      </c>
      <c r="B240" t="s">
        <v>204</v>
      </c>
      <c r="C240" t="s">
        <v>684</v>
      </c>
      <c r="D240" t="s">
        <v>468</v>
      </c>
      <c r="E240" s="1" t="s">
        <v>1248</v>
      </c>
      <c r="F240" t="s">
        <v>1249</v>
      </c>
      <c r="G240">
        <v>24730</v>
      </c>
      <c r="H240" t="s">
        <v>1250</v>
      </c>
      <c r="I240" t="s">
        <v>1251</v>
      </c>
      <c r="M240" t="s">
        <v>460</v>
      </c>
      <c r="N240" t="s">
        <v>460</v>
      </c>
      <c r="O240" t="s">
        <v>461</v>
      </c>
      <c r="P240" t="s">
        <v>460</v>
      </c>
      <c r="Q240" t="s">
        <v>460</v>
      </c>
      <c r="R240" t="s">
        <v>461</v>
      </c>
      <c r="S240" t="s">
        <v>461</v>
      </c>
      <c r="T240" t="s">
        <v>461</v>
      </c>
      <c r="U240" t="s">
        <v>461</v>
      </c>
      <c r="V240" t="s">
        <v>461</v>
      </c>
      <c r="W240" t="s">
        <v>463</v>
      </c>
      <c r="X240" t="s">
        <v>461</v>
      </c>
      <c r="Y240" t="s">
        <v>461</v>
      </c>
      <c r="Z240" t="s">
        <v>461</v>
      </c>
      <c r="AA240" t="s">
        <v>461</v>
      </c>
      <c r="AB240" t="s">
        <v>461</v>
      </c>
      <c r="AC240" t="s">
        <v>461</v>
      </c>
      <c r="AD240" t="s">
        <v>460</v>
      </c>
      <c r="AE240" t="s">
        <v>460</v>
      </c>
      <c r="AF240" t="s">
        <v>463</v>
      </c>
      <c r="AG240" t="s">
        <v>460</v>
      </c>
      <c r="AH240" t="s">
        <v>460</v>
      </c>
      <c r="AI240" t="s">
        <v>460</v>
      </c>
      <c r="AJ240" t="s">
        <v>461</v>
      </c>
      <c r="AK240" t="s">
        <v>461</v>
      </c>
      <c r="AL240" t="s">
        <v>460</v>
      </c>
      <c r="AM240" t="s">
        <v>460</v>
      </c>
      <c r="AN240" t="s">
        <v>461</v>
      </c>
      <c r="AO240" t="s">
        <v>460</v>
      </c>
      <c r="AP240" t="s">
        <v>480</v>
      </c>
      <c r="AQ240" t="s">
        <v>461</v>
      </c>
      <c r="AR240" t="s">
        <v>461</v>
      </c>
      <c r="AS240" t="s">
        <v>461</v>
      </c>
      <c r="AT240" t="s">
        <v>480</v>
      </c>
      <c r="AU240" t="s">
        <v>461</v>
      </c>
      <c r="AV240" t="s">
        <v>461</v>
      </c>
      <c r="AW240" t="s">
        <v>460</v>
      </c>
      <c r="AX240" t="s">
        <v>461</v>
      </c>
      <c r="AY240" t="s">
        <v>460</v>
      </c>
      <c r="AZ240" t="s">
        <v>460</v>
      </c>
      <c r="BA240" t="s">
        <v>460</v>
      </c>
      <c r="BB240" t="s">
        <v>460</v>
      </c>
      <c r="BC240" t="s">
        <v>461</v>
      </c>
      <c r="BD240" t="s">
        <v>460</v>
      </c>
      <c r="BE240" t="s">
        <v>463</v>
      </c>
      <c r="BF240" t="s">
        <v>460</v>
      </c>
      <c r="BG240" t="s">
        <v>461</v>
      </c>
      <c r="BH240" t="s">
        <v>460</v>
      </c>
      <c r="BI240" t="s">
        <v>461</v>
      </c>
      <c r="BJ240" t="s">
        <v>461</v>
      </c>
      <c r="BK240" t="s">
        <v>460</v>
      </c>
      <c r="BL240" t="s">
        <v>461</v>
      </c>
      <c r="BM240" t="s">
        <v>461</v>
      </c>
      <c r="BN240" t="s">
        <v>461</v>
      </c>
      <c r="BO240" t="s">
        <v>460</v>
      </c>
      <c r="BP240" t="s">
        <v>461</v>
      </c>
      <c r="BQ240" t="s">
        <v>461</v>
      </c>
      <c r="BR240" t="s">
        <v>460</v>
      </c>
      <c r="BS240" t="s">
        <v>461</v>
      </c>
      <c r="BT240" t="s">
        <v>460</v>
      </c>
      <c r="BU240" t="s">
        <v>460</v>
      </c>
      <c r="BV240" t="s">
        <v>461</v>
      </c>
      <c r="BW240" t="s">
        <v>460</v>
      </c>
      <c r="BX240" t="s">
        <v>461</v>
      </c>
      <c r="BY240" t="s">
        <v>460</v>
      </c>
      <c r="BZ240" t="s">
        <v>460</v>
      </c>
      <c r="CA240" t="s">
        <v>461</v>
      </c>
      <c r="CB240" t="s">
        <v>461</v>
      </c>
      <c r="CC240" t="s">
        <v>460</v>
      </c>
      <c r="CD240" t="s">
        <v>460</v>
      </c>
      <c r="CE240" t="s">
        <v>461</v>
      </c>
      <c r="CF240" t="s">
        <v>461</v>
      </c>
      <c r="CG240" t="s">
        <v>460</v>
      </c>
      <c r="CH240" t="s">
        <v>461</v>
      </c>
      <c r="CI240" t="s">
        <v>460</v>
      </c>
      <c r="CJ240" t="s">
        <v>460</v>
      </c>
      <c r="CK240" t="s">
        <v>461</v>
      </c>
      <c r="CL240" t="s">
        <v>460</v>
      </c>
      <c r="CM240" t="s">
        <v>463</v>
      </c>
      <c r="CN240" t="s">
        <v>461</v>
      </c>
      <c r="CO240" t="s">
        <v>461</v>
      </c>
      <c r="CP240" t="s">
        <v>460</v>
      </c>
      <c r="CQ240" t="s">
        <v>460</v>
      </c>
      <c r="CR240" t="s">
        <v>460</v>
      </c>
      <c r="CS240" t="s">
        <v>460</v>
      </c>
      <c r="CT240" t="s">
        <v>460</v>
      </c>
      <c r="CU240" t="s">
        <v>461</v>
      </c>
      <c r="CV240" t="s">
        <v>460</v>
      </c>
      <c r="CW240" t="s">
        <v>460</v>
      </c>
      <c r="CX240" t="s">
        <v>461</v>
      </c>
      <c r="CY240" t="s">
        <v>460</v>
      </c>
      <c r="CZ240" t="s">
        <v>460</v>
      </c>
      <c r="DA240" t="s">
        <v>460</v>
      </c>
      <c r="DB240" t="s">
        <v>474</v>
      </c>
      <c r="DC240" t="s">
        <v>460</v>
      </c>
      <c r="DD240" t="s">
        <v>460</v>
      </c>
      <c r="DE240" t="s">
        <v>461</v>
      </c>
      <c r="DF240" t="s">
        <v>460</v>
      </c>
      <c r="DG240" t="s">
        <v>461</v>
      </c>
      <c r="DH240" t="s">
        <v>461</v>
      </c>
      <c r="DI240" t="s">
        <v>461</v>
      </c>
      <c r="DJ240" t="s">
        <v>461</v>
      </c>
      <c r="DK240" t="s">
        <v>460</v>
      </c>
      <c r="DL240" t="s">
        <v>461</v>
      </c>
      <c r="DM240" t="s">
        <v>461</v>
      </c>
      <c r="DN240" t="s">
        <v>461</v>
      </c>
      <c r="DO240" t="s">
        <v>460</v>
      </c>
      <c r="DP240" t="s">
        <v>460</v>
      </c>
      <c r="DQ240" t="s">
        <v>461</v>
      </c>
      <c r="DR240" t="s">
        <v>461</v>
      </c>
      <c r="DS240" t="s">
        <v>461</v>
      </c>
      <c r="DT240" t="s">
        <v>461</v>
      </c>
      <c r="DU240" t="s">
        <v>473</v>
      </c>
      <c r="DV240" t="s">
        <v>461</v>
      </c>
      <c r="DW240" t="s">
        <v>461</v>
      </c>
      <c r="DX240" t="s">
        <v>460</v>
      </c>
      <c r="DY240" t="s">
        <v>461</v>
      </c>
      <c r="DZ240" t="s">
        <v>461</v>
      </c>
      <c r="EA240" t="s">
        <v>461</v>
      </c>
      <c r="EB240" t="s">
        <v>461</v>
      </c>
      <c r="EC240" t="s">
        <v>473</v>
      </c>
      <c r="ED240" t="s">
        <v>461</v>
      </c>
      <c r="EE240" t="s">
        <v>460</v>
      </c>
      <c r="EF240" t="s">
        <v>461</v>
      </c>
      <c r="EG240" t="s">
        <v>461</v>
      </c>
      <c r="EH240" t="s">
        <v>460</v>
      </c>
      <c r="EI240" t="s">
        <v>460</v>
      </c>
      <c r="EJ240" t="s">
        <v>460</v>
      </c>
      <c r="EK240" t="s">
        <v>473</v>
      </c>
      <c r="EL240" t="s">
        <v>461</v>
      </c>
      <c r="EM240" t="s">
        <v>460</v>
      </c>
      <c r="EN240" t="s">
        <v>460</v>
      </c>
      <c r="EO240" t="s">
        <v>461</v>
      </c>
      <c r="EP240" t="s">
        <v>460</v>
      </c>
      <c r="EQ240" t="s">
        <v>461</v>
      </c>
      <c r="ER240" t="s">
        <v>461</v>
      </c>
      <c r="ES240" t="s">
        <v>461</v>
      </c>
      <c r="ET240" t="s">
        <v>460</v>
      </c>
      <c r="EU240" t="s">
        <v>461</v>
      </c>
      <c r="EV240" t="s">
        <v>461</v>
      </c>
      <c r="EW240" t="s">
        <v>461</v>
      </c>
      <c r="EX240" t="s">
        <v>461</v>
      </c>
      <c r="EY240" t="s">
        <v>460</v>
      </c>
      <c r="EZ240" t="s">
        <v>460</v>
      </c>
      <c r="FA240" t="s">
        <v>460</v>
      </c>
      <c r="FB240" t="s">
        <v>460</v>
      </c>
      <c r="FC240" t="s">
        <v>460</v>
      </c>
      <c r="FD240" t="s">
        <v>460</v>
      </c>
      <c r="FE240" t="s">
        <v>460</v>
      </c>
      <c r="FF240" t="s">
        <v>460</v>
      </c>
      <c r="FG240" t="s">
        <v>460</v>
      </c>
      <c r="FH240" t="s">
        <v>461</v>
      </c>
      <c r="FI240" t="s">
        <v>461</v>
      </c>
      <c r="FJ240" t="s">
        <v>460</v>
      </c>
      <c r="FK240" t="s">
        <v>460</v>
      </c>
      <c r="FL240" t="s">
        <v>461</v>
      </c>
      <c r="FM240" t="s">
        <v>461</v>
      </c>
      <c r="FN240" t="s">
        <v>461</v>
      </c>
      <c r="FO240" t="s">
        <v>461</v>
      </c>
      <c r="FP240" t="s">
        <v>460</v>
      </c>
      <c r="FQ240" t="s">
        <v>460</v>
      </c>
      <c r="FR240" t="s">
        <v>461</v>
      </c>
      <c r="FS240" t="s">
        <v>460</v>
      </c>
      <c r="FT240" t="s">
        <v>461</v>
      </c>
      <c r="FU240" t="s">
        <v>461</v>
      </c>
      <c r="FV240" t="s">
        <v>460</v>
      </c>
      <c r="FW240" t="s">
        <v>460</v>
      </c>
      <c r="FX240" t="s">
        <v>461</v>
      </c>
      <c r="FY240" t="s">
        <v>461</v>
      </c>
      <c r="FZ240" t="s">
        <v>460</v>
      </c>
      <c r="GA240" t="s">
        <v>460</v>
      </c>
      <c r="GB240" t="s">
        <v>461</v>
      </c>
      <c r="GC240" t="s">
        <v>460</v>
      </c>
      <c r="GD240" t="s">
        <v>461</v>
      </c>
      <c r="GE240" t="s">
        <v>461</v>
      </c>
      <c r="GF240" t="s">
        <v>460</v>
      </c>
      <c r="GG240" t="s">
        <v>461</v>
      </c>
      <c r="GH240" t="s">
        <v>461</v>
      </c>
      <c r="GI240" t="s">
        <v>461</v>
      </c>
      <c r="GJ240" t="s">
        <v>461</v>
      </c>
      <c r="GK240" t="s">
        <v>460</v>
      </c>
      <c r="GL240" t="s">
        <v>460</v>
      </c>
      <c r="GM240" t="s">
        <v>460</v>
      </c>
      <c r="GN240" t="s">
        <v>460</v>
      </c>
      <c r="GO240" t="s">
        <v>460</v>
      </c>
      <c r="GP240" t="s">
        <v>461</v>
      </c>
      <c r="GQ240" t="s">
        <v>460</v>
      </c>
      <c r="GR240" t="s">
        <v>460</v>
      </c>
      <c r="GS240" t="s">
        <v>460</v>
      </c>
      <c r="GT240" t="s">
        <v>461</v>
      </c>
      <c r="GU240" t="s">
        <v>480</v>
      </c>
      <c r="GV240" t="s">
        <v>460</v>
      </c>
      <c r="GW240" t="s">
        <v>461</v>
      </c>
      <c r="GX240" t="s">
        <v>461</v>
      </c>
      <c r="GY240" t="s">
        <v>461</v>
      </c>
      <c r="GZ240" t="s">
        <v>461</v>
      </c>
      <c r="HA240" t="s">
        <v>461</v>
      </c>
      <c r="HB240" t="s">
        <v>460</v>
      </c>
      <c r="HC240" t="s">
        <v>461</v>
      </c>
      <c r="HD240" t="s">
        <v>460</v>
      </c>
      <c r="HE240" t="s">
        <v>475</v>
      </c>
      <c r="HF240">
        <v>90</v>
      </c>
      <c r="HG240">
        <v>99</v>
      </c>
      <c r="HH240">
        <v>3</v>
      </c>
      <c r="HI240">
        <v>4</v>
      </c>
      <c r="HJ240">
        <v>3</v>
      </c>
      <c r="HK240" t="s">
        <v>476</v>
      </c>
      <c r="HM240" s="3">
        <f t="shared" si="150"/>
        <v>52</v>
      </c>
      <c r="HN240" s="3">
        <f t="shared" si="151"/>
        <v>0</v>
      </c>
      <c r="HO240" s="3">
        <f t="shared" si="167"/>
        <v>0</v>
      </c>
      <c r="HP240" s="3">
        <f t="shared" si="130"/>
        <v>52</v>
      </c>
      <c r="HQ240" s="7" t="str" cm="1">
        <f t="array" ref="HQ240">_xlfn.SWITCH(HP240,HM240,"Oui",HN240,"Non",HO240,"Abstention")</f>
        <v>Oui</v>
      </c>
      <c r="HR240" s="7" t="str" cm="1">
        <f t="array" ref="HR240">_xlfn.SWITCH(HQ240,"Oui","Non","Non","Oui","Abstention","Oui")</f>
        <v>Non</v>
      </c>
      <c r="HS240" s="7" t="str" cm="1">
        <f t="array" ref="HS240">_xlfn.SWITCH(HQ240,"Oui","Abstention","Non","Abstention","Abstention","Non")</f>
        <v>Abstention</v>
      </c>
      <c r="HT240" s="3">
        <f t="shared" si="131"/>
        <v>52</v>
      </c>
      <c r="HU240" s="3">
        <f t="shared" si="132"/>
        <v>1</v>
      </c>
      <c r="HV240" t="str">
        <f t="shared" si="133"/>
        <v>consigne</v>
      </c>
      <c r="HW240" s="3">
        <f t="shared" si="152"/>
        <v>0</v>
      </c>
      <c r="HX240" s="3">
        <f t="shared" si="153"/>
        <v>36</v>
      </c>
      <c r="HY240" s="3">
        <f t="shared" si="154"/>
        <v>0</v>
      </c>
      <c r="HZ240" s="3">
        <f t="shared" si="134"/>
        <v>36</v>
      </c>
      <c r="IA240" s="7" t="str" cm="1">
        <f t="array" ref="IA240">_xlfn.SWITCH(HZ240,HW240,"Oui",HX240,"Non",HY240,"Abstention")</f>
        <v>Non</v>
      </c>
      <c r="IB240" s="7" t="str" cm="1">
        <f t="array" ref="IB240">_xlfn.SWITCH(IA240,"Oui","Non","Non","Oui","Abstention","Oui")</f>
        <v>Oui</v>
      </c>
      <c r="IC240" s="7" t="str" cm="1">
        <f t="array" ref="IC240">_xlfn.SWITCH(IA240,"Oui","Abstention","Non","Abstention","Abstention","Non")</f>
        <v>Abstention</v>
      </c>
      <c r="ID240" s="3">
        <f t="shared" si="172"/>
        <v>36</v>
      </c>
      <c r="IE240" s="3">
        <f t="shared" si="173"/>
        <v>1</v>
      </c>
      <c r="IF240" t="str">
        <f t="shared" si="137"/>
        <v>consigne</v>
      </c>
      <c r="IG240">
        <f t="shared" si="155"/>
        <v>16</v>
      </c>
      <c r="IH240">
        <f t="shared" si="156"/>
        <v>14</v>
      </c>
      <c r="II240">
        <f t="shared" si="157"/>
        <v>1</v>
      </c>
      <c r="IJ240" s="3">
        <f t="shared" si="138"/>
        <v>16</v>
      </c>
      <c r="IK240" s="7" t="str" cm="1">
        <f t="array" ref="IK240">_xlfn.SWITCH(IJ240,IG240,"Oui",IH240,"Non",II240,"Abstention")</f>
        <v>Oui</v>
      </c>
      <c r="IL240" s="7" t="str" cm="1">
        <f t="array" ref="IL240">_xlfn.SWITCH(IK240,"Oui","Non","Non","Oui","Abstention","Oui")</f>
        <v>Non</v>
      </c>
      <c r="IM240" s="7" t="str" cm="1">
        <f t="array" ref="IM240">_xlfn.SWITCH(IK240,"Oui","Abstention","Non","Abstention","Abstention","Non")</f>
        <v>Abstention</v>
      </c>
      <c r="IN240" s="3">
        <f t="shared" si="139"/>
        <v>31</v>
      </c>
      <c r="IO240" s="3">
        <f t="shared" si="140"/>
        <v>0.5161290322580645</v>
      </c>
      <c r="IP240" t="str">
        <f t="shared" si="168"/>
        <v>pas de consigne</v>
      </c>
      <c r="IQ240">
        <f t="shared" si="158"/>
        <v>22</v>
      </c>
      <c r="IR240">
        <f t="shared" si="159"/>
        <v>5</v>
      </c>
      <c r="IS240">
        <f t="shared" si="160"/>
        <v>1</v>
      </c>
      <c r="IT240" s="3">
        <f t="shared" si="141"/>
        <v>22</v>
      </c>
      <c r="IU240" s="7" t="str" cm="1">
        <f t="array" ref="IU240">_xlfn.SWITCH(IT240,IQ240,"Oui",IR240,"Non",IS240,"Abstention")</f>
        <v>Oui</v>
      </c>
      <c r="IV240" s="7" t="str" cm="1">
        <f t="array" ref="IV240">_xlfn.SWITCH(IU240,"Oui","Non","Non","Oui","Abstention","Oui")</f>
        <v>Non</v>
      </c>
      <c r="IW240" s="7" t="str" cm="1">
        <f t="array" ref="IW240">_xlfn.SWITCH(IU240,"Oui","Abstention","Non","Abstention","Abstention","Non")</f>
        <v>Abstention</v>
      </c>
      <c r="IX240" s="3">
        <f t="shared" si="142"/>
        <v>28</v>
      </c>
      <c r="IY240" s="3">
        <f t="shared" si="143"/>
        <v>0.7857142857142857</v>
      </c>
      <c r="IZ240" t="str">
        <f t="shared" si="169"/>
        <v>consigne</v>
      </c>
      <c r="JA240">
        <f t="shared" si="161"/>
        <v>0</v>
      </c>
      <c r="JB240">
        <f t="shared" si="162"/>
        <v>29</v>
      </c>
      <c r="JC240">
        <f t="shared" si="163"/>
        <v>0</v>
      </c>
      <c r="JD240" s="3">
        <f t="shared" si="144"/>
        <v>29</v>
      </c>
      <c r="JE240" s="7" t="str" cm="1">
        <f t="array" ref="JE240">_xlfn.SWITCH(JD240,JA240,"Oui",JB240,"Non",JC240,"Abstention")</f>
        <v>Non</v>
      </c>
      <c r="JF240" s="7" t="str" cm="1">
        <f t="array" ref="JF240">_xlfn.SWITCH(JE240,"Oui","Non","Non","Oui","Abstention","Oui")</f>
        <v>Oui</v>
      </c>
      <c r="JG240" s="7" t="str" cm="1">
        <f t="array" ref="JG240">_xlfn.SWITCH(JE240,"Oui","Abstention","Non","Abstention","Abstention","Non")</f>
        <v>Abstention</v>
      </c>
      <c r="JH240" s="3">
        <f t="shared" si="145"/>
        <v>29</v>
      </c>
      <c r="JI240" s="3">
        <f t="shared" si="146"/>
        <v>1</v>
      </c>
      <c r="JJ240" t="str">
        <f t="shared" si="170"/>
        <v>consigne</v>
      </c>
      <c r="JK240">
        <f t="shared" si="164"/>
        <v>0</v>
      </c>
      <c r="JL240">
        <f t="shared" si="165"/>
        <v>15</v>
      </c>
      <c r="JM240">
        <f t="shared" si="166"/>
        <v>1</v>
      </c>
      <c r="JN240" s="3">
        <f t="shared" si="147"/>
        <v>15</v>
      </c>
      <c r="JO240" s="7" t="str" cm="1">
        <f t="array" ref="JO240">_xlfn.SWITCH(JN240,JK240,"Oui",JL240,"Non",JM240,"Abstention")</f>
        <v>Non</v>
      </c>
      <c r="JP240" s="7" t="str" cm="1">
        <f t="array" ref="JP240">_xlfn.SWITCH(JO240,"Oui","Non","Non","Oui","Abstention","Oui")</f>
        <v>Oui</v>
      </c>
      <c r="JQ240" s="7" t="str" cm="1">
        <f t="array" ref="JQ240">_xlfn.SWITCH(JO240,"Oui","Abstention","Non","Abstention","Abstention","Non")</f>
        <v>Abstention</v>
      </c>
      <c r="JR240" s="3">
        <f t="shared" si="148"/>
        <v>16</v>
      </c>
      <c r="JS240" s="3">
        <f t="shared" si="149"/>
        <v>0.9375</v>
      </c>
      <c r="JT240" t="str">
        <f t="shared" si="171"/>
        <v>consigne</v>
      </c>
      <c r="JU240" s="3"/>
      <c r="JV240" t="str" cm="1">
        <f t="array" ref="JV240">_xlfn._xlws.FILTER($M$3:$HD$3,((($M240:$HD240=$HR240)+($M240:$HD240=$HS240))*($M$5:$HD$5="V")*($HV240="consigne")),"")</f>
        <v/>
      </c>
      <c r="KP240" t="str" cm="1">
        <f t="array" ref="KP240">_xlfn._xlws.FILTER($M$3:$HD$3,((($M240:$HD240=$IB240)+($M240:$HD240=$IC240))*($M$5:$HD$5="S")*($IF240="consigne")),"")</f>
        <v/>
      </c>
      <c r="LD240" t="str" cm="1">
        <f t="array" ref="LD240:LI240">_xlfn._xlws.FILTER($M$3:$HD$3,((($M240:$HD240=$IV240)+($M240:$HD240=$IW240))*($M$5:$HD$5="RL")*($IZ240="consigne")),"")</f>
        <v>Cattaneo Rocco</v>
      </c>
      <c r="LE240" t="str">
        <v>Cottier Damien</v>
      </c>
      <c r="LF240" t="str">
        <v>Fiala Doris</v>
      </c>
      <c r="LG240" t="str">
        <v>Giacometti Anna</v>
      </c>
      <c r="LH240" t="str">
        <v>Markwalder Christa</v>
      </c>
      <c r="LI240" t="str">
        <v>Sauter Regine</v>
      </c>
      <c r="LP240" t="str" cm="1">
        <f t="array" ref="LP240">_xlfn._xlws.FILTER($M$3:$HD$3,((($M240:$HD240=$JF240)+($M240:$HD240=$JG240))*($M$5:$HD$5="G")*($JJ240="consigne")),"")</f>
        <v/>
      </c>
      <c r="MA240" t="str" cm="1">
        <f t="array" ref="MA240">_xlfn._xlws.FILTER($M$3:$HD$3,((($M240:$HD240=$JP240)+($M240:$HD240=$JQ240))*($M$5:$HD$5="GL")*($JT240="consigne")),"")</f>
        <v>Weber Céline</v>
      </c>
      <c r="MG240" t="str" cm="1">
        <f t="array" ref="MG240">_xlfn._xlws.FILTER($M$3:$HD$3,((($M240:$HD240=$IL240)+($M240:$HD240=$IM240))*($M$5:$HD$5="M-E")*($IP240="consigne")),"")</f>
        <v/>
      </c>
    </row>
    <row r="241" spans="1:350" x14ac:dyDescent="0.25">
      <c r="A241" s="1" t="s">
        <v>1252</v>
      </c>
      <c r="B241" t="s">
        <v>204</v>
      </c>
      <c r="C241" t="s">
        <v>483</v>
      </c>
      <c r="D241" t="s">
        <v>468</v>
      </c>
      <c r="E241" s="1" t="s">
        <v>1253</v>
      </c>
      <c r="F241" t="s">
        <v>1254</v>
      </c>
      <c r="G241">
        <v>24731</v>
      </c>
      <c r="H241" t="s">
        <v>1169</v>
      </c>
      <c r="I241" t="s">
        <v>1255</v>
      </c>
      <c r="M241" t="s">
        <v>460</v>
      </c>
      <c r="N241" t="s">
        <v>460</v>
      </c>
      <c r="O241" t="s">
        <v>461</v>
      </c>
      <c r="P241" t="s">
        <v>460</v>
      </c>
      <c r="Q241" t="s">
        <v>460</v>
      </c>
      <c r="R241" t="s">
        <v>461</v>
      </c>
      <c r="S241" t="s">
        <v>461</v>
      </c>
      <c r="T241" t="s">
        <v>461</v>
      </c>
      <c r="U241" t="s">
        <v>461</v>
      </c>
      <c r="V241" t="s">
        <v>473</v>
      </c>
      <c r="W241" t="s">
        <v>463</v>
      </c>
      <c r="X241" t="s">
        <v>461</v>
      </c>
      <c r="Y241" t="s">
        <v>461</v>
      </c>
      <c r="Z241" t="s">
        <v>473</v>
      </c>
      <c r="AA241" t="s">
        <v>460</v>
      </c>
      <c r="AB241" t="s">
        <v>461</v>
      </c>
      <c r="AC241" t="s">
        <v>460</v>
      </c>
      <c r="AD241" t="s">
        <v>460</v>
      </c>
      <c r="AE241" t="s">
        <v>460</v>
      </c>
      <c r="AF241" t="s">
        <v>463</v>
      </c>
      <c r="AG241" t="s">
        <v>473</v>
      </c>
      <c r="AH241" t="s">
        <v>460</v>
      </c>
      <c r="AI241" t="s">
        <v>460</v>
      </c>
      <c r="AJ241" t="s">
        <v>461</v>
      </c>
      <c r="AK241" t="s">
        <v>460</v>
      </c>
      <c r="AL241" t="s">
        <v>460</v>
      </c>
      <c r="AM241" t="s">
        <v>473</v>
      </c>
      <c r="AN241" t="s">
        <v>460</v>
      </c>
      <c r="AO241" t="s">
        <v>460</v>
      </c>
      <c r="AP241" t="s">
        <v>460</v>
      </c>
      <c r="AQ241" t="s">
        <v>460</v>
      </c>
      <c r="AR241" t="s">
        <v>460</v>
      </c>
      <c r="AS241" t="s">
        <v>461</v>
      </c>
      <c r="AT241" t="s">
        <v>460</v>
      </c>
      <c r="AU241" t="s">
        <v>461</v>
      </c>
      <c r="AV241" t="s">
        <v>461</v>
      </c>
      <c r="AW241" t="s">
        <v>460</v>
      </c>
      <c r="AX241" t="s">
        <v>461</v>
      </c>
      <c r="AY241" t="s">
        <v>473</v>
      </c>
      <c r="AZ241" t="s">
        <v>473</v>
      </c>
      <c r="BA241" t="s">
        <v>460</v>
      </c>
      <c r="BB241" t="s">
        <v>460</v>
      </c>
      <c r="BC241" t="s">
        <v>461</v>
      </c>
      <c r="BD241" t="s">
        <v>460</v>
      </c>
      <c r="BE241" t="s">
        <v>463</v>
      </c>
      <c r="BF241" t="s">
        <v>460</v>
      </c>
      <c r="BG241" t="s">
        <v>461</v>
      </c>
      <c r="BH241" t="s">
        <v>460</v>
      </c>
      <c r="BI241" t="s">
        <v>461</v>
      </c>
      <c r="BJ241" t="s">
        <v>460</v>
      </c>
      <c r="BK241" t="s">
        <v>460</v>
      </c>
      <c r="BL241" t="s">
        <v>460</v>
      </c>
      <c r="BM241" t="s">
        <v>461</v>
      </c>
      <c r="BN241" t="s">
        <v>460</v>
      </c>
      <c r="BO241" t="s">
        <v>460</v>
      </c>
      <c r="BP241" t="s">
        <v>461</v>
      </c>
      <c r="BQ241" t="s">
        <v>461</v>
      </c>
      <c r="BR241" t="s">
        <v>460</v>
      </c>
      <c r="BS241" t="s">
        <v>461</v>
      </c>
      <c r="BT241" t="s">
        <v>460</v>
      </c>
      <c r="BU241" t="s">
        <v>460</v>
      </c>
      <c r="BV241" t="s">
        <v>460</v>
      </c>
      <c r="BW241" t="s">
        <v>460</v>
      </c>
      <c r="BX241" t="s">
        <v>461</v>
      </c>
      <c r="BY241" t="s">
        <v>460</v>
      </c>
      <c r="BZ241" t="s">
        <v>460</v>
      </c>
      <c r="CA241" t="s">
        <v>461</v>
      </c>
      <c r="CB241" t="s">
        <v>460</v>
      </c>
      <c r="CC241" t="s">
        <v>460</v>
      </c>
      <c r="CD241" t="s">
        <v>460</v>
      </c>
      <c r="CE241" t="s">
        <v>461</v>
      </c>
      <c r="CF241" t="s">
        <v>460</v>
      </c>
      <c r="CG241" t="s">
        <v>460</v>
      </c>
      <c r="CH241" t="s">
        <v>460</v>
      </c>
      <c r="CI241" t="s">
        <v>460</v>
      </c>
      <c r="CJ241" t="s">
        <v>460</v>
      </c>
      <c r="CK241" t="s">
        <v>460</v>
      </c>
      <c r="CL241" t="s">
        <v>460</v>
      </c>
      <c r="CM241" t="s">
        <v>463</v>
      </c>
      <c r="CN241" t="s">
        <v>461</v>
      </c>
      <c r="CO241" t="s">
        <v>461</v>
      </c>
      <c r="CP241" t="s">
        <v>460</v>
      </c>
      <c r="CQ241" t="s">
        <v>460</v>
      </c>
      <c r="CR241" t="s">
        <v>460</v>
      </c>
      <c r="CS241" t="s">
        <v>460</v>
      </c>
      <c r="CT241" t="s">
        <v>460</v>
      </c>
      <c r="CU241" t="s">
        <v>473</v>
      </c>
      <c r="CV241" t="s">
        <v>460</v>
      </c>
      <c r="CW241" t="s">
        <v>473</v>
      </c>
      <c r="CX241" t="s">
        <v>461</v>
      </c>
      <c r="CY241" t="s">
        <v>460</v>
      </c>
      <c r="CZ241" t="s">
        <v>460</v>
      </c>
      <c r="DA241" t="s">
        <v>460</v>
      </c>
      <c r="DB241" t="s">
        <v>474</v>
      </c>
      <c r="DC241" t="s">
        <v>460</v>
      </c>
      <c r="DD241" t="s">
        <v>460</v>
      </c>
      <c r="DE241" t="s">
        <v>461</v>
      </c>
      <c r="DF241" t="s">
        <v>460</v>
      </c>
      <c r="DG241" t="s">
        <v>460</v>
      </c>
      <c r="DH241" t="s">
        <v>460</v>
      </c>
      <c r="DI241" t="s">
        <v>461</v>
      </c>
      <c r="DJ241" t="s">
        <v>460</v>
      </c>
      <c r="DK241" t="s">
        <v>460</v>
      </c>
      <c r="DL241" t="s">
        <v>460</v>
      </c>
      <c r="DM241" t="s">
        <v>461</v>
      </c>
      <c r="DN241" t="s">
        <v>461</v>
      </c>
      <c r="DO241" t="s">
        <v>460</v>
      </c>
      <c r="DP241" t="s">
        <v>460</v>
      </c>
      <c r="DQ241" t="s">
        <v>460</v>
      </c>
      <c r="DR241" t="s">
        <v>461</v>
      </c>
      <c r="DS241" t="s">
        <v>461</v>
      </c>
      <c r="DT241" t="s">
        <v>461</v>
      </c>
      <c r="DU241" t="s">
        <v>473</v>
      </c>
      <c r="DV241" t="s">
        <v>461</v>
      </c>
      <c r="DW241" t="s">
        <v>460</v>
      </c>
      <c r="DX241" t="s">
        <v>460</v>
      </c>
      <c r="DY241" t="s">
        <v>460</v>
      </c>
      <c r="DZ241" t="s">
        <v>461</v>
      </c>
      <c r="EA241" t="s">
        <v>461</v>
      </c>
      <c r="EB241" t="s">
        <v>461</v>
      </c>
      <c r="EC241" t="s">
        <v>473</v>
      </c>
      <c r="ED241" t="s">
        <v>460</v>
      </c>
      <c r="EE241" t="s">
        <v>460</v>
      </c>
      <c r="EF241" t="s">
        <v>460</v>
      </c>
      <c r="EG241" t="s">
        <v>461</v>
      </c>
      <c r="EH241" t="s">
        <v>460</v>
      </c>
      <c r="EI241" t="s">
        <v>460</v>
      </c>
      <c r="EJ241" t="s">
        <v>460</v>
      </c>
      <c r="EK241" t="s">
        <v>473</v>
      </c>
      <c r="EL241" t="s">
        <v>461</v>
      </c>
      <c r="EM241" t="s">
        <v>460</v>
      </c>
      <c r="EN241" t="s">
        <v>473</v>
      </c>
      <c r="EO241" t="s">
        <v>461</v>
      </c>
      <c r="EP241" t="s">
        <v>473</v>
      </c>
      <c r="EQ241" t="s">
        <v>473</v>
      </c>
      <c r="ER241" t="s">
        <v>460</v>
      </c>
      <c r="ES241" t="s">
        <v>461</v>
      </c>
      <c r="ET241" t="s">
        <v>460</v>
      </c>
      <c r="EU241" t="s">
        <v>461</v>
      </c>
      <c r="EV241" t="s">
        <v>461</v>
      </c>
      <c r="EW241" t="s">
        <v>461</v>
      </c>
      <c r="EX241" t="s">
        <v>473</v>
      </c>
      <c r="EY241" t="s">
        <v>461</v>
      </c>
      <c r="EZ241" t="s">
        <v>460</v>
      </c>
      <c r="FA241" t="s">
        <v>473</v>
      </c>
      <c r="FB241" t="s">
        <v>460</v>
      </c>
      <c r="FC241" t="s">
        <v>460</v>
      </c>
      <c r="FD241" t="s">
        <v>460</v>
      </c>
      <c r="FE241" t="s">
        <v>460</v>
      </c>
      <c r="FF241" t="s">
        <v>473</v>
      </c>
      <c r="FG241" t="s">
        <v>460</v>
      </c>
      <c r="FH241" t="s">
        <v>461</v>
      </c>
      <c r="FI241" t="s">
        <v>480</v>
      </c>
      <c r="FJ241" t="s">
        <v>460</v>
      </c>
      <c r="FK241" t="s">
        <v>460</v>
      </c>
      <c r="FL241" t="s">
        <v>461</v>
      </c>
      <c r="FM241" t="s">
        <v>461</v>
      </c>
      <c r="FN241" t="s">
        <v>460</v>
      </c>
      <c r="FO241" t="s">
        <v>460</v>
      </c>
      <c r="FP241" t="s">
        <v>460</v>
      </c>
      <c r="FQ241" t="s">
        <v>460</v>
      </c>
      <c r="FR241" t="s">
        <v>461</v>
      </c>
      <c r="FS241" t="s">
        <v>460</v>
      </c>
      <c r="FT241" t="s">
        <v>461</v>
      </c>
      <c r="FU241" t="s">
        <v>461</v>
      </c>
      <c r="FV241" t="s">
        <v>460</v>
      </c>
      <c r="FW241" t="s">
        <v>460</v>
      </c>
      <c r="FX241" t="s">
        <v>461</v>
      </c>
      <c r="FY241" t="s">
        <v>460</v>
      </c>
      <c r="FZ241" t="s">
        <v>460</v>
      </c>
      <c r="GA241" t="s">
        <v>460</v>
      </c>
      <c r="GB241" t="s">
        <v>460</v>
      </c>
      <c r="GC241" t="s">
        <v>460</v>
      </c>
      <c r="GD241" t="s">
        <v>461</v>
      </c>
      <c r="GE241" t="s">
        <v>460</v>
      </c>
      <c r="GF241" t="s">
        <v>460</v>
      </c>
      <c r="GG241" t="s">
        <v>460</v>
      </c>
      <c r="GH241" t="s">
        <v>461</v>
      </c>
      <c r="GI241" t="s">
        <v>461</v>
      </c>
      <c r="GJ241" t="s">
        <v>461</v>
      </c>
      <c r="GK241" t="s">
        <v>460</v>
      </c>
      <c r="GL241" t="s">
        <v>460</v>
      </c>
      <c r="GM241" t="s">
        <v>460</v>
      </c>
      <c r="GN241" t="s">
        <v>460</v>
      </c>
      <c r="GO241" t="s">
        <v>460</v>
      </c>
      <c r="GP241" t="s">
        <v>461</v>
      </c>
      <c r="GQ241" t="s">
        <v>460</v>
      </c>
      <c r="GR241" t="s">
        <v>460</v>
      </c>
      <c r="GS241" t="s">
        <v>473</v>
      </c>
      <c r="GT241" t="s">
        <v>461</v>
      </c>
      <c r="GU241" t="s">
        <v>460</v>
      </c>
      <c r="GV241" t="s">
        <v>473</v>
      </c>
      <c r="GW241" t="s">
        <v>461</v>
      </c>
      <c r="GX241" t="s">
        <v>461</v>
      </c>
      <c r="GY241" t="s">
        <v>461</v>
      </c>
      <c r="GZ241" t="s">
        <v>461</v>
      </c>
      <c r="HA241" t="s">
        <v>460</v>
      </c>
      <c r="HB241" t="s">
        <v>460</v>
      </c>
      <c r="HC241" t="s">
        <v>461</v>
      </c>
      <c r="HD241" t="s">
        <v>460</v>
      </c>
      <c r="HE241" t="s">
        <v>481</v>
      </c>
      <c r="HF241">
        <v>112</v>
      </c>
      <c r="HG241">
        <v>63</v>
      </c>
      <c r="HH241">
        <v>1</v>
      </c>
      <c r="HI241">
        <v>4</v>
      </c>
      <c r="HJ241">
        <v>19</v>
      </c>
      <c r="HK241" t="s">
        <v>476</v>
      </c>
      <c r="HM241" s="3">
        <f t="shared" si="150"/>
        <v>49</v>
      </c>
      <c r="HN241" s="3">
        <f t="shared" si="151"/>
        <v>1</v>
      </c>
      <c r="HO241" s="3">
        <f t="shared" si="167"/>
        <v>0</v>
      </c>
      <c r="HP241" s="3">
        <f t="shared" si="130"/>
        <v>49</v>
      </c>
      <c r="HQ241" s="7" t="str" cm="1">
        <f t="array" ref="HQ241">_xlfn.SWITCH(HP241,HM241,"Oui",HN241,"Non",HO241,"Abstention")</f>
        <v>Oui</v>
      </c>
      <c r="HR241" s="7" t="str" cm="1">
        <f t="array" ref="HR241">_xlfn.SWITCH(HQ241,"Oui","Non","Non","Oui","Abstention","Oui")</f>
        <v>Non</v>
      </c>
      <c r="HS241" s="7" t="str" cm="1">
        <f t="array" ref="HS241">_xlfn.SWITCH(HQ241,"Oui","Abstention","Non","Abstention","Abstention","Non")</f>
        <v>Abstention</v>
      </c>
      <c r="HT241" s="3">
        <f t="shared" si="131"/>
        <v>50</v>
      </c>
      <c r="HU241" s="3">
        <f t="shared" si="132"/>
        <v>0.98</v>
      </c>
      <c r="HV241" t="str">
        <f t="shared" si="133"/>
        <v>consigne</v>
      </c>
      <c r="HW241" s="3">
        <f t="shared" si="152"/>
        <v>0</v>
      </c>
      <c r="HX241" s="3">
        <f t="shared" si="153"/>
        <v>35</v>
      </c>
      <c r="HY241" s="3">
        <f t="shared" si="154"/>
        <v>0</v>
      </c>
      <c r="HZ241" s="3">
        <f t="shared" si="134"/>
        <v>35</v>
      </c>
      <c r="IA241" s="7" t="str" cm="1">
        <f t="array" ref="IA241">_xlfn.SWITCH(HZ241,HW241,"Oui",HX241,"Non",HY241,"Abstention")</f>
        <v>Non</v>
      </c>
      <c r="IB241" s="7" t="str" cm="1">
        <f t="array" ref="IB241">_xlfn.SWITCH(IA241,"Oui","Non","Non","Oui","Abstention","Oui")</f>
        <v>Oui</v>
      </c>
      <c r="IC241" s="7" t="str" cm="1">
        <f t="array" ref="IC241">_xlfn.SWITCH(IA241,"Oui","Abstention","Non","Abstention","Abstention","Non")</f>
        <v>Abstention</v>
      </c>
      <c r="ID241" s="3">
        <f t="shared" si="172"/>
        <v>35</v>
      </c>
      <c r="IE241" s="3">
        <f t="shared" si="173"/>
        <v>1</v>
      </c>
      <c r="IF241" t="str">
        <f t="shared" si="137"/>
        <v>consigne</v>
      </c>
      <c r="IG241">
        <f t="shared" si="155"/>
        <v>25</v>
      </c>
      <c r="IH241">
        <f t="shared" si="156"/>
        <v>0</v>
      </c>
      <c r="II241">
        <f t="shared" si="157"/>
        <v>1</v>
      </c>
      <c r="IJ241" s="3">
        <f t="shared" si="138"/>
        <v>25</v>
      </c>
      <c r="IK241" s="7" t="str" cm="1">
        <f t="array" ref="IK241">_xlfn.SWITCH(IJ241,IG241,"Oui",IH241,"Non",II241,"Abstention")</f>
        <v>Oui</v>
      </c>
      <c r="IL241" s="7" t="str" cm="1">
        <f t="array" ref="IL241">_xlfn.SWITCH(IK241,"Oui","Non","Non","Oui","Abstention","Oui")</f>
        <v>Non</v>
      </c>
      <c r="IM241" s="7" t="str" cm="1">
        <f t="array" ref="IM241">_xlfn.SWITCH(IK241,"Oui","Abstention","Non","Abstention","Abstention","Non")</f>
        <v>Abstention</v>
      </c>
      <c r="IN241" s="3">
        <f t="shared" si="139"/>
        <v>26</v>
      </c>
      <c r="IO241" s="3">
        <f t="shared" si="140"/>
        <v>0.96153846153846156</v>
      </c>
      <c r="IP241" t="str">
        <f t="shared" si="168"/>
        <v>consigne</v>
      </c>
      <c r="IQ241">
        <f t="shared" si="158"/>
        <v>23</v>
      </c>
      <c r="IR241">
        <f t="shared" si="159"/>
        <v>0</v>
      </c>
      <c r="IS241">
        <f t="shared" si="160"/>
        <v>0</v>
      </c>
      <c r="IT241" s="3">
        <f t="shared" si="141"/>
        <v>23</v>
      </c>
      <c r="IU241" s="7" t="str" cm="1">
        <f t="array" ref="IU241">_xlfn.SWITCH(IT241,IQ241,"Oui",IR241,"Non",IS241,"Abstention")</f>
        <v>Oui</v>
      </c>
      <c r="IV241" s="7" t="str" cm="1">
        <f t="array" ref="IV241">_xlfn.SWITCH(IU241,"Oui","Non","Non","Oui","Abstention","Oui")</f>
        <v>Non</v>
      </c>
      <c r="IW241" s="7" t="str" cm="1">
        <f t="array" ref="IW241">_xlfn.SWITCH(IU241,"Oui","Abstention","Non","Abstention","Abstention","Non")</f>
        <v>Abstention</v>
      </c>
      <c r="IX241" s="3">
        <f t="shared" si="142"/>
        <v>23</v>
      </c>
      <c r="IY241" s="3">
        <f t="shared" si="143"/>
        <v>1</v>
      </c>
      <c r="IZ241" t="str">
        <f t="shared" si="169"/>
        <v>consigne</v>
      </c>
      <c r="JA241">
        <f t="shared" si="161"/>
        <v>0</v>
      </c>
      <c r="JB241">
        <f t="shared" si="162"/>
        <v>27</v>
      </c>
      <c r="JC241">
        <f t="shared" si="163"/>
        <v>0</v>
      </c>
      <c r="JD241" s="3">
        <f t="shared" si="144"/>
        <v>27</v>
      </c>
      <c r="JE241" s="7" t="str" cm="1">
        <f t="array" ref="JE241">_xlfn.SWITCH(JD241,JA241,"Oui",JB241,"Non",JC241,"Abstention")</f>
        <v>Non</v>
      </c>
      <c r="JF241" s="7" t="str" cm="1">
        <f t="array" ref="JF241">_xlfn.SWITCH(JE241,"Oui","Non","Non","Oui","Abstention","Oui")</f>
        <v>Oui</v>
      </c>
      <c r="JG241" s="7" t="str" cm="1">
        <f t="array" ref="JG241">_xlfn.SWITCH(JE241,"Oui","Abstention","Non","Abstention","Abstention","Non")</f>
        <v>Abstention</v>
      </c>
      <c r="JH241" s="3">
        <f t="shared" si="145"/>
        <v>27</v>
      </c>
      <c r="JI241" s="3">
        <f t="shared" si="146"/>
        <v>1</v>
      </c>
      <c r="JJ241" t="str">
        <f t="shared" si="170"/>
        <v>consigne</v>
      </c>
      <c r="JK241">
        <f t="shared" si="164"/>
        <v>15</v>
      </c>
      <c r="JL241">
        <f t="shared" si="165"/>
        <v>0</v>
      </c>
      <c r="JM241">
        <f t="shared" si="166"/>
        <v>0</v>
      </c>
      <c r="JN241" s="3">
        <f t="shared" si="147"/>
        <v>15</v>
      </c>
      <c r="JO241" s="7" t="str" cm="1">
        <f t="array" ref="JO241">_xlfn.SWITCH(JN241,JK241,"Oui",JL241,"Non",JM241,"Abstention")</f>
        <v>Oui</v>
      </c>
      <c r="JP241" s="7" t="str" cm="1">
        <f t="array" ref="JP241">_xlfn.SWITCH(JO241,"Oui","Non","Non","Oui","Abstention","Oui")</f>
        <v>Non</v>
      </c>
      <c r="JQ241" s="7" t="str" cm="1">
        <f t="array" ref="JQ241">_xlfn.SWITCH(JO241,"Oui","Abstention","Non","Abstention","Abstention","Non")</f>
        <v>Abstention</v>
      </c>
      <c r="JR241" s="3">
        <f t="shared" si="148"/>
        <v>15</v>
      </c>
      <c r="JS241" s="3">
        <f t="shared" si="149"/>
        <v>1</v>
      </c>
      <c r="JT241" t="str">
        <f t="shared" si="171"/>
        <v>consigne</v>
      </c>
      <c r="JU241" s="3"/>
      <c r="JV241" t="str" cm="1">
        <f t="array" ref="JV241">_xlfn._xlws.FILTER($M$3:$HD$3,((($M241:$HD241=$HR241)+($M241:$HD241=$HS241))*($M$5:$HD$5="V")*($HV241="consigne")),"")</f>
        <v>Quadri Lorenzo</v>
      </c>
      <c r="KP241" t="str" cm="1">
        <f t="array" ref="KP241">_xlfn._xlws.FILTER($M$3:$HD$3,((($M241:$HD241=$IB241)+($M241:$HD241=$IC241))*($M$5:$HD$5="S")*($IF241="consigne")),"")</f>
        <v/>
      </c>
      <c r="LD241" t="str" cm="1">
        <f t="array" ref="LD241">_xlfn._xlws.FILTER($M$3:$HD$3,((($M241:$HD241=$IV241)+($M241:$HD241=$IW241))*($M$5:$HD$5="RL")*($IZ241="consigne")),"")</f>
        <v/>
      </c>
      <c r="LP241" t="str" cm="1">
        <f t="array" ref="LP241">_xlfn._xlws.FILTER($M$3:$HD$3,((($M241:$HD241=$JF241)+($M241:$HD241=$JG241))*($M$5:$HD$5="G")*($JJ241="consigne")),"")</f>
        <v/>
      </c>
      <c r="MA241" t="str" cm="1">
        <f t="array" ref="MA241">_xlfn._xlws.FILTER($M$3:$HD$3,((($M241:$HD241=$JP241)+($M241:$HD241=$JQ241))*($M$5:$HD$5="GL")*($JT241="consigne")),"")</f>
        <v/>
      </c>
      <c r="MG241" t="str" cm="1">
        <f t="array" ref="MG241">_xlfn._xlws.FILTER($M$3:$HD$3,((($M241:$HD241=$IL241)+($M241:$HD241=$IM241))*($M$5:$HD$5="M-E")*($IP241="consigne")),"")</f>
        <v>Roth Pasquier Marie-France</v>
      </c>
    </row>
    <row r="242" spans="1:350" x14ac:dyDescent="0.25">
      <c r="A242" s="1" t="s">
        <v>1256</v>
      </c>
      <c r="B242" t="s">
        <v>204</v>
      </c>
      <c r="C242" t="s">
        <v>607</v>
      </c>
      <c r="D242" t="s">
        <v>468</v>
      </c>
      <c r="E242" s="1" t="s">
        <v>1257</v>
      </c>
      <c r="F242" t="s">
        <v>1258</v>
      </c>
      <c r="G242">
        <v>24732</v>
      </c>
      <c r="H242" t="s">
        <v>1169</v>
      </c>
      <c r="I242" t="s">
        <v>1259</v>
      </c>
      <c r="M242" t="s">
        <v>461</v>
      </c>
      <c r="N242" t="s">
        <v>473</v>
      </c>
      <c r="O242" t="s">
        <v>460</v>
      </c>
      <c r="P242" t="s">
        <v>461</v>
      </c>
      <c r="Q242" t="s">
        <v>461</v>
      </c>
      <c r="R242" t="s">
        <v>460</v>
      </c>
      <c r="S242" t="s">
        <v>460</v>
      </c>
      <c r="T242" t="s">
        <v>460</v>
      </c>
      <c r="U242" t="s">
        <v>460</v>
      </c>
      <c r="V242" t="s">
        <v>473</v>
      </c>
      <c r="W242" t="s">
        <v>463</v>
      </c>
      <c r="X242" t="s">
        <v>460</v>
      </c>
      <c r="Y242" t="s">
        <v>460</v>
      </c>
      <c r="Z242" t="s">
        <v>473</v>
      </c>
      <c r="AA242" t="s">
        <v>460</v>
      </c>
      <c r="AB242" t="s">
        <v>460</v>
      </c>
      <c r="AC242" t="s">
        <v>460</v>
      </c>
      <c r="AD242" t="s">
        <v>460</v>
      </c>
      <c r="AE242" t="s">
        <v>461</v>
      </c>
      <c r="AF242" t="s">
        <v>463</v>
      </c>
      <c r="AG242" t="s">
        <v>460</v>
      </c>
      <c r="AH242" t="s">
        <v>460</v>
      </c>
      <c r="AI242" t="s">
        <v>460</v>
      </c>
      <c r="AJ242" t="s">
        <v>460</v>
      </c>
      <c r="AK242" t="s">
        <v>460</v>
      </c>
      <c r="AL242" t="s">
        <v>461</v>
      </c>
      <c r="AM242" t="s">
        <v>473</v>
      </c>
      <c r="AN242" t="s">
        <v>460</v>
      </c>
      <c r="AO242" t="s">
        <v>461</v>
      </c>
      <c r="AP242" t="s">
        <v>460</v>
      </c>
      <c r="AQ242" t="s">
        <v>460</v>
      </c>
      <c r="AR242" t="s">
        <v>460</v>
      </c>
      <c r="AS242" t="s">
        <v>460</v>
      </c>
      <c r="AT242" t="s">
        <v>460</v>
      </c>
      <c r="AU242" t="s">
        <v>460</v>
      </c>
      <c r="AV242" t="s">
        <v>460</v>
      </c>
      <c r="AW242" t="s">
        <v>461</v>
      </c>
      <c r="AX242" t="s">
        <v>460</v>
      </c>
      <c r="AY242" t="s">
        <v>460</v>
      </c>
      <c r="AZ242" t="s">
        <v>460</v>
      </c>
      <c r="BA242" t="s">
        <v>461</v>
      </c>
      <c r="BB242" t="s">
        <v>460</v>
      </c>
      <c r="BC242" t="s">
        <v>460</v>
      </c>
      <c r="BD242" t="s">
        <v>461</v>
      </c>
      <c r="BE242" t="s">
        <v>463</v>
      </c>
      <c r="BF242" t="s">
        <v>460</v>
      </c>
      <c r="BG242" t="s">
        <v>460</v>
      </c>
      <c r="BH242" t="s">
        <v>460</v>
      </c>
      <c r="BI242" t="s">
        <v>460</v>
      </c>
      <c r="BJ242" t="s">
        <v>460</v>
      </c>
      <c r="BK242" t="s">
        <v>461</v>
      </c>
      <c r="BL242" t="s">
        <v>460</v>
      </c>
      <c r="BM242" t="s">
        <v>460</v>
      </c>
      <c r="BN242" t="s">
        <v>460</v>
      </c>
      <c r="BO242" t="s">
        <v>460</v>
      </c>
      <c r="BP242" t="s">
        <v>460</v>
      </c>
      <c r="BQ242" t="s">
        <v>460</v>
      </c>
      <c r="BR242" t="s">
        <v>461</v>
      </c>
      <c r="BS242" t="s">
        <v>460</v>
      </c>
      <c r="BT242" t="s">
        <v>461</v>
      </c>
      <c r="BU242" t="s">
        <v>461</v>
      </c>
      <c r="BV242" t="s">
        <v>460</v>
      </c>
      <c r="BW242" t="s">
        <v>461</v>
      </c>
      <c r="BX242" t="s">
        <v>460</v>
      </c>
      <c r="BY242" t="s">
        <v>460</v>
      </c>
      <c r="BZ242" t="s">
        <v>461</v>
      </c>
      <c r="CA242" t="s">
        <v>460</v>
      </c>
      <c r="CB242" t="s">
        <v>460</v>
      </c>
      <c r="CC242" t="s">
        <v>473</v>
      </c>
      <c r="CD242" t="s">
        <v>461</v>
      </c>
      <c r="CE242" t="s">
        <v>460</v>
      </c>
      <c r="CF242" t="s">
        <v>460</v>
      </c>
      <c r="CG242" t="s">
        <v>461</v>
      </c>
      <c r="CH242" t="s">
        <v>460</v>
      </c>
      <c r="CI242" t="s">
        <v>461</v>
      </c>
      <c r="CJ242" t="s">
        <v>460</v>
      </c>
      <c r="CK242" t="s">
        <v>460</v>
      </c>
      <c r="CL242" t="s">
        <v>461</v>
      </c>
      <c r="CM242" t="s">
        <v>463</v>
      </c>
      <c r="CN242" t="s">
        <v>460</v>
      </c>
      <c r="CO242" t="s">
        <v>460</v>
      </c>
      <c r="CP242" t="s">
        <v>461</v>
      </c>
      <c r="CQ242" t="s">
        <v>461</v>
      </c>
      <c r="CR242" t="s">
        <v>461</v>
      </c>
      <c r="CS242" t="s">
        <v>461</v>
      </c>
      <c r="CT242" t="s">
        <v>461</v>
      </c>
      <c r="CU242" t="s">
        <v>460</v>
      </c>
      <c r="CV242" t="s">
        <v>461</v>
      </c>
      <c r="CW242" t="s">
        <v>460</v>
      </c>
      <c r="CX242" t="s">
        <v>460</v>
      </c>
      <c r="CY242" t="s">
        <v>461</v>
      </c>
      <c r="CZ242" t="s">
        <v>461</v>
      </c>
      <c r="DA242" t="s">
        <v>460</v>
      </c>
      <c r="DB242" t="s">
        <v>474</v>
      </c>
      <c r="DC242" t="s">
        <v>460</v>
      </c>
      <c r="DD242" t="s">
        <v>461</v>
      </c>
      <c r="DE242" t="s">
        <v>460</v>
      </c>
      <c r="DF242" t="s">
        <v>461</v>
      </c>
      <c r="DG242" t="s">
        <v>473</v>
      </c>
      <c r="DH242" t="s">
        <v>460</v>
      </c>
      <c r="DI242" t="s">
        <v>460</v>
      </c>
      <c r="DJ242" t="s">
        <v>460</v>
      </c>
      <c r="DK242" t="s">
        <v>460</v>
      </c>
      <c r="DL242" t="s">
        <v>460</v>
      </c>
      <c r="DM242" t="s">
        <v>460</v>
      </c>
      <c r="DN242" t="s">
        <v>460</v>
      </c>
      <c r="DO242" t="s">
        <v>460</v>
      </c>
      <c r="DP242" t="s">
        <v>461</v>
      </c>
      <c r="DQ242" t="s">
        <v>460</v>
      </c>
      <c r="DR242" t="s">
        <v>460</v>
      </c>
      <c r="DS242" t="s">
        <v>460</v>
      </c>
      <c r="DT242" t="s">
        <v>460</v>
      </c>
      <c r="DU242" t="s">
        <v>461</v>
      </c>
      <c r="DV242" t="s">
        <v>460</v>
      </c>
      <c r="DW242" t="s">
        <v>460</v>
      </c>
      <c r="DX242" t="s">
        <v>461</v>
      </c>
      <c r="DY242" t="s">
        <v>460</v>
      </c>
      <c r="DZ242" t="s">
        <v>460</v>
      </c>
      <c r="EA242" t="s">
        <v>460</v>
      </c>
      <c r="EB242" t="s">
        <v>460</v>
      </c>
      <c r="EC242" t="s">
        <v>460</v>
      </c>
      <c r="ED242" t="s">
        <v>460</v>
      </c>
      <c r="EE242" t="s">
        <v>460</v>
      </c>
      <c r="EF242" t="s">
        <v>460</v>
      </c>
      <c r="EG242" t="s">
        <v>460</v>
      </c>
      <c r="EH242" t="s">
        <v>460</v>
      </c>
      <c r="EI242" t="s">
        <v>461</v>
      </c>
      <c r="EJ242" t="s">
        <v>461</v>
      </c>
      <c r="EK242" t="s">
        <v>473</v>
      </c>
      <c r="EL242" t="s">
        <v>460</v>
      </c>
      <c r="EM242" t="s">
        <v>460</v>
      </c>
      <c r="EN242" t="s">
        <v>473</v>
      </c>
      <c r="EO242" t="s">
        <v>460</v>
      </c>
      <c r="EP242" t="s">
        <v>460</v>
      </c>
      <c r="EQ242" t="s">
        <v>473</v>
      </c>
      <c r="ER242" t="s">
        <v>460</v>
      </c>
      <c r="ES242" t="s">
        <v>460</v>
      </c>
      <c r="ET242" t="s">
        <v>460</v>
      </c>
      <c r="EU242" t="s">
        <v>460</v>
      </c>
      <c r="EV242" t="s">
        <v>460</v>
      </c>
      <c r="EW242" t="s">
        <v>460</v>
      </c>
      <c r="EX242" t="s">
        <v>460</v>
      </c>
      <c r="EY242" t="s">
        <v>461</v>
      </c>
      <c r="EZ242" t="s">
        <v>460</v>
      </c>
      <c r="FA242" t="s">
        <v>460</v>
      </c>
      <c r="FB242" t="s">
        <v>461</v>
      </c>
      <c r="FC242" t="s">
        <v>460</v>
      </c>
      <c r="FD242" t="s">
        <v>460</v>
      </c>
      <c r="FE242" t="s">
        <v>460</v>
      </c>
      <c r="FF242" t="s">
        <v>460</v>
      </c>
      <c r="FG242" t="s">
        <v>461</v>
      </c>
      <c r="FH242" t="s">
        <v>460</v>
      </c>
      <c r="FI242" t="s">
        <v>460</v>
      </c>
      <c r="FJ242" t="s">
        <v>461</v>
      </c>
      <c r="FK242" t="s">
        <v>461</v>
      </c>
      <c r="FL242" t="s">
        <v>460</v>
      </c>
      <c r="FM242" t="s">
        <v>460</v>
      </c>
      <c r="FN242" t="s">
        <v>460</v>
      </c>
      <c r="FO242" t="s">
        <v>460</v>
      </c>
      <c r="FP242" t="s">
        <v>460</v>
      </c>
      <c r="FQ242" t="s">
        <v>461</v>
      </c>
      <c r="FR242" t="s">
        <v>460</v>
      </c>
      <c r="FS242" t="s">
        <v>460</v>
      </c>
      <c r="FT242" t="s">
        <v>460</v>
      </c>
      <c r="FU242" t="s">
        <v>460</v>
      </c>
      <c r="FV242" t="s">
        <v>460</v>
      </c>
      <c r="FW242" t="s">
        <v>461</v>
      </c>
      <c r="FX242" t="s">
        <v>460</v>
      </c>
      <c r="FY242" t="s">
        <v>460</v>
      </c>
      <c r="FZ242" t="s">
        <v>460</v>
      </c>
      <c r="GA242" t="s">
        <v>461</v>
      </c>
      <c r="GB242" t="s">
        <v>460</v>
      </c>
      <c r="GC242" t="s">
        <v>461</v>
      </c>
      <c r="GD242" t="s">
        <v>460</v>
      </c>
      <c r="GE242" t="s">
        <v>460</v>
      </c>
      <c r="GF242" t="s">
        <v>461</v>
      </c>
      <c r="GG242" t="s">
        <v>460</v>
      </c>
      <c r="GH242" t="s">
        <v>460</v>
      </c>
      <c r="GI242" t="s">
        <v>460</v>
      </c>
      <c r="GJ242" t="s">
        <v>460</v>
      </c>
      <c r="GK242" t="s">
        <v>461</v>
      </c>
      <c r="GL242" t="s">
        <v>461</v>
      </c>
      <c r="GM242" t="s">
        <v>460</v>
      </c>
      <c r="GN242" t="s">
        <v>460</v>
      </c>
      <c r="GO242" t="s">
        <v>461</v>
      </c>
      <c r="GP242" t="s">
        <v>460</v>
      </c>
      <c r="GQ242" t="s">
        <v>461</v>
      </c>
      <c r="GR242" t="s">
        <v>460</v>
      </c>
      <c r="GS242" t="s">
        <v>473</v>
      </c>
      <c r="GT242" t="s">
        <v>460</v>
      </c>
      <c r="GU242" t="s">
        <v>460</v>
      </c>
      <c r="GV242" t="s">
        <v>460</v>
      </c>
      <c r="GW242" t="s">
        <v>460</v>
      </c>
      <c r="GX242" t="s">
        <v>473</v>
      </c>
      <c r="GY242" t="s">
        <v>460</v>
      </c>
      <c r="GZ242" t="s">
        <v>460</v>
      </c>
      <c r="HA242" t="s">
        <v>460</v>
      </c>
      <c r="HB242" t="s">
        <v>461</v>
      </c>
      <c r="HC242" t="s">
        <v>460</v>
      </c>
      <c r="HD242" t="s">
        <v>461</v>
      </c>
      <c r="HE242" t="s">
        <v>481</v>
      </c>
      <c r="HF242">
        <v>134</v>
      </c>
      <c r="HG242">
        <v>50</v>
      </c>
      <c r="HH242">
        <v>0</v>
      </c>
      <c r="HI242">
        <v>4</v>
      </c>
      <c r="HJ242">
        <v>11</v>
      </c>
      <c r="HK242" t="s">
        <v>476</v>
      </c>
      <c r="HM242" s="3">
        <f t="shared" si="150"/>
        <v>0</v>
      </c>
      <c r="HN242" s="3">
        <f t="shared" si="151"/>
        <v>50</v>
      </c>
      <c r="HO242" s="3">
        <f t="shared" si="167"/>
        <v>0</v>
      </c>
      <c r="HP242" s="3">
        <f t="shared" si="130"/>
        <v>50</v>
      </c>
      <c r="HQ242" s="7" t="str" cm="1">
        <f t="array" ref="HQ242">_xlfn.SWITCH(HP242,HM242,"Oui",HN242,"Non",HO242,"Abstention")</f>
        <v>Non</v>
      </c>
      <c r="HR242" s="7" t="str" cm="1">
        <f t="array" ref="HR242">_xlfn.SWITCH(HQ242,"Oui","Non","Non","Oui","Abstention","Oui")</f>
        <v>Oui</v>
      </c>
      <c r="HS242" s="7" t="str" cm="1">
        <f t="array" ref="HS242">_xlfn.SWITCH(HQ242,"Oui","Abstention","Non","Abstention","Abstention","Non")</f>
        <v>Abstention</v>
      </c>
      <c r="HT242" s="3">
        <f t="shared" si="131"/>
        <v>50</v>
      </c>
      <c r="HU242" s="3">
        <f t="shared" si="132"/>
        <v>1</v>
      </c>
      <c r="HV242" t="str">
        <f t="shared" si="133"/>
        <v>consigne</v>
      </c>
      <c r="HW242" s="3">
        <f t="shared" si="152"/>
        <v>34</v>
      </c>
      <c r="HX242" s="3">
        <f t="shared" si="153"/>
        <v>0</v>
      </c>
      <c r="HY242" s="3">
        <f t="shared" si="154"/>
        <v>0</v>
      </c>
      <c r="HZ242" s="3">
        <f t="shared" si="134"/>
        <v>34</v>
      </c>
      <c r="IA242" s="7" t="str" cm="1">
        <f t="array" ref="IA242">_xlfn.SWITCH(HZ242,HW242,"Oui",HX242,"Non",HY242,"Abstention")</f>
        <v>Oui</v>
      </c>
      <c r="IB242" s="7" t="str" cm="1">
        <f t="array" ref="IB242">_xlfn.SWITCH(IA242,"Oui","Non","Non","Oui","Abstention","Oui")</f>
        <v>Non</v>
      </c>
      <c r="IC242" s="7" t="str" cm="1">
        <f t="array" ref="IC242">_xlfn.SWITCH(IA242,"Oui","Abstention","Non","Abstention","Abstention","Non")</f>
        <v>Abstention</v>
      </c>
      <c r="ID242" s="3">
        <f t="shared" si="172"/>
        <v>34</v>
      </c>
      <c r="IE242" s="3">
        <f t="shared" si="173"/>
        <v>1</v>
      </c>
      <c r="IF242" t="str">
        <f t="shared" si="137"/>
        <v>consigne</v>
      </c>
      <c r="IG242">
        <f t="shared" si="155"/>
        <v>30</v>
      </c>
      <c r="IH242">
        <f t="shared" si="156"/>
        <v>0</v>
      </c>
      <c r="II242">
        <f t="shared" si="157"/>
        <v>0</v>
      </c>
      <c r="IJ242" s="3">
        <f t="shared" si="138"/>
        <v>30</v>
      </c>
      <c r="IK242" s="7" t="str" cm="1">
        <f t="array" ref="IK242">_xlfn.SWITCH(IJ242,IG242,"Oui",IH242,"Non",II242,"Abstention")</f>
        <v>Oui</v>
      </c>
      <c r="IL242" s="7" t="str" cm="1">
        <f t="array" ref="IL242">_xlfn.SWITCH(IK242,"Oui","Non","Non","Oui","Abstention","Oui")</f>
        <v>Non</v>
      </c>
      <c r="IM242" s="7" t="str" cm="1">
        <f t="array" ref="IM242">_xlfn.SWITCH(IK242,"Oui","Abstention","Non","Abstention","Abstention","Non")</f>
        <v>Abstention</v>
      </c>
      <c r="IN242" s="3">
        <f t="shared" si="139"/>
        <v>30</v>
      </c>
      <c r="IO242" s="3">
        <f t="shared" si="140"/>
        <v>1</v>
      </c>
      <c r="IP242" t="str">
        <f t="shared" si="168"/>
        <v>consigne</v>
      </c>
      <c r="IQ242">
        <f t="shared" si="158"/>
        <v>27</v>
      </c>
      <c r="IR242">
        <f t="shared" si="159"/>
        <v>0</v>
      </c>
      <c r="IS242">
        <f t="shared" si="160"/>
        <v>0</v>
      </c>
      <c r="IT242" s="3">
        <f t="shared" si="141"/>
        <v>27</v>
      </c>
      <c r="IU242" s="7" t="str" cm="1">
        <f t="array" ref="IU242">_xlfn.SWITCH(IT242,IQ242,"Oui",IR242,"Non",IS242,"Abstention")</f>
        <v>Oui</v>
      </c>
      <c r="IV242" s="7" t="str" cm="1">
        <f t="array" ref="IV242">_xlfn.SWITCH(IU242,"Oui","Non","Non","Oui","Abstention","Oui")</f>
        <v>Non</v>
      </c>
      <c r="IW242" s="7" t="str" cm="1">
        <f t="array" ref="IW242">_xlfn.SWITCH(IU242,"Oui","Abstention","Non","Abstention","Abstention","Non")</f>
        <v>Abstention</v>
      </c>
      <c r="IX242" s="3">
        <f t="shared" si="142"/>
        <v>27</v>
      </c>
      <c r="IY242" s="3">
        <f t="shared" si="143"/>
        <v>1</v>
      </c>
      <c r="IZ242" t="str">
        <f t="shared" si="169"/>
        <v>consigne</v>
      </c>
      <c r="JA242">
        <f t="shared" si="161"/>
        <v>28</v>
      </c>
      <c r="JB242">
        <f t="shared" si="162"/>
        <v>0</v>
      </c>
      <c r="JC242">
        <f t="shared" si="163"/>
        <v>0</v>
      </c>
      <c r="JD242" s="3">
        <f t="shared" si="144"/>
        <v>28</v>
      </c>
      <c r="JE242" s="7" t="str" cm="1">
        <f t="array" ref="JE242">_xlfn.SWITCH(JD242,JA242,"Oui",JB242,"Non",JC242,"Abstention")</f>
        <v>Oui</v>
      </c>
      <c r="JF242" s="7" t="str" cm="1">
        <f t="array" ref="JF242">_xlfn.SWITCH(JE242,"Oui","Non","Non","Oui","Abstention","Oui")</f>
        <v>Non</v>
      </c>
      <c r="JG242" s="7" t="str" cm="1">
        <f t="array" ref="JG242">_xlfn.SWITCH(JE242,"Oui","Abstention","Non","Abstention","Abstention","Non")</f>
        <v>Abstention</v>
      </c>
      <c r="JH242" s="3">
        <f t="shared" si="145"/>
        <v>28</v>
      </c>
      <c r="JI242" s="3">
        <f t="shared" si="146"/>
        <v>1</v>
      </c>
      <c r="JJ242" t="str">
        <f t="shared" si="170"/>
        <v>consigne</v>
      </c>
      <c r="JK242">
        <f t="shared" si="164"/>
        <v>15</v>
      </c>
      <c r="JL242">
        <f t="shared" si="165"/>
        <v>0</v>
      </c>
      <c r="JM242">
        <f t="shared" si="166"/>
        <v>0</v>
      </c>
      <c r="JN242" s="3">
        <f t="shared" si="147"/>
        <v>15</v>
      </c>
      <c r="JO242" s="7" t="str" cm="1">
        <f t="array" ref="JO242">_xlfn.SWITCH(JN242,JK242,"Oui",JL242,"Non",JM242,"Abstention")</f>
        <v>Oui</v>
      </c>
      <c r="JP242" s="7" t="str" cm="1">
        <f t="array" ref="JP242">_xlfn.SWITCH(JO242,"Oui","Non","Non","Oui","Abstention","Oui")</f>
        <v>Non</v>
      </c>
      <c r="JQ242" s="7" t="str" cm="1">
        <f t="array" ref="JQ242">_xlfn.SWITCH(JO242,"Oui","Abstention","Non","Abstention","Abstention","Non")</f>
        <v>Abstention</v>
      </c>
      <c r="JR242" s="3">
        <f t="shared" si="148"/>
        <v>15</v>
      </c>
      <c r="JS242" s="3">
        <f t="shared" si="149"/>
        <v>1</v>
      </c>
      <c r="JT242" t="str">
        <f t="shared" si="171"/>
        <v>consigne</v>
      </c>
      <c r="JU242" s="3"/>
      <c r="JV242" t="str" cm="1">
        <f t="array" ref="JV242">_xlfn._xlws.FILTER($M$3:$HD$3,((($M242:$HD242=$HR242)+($M242:$HD242=$HS242))*($M$5:$HD$5="V")*($HV242="consigne")),"")</f>
        <v/>
      </c>
      <c r="KP242" t="str" cm="1">
        <f t="array" ref="KP242">_xlfn._xlws.FILTER($M$3:$HD$3,((($M242:$HD242=$IB242)+($M242:$HD242=$IC242))*($M$5:$HD$5="S")*($IF242="consigne")),"")</f>
        <v/>
      </c>
      <c r="LD242" t="str" cm="1">
        <f t="array" ref="LD242">_xlfn._xlws.FILTER($M$3:$HD$3,((($M242:$HD242=$IV242)+($M242:$HD242=$IW242))*($M$5:$HD$5="RL")*($IZ242="consigne")),"")</f>
        <v/>
      </c>
      <c r="LP242" t="str" cm="1">
        <f t="array" ref="LP242">_xlfn._xlws.FILTER($M$3:$HD$3,((($M242:$HD242=$JF242)+($M242:$HD242=$JG242))*($M$5:$HD$5="G")*($JJ242="consigne")),"")</f>
        <v/>
      </c>
      <c r="MA242" t="str" cm="1">
        <f t="array" ref="MA242">_xlfn._xlws.FILTER($M$3:$HD$3,((($M242:$HD242=$JP242)+($M242:$HD242=$JQ242))*($M$5:$HD$5="GL")*($JT242="consigne")),"")</f>
        <v/>
      </c>
      <c r="MG242" t="str" cm="1">
        <f t="array" ref="MG242">_xlfn._xlws.FILTER($M$3:$HD$3,((($M242:$HD242=$IL242)+($M242:$HD242=$IM242))*($M$5:$HD$5="M-E")*($IP242="consigne")),"")</f>
        <v/>
      </c>
    </row>
    <row r="243" spans="1:350" x14ac:dyDescent="0.25">
      <c r="A243" s="1" t="s">
        <v>1260</v>
      </c>
      <c r="B243" t="s">
        <v>204</v>
      </c>
      <c r="C243" t="s">
        <v>717</v>
      </c>
      <c r="D243" t="s">
        <v>468</v>
      </c>
      <c r="E243" s="1" t="s">
        <v>1261</v>
      </c>
      <c r="F243" t="s">
        <v>1262</v>
      </c>
      <c r="G243">
        <v>24733</v>
      </c>
      <c r="H243" t="s">
        <v>1169</v>
      </c>
      <c r="I243" t="s">
        <v>1263</v>
      </c>
      <c r="M243" t="s">
        <v>461</v>
      </c>
      <c r="N243" t="s">
        <v>473</v>
      </c>
      <c r="O243" t="s">
        <v>460</v>
      </c>
      <c r="P243" t="s">
        <v>461</v>
      </c>
      <c r="Q243" t="s">
        <v>461</v>
      </c>
      <c r="R243" t="s">
        <v>460</v>
      </c>
      <c r="S243" t="s">
        <v>460</v>
      </c>
      <c r="T243" t="s">
        <v>460</v>
      </c>
      <c r="U243" t="s">
        <v>460</v>
      </c>
      <c r="V243" t="s">
        <v>473</v>
      </c>
      <c r="W243" t="s">
        <v>463</v>
      </c>
      <c r="X243" t="s">
        <v>460</v>
      </c>
      <c r="Y243" t="s">
        <v>460</v>
      </c>
      <c r="Z243" t="s">
        <v>473</v>
      </c>
      <c r="AA243" t="s">
        <v>460</v>
      </c>
      <c r="AB243" t="s">
        <v>460</v>
      </c>
      <c r="AC243" t="s">
        <v>460</v>
      </c>
      <c r="AD243" t="s">
        <v>461</v>
      </c>
      <c r="AE243" t="s">
        <v>461</v>
      </c>
      <c r="AF243" t="s">
        <v>463</v>
      </c>
      <c r="AG243" t="s">
        <v>460</v>
      </c>
      <c r="AH243" t="s">
        <v>461</v>
      </c>
      <c r="AI243" t="s">
        <v>461</v>
      </c>
      <c r="AJ243" t="s">
        <v>460</v>
      </c>
      <c r="AK243" t="s">
        <v>473</v>
      </c>
      <c r="AL243" t="s">
        <v>461</v>
      </c>
      <c r="AM243" t="s">
        <v>473</v>
      </c>
      <c r="AN243" t="s">
        <v>461</v>
      </c>
      <c r="AO243" t="s">
        <v>461</v>
      </c>
      <c r="AP243" t="s">
        <v>461</v>
      </c>
      <c r="AQ243" t="s">
        <v>461</v>
      </c>
      <c r="AR243" t="s">
        <v>460</v>
      </c>
      <c r="AS243" t="s">
        <v>460</v>
      </c>
      <c r="AT243" t="s">
        <v>461</v>
      </c>
      <c r="AU243" t="s">
        <v>460</v>
      </c>
      <c r="AV243" t="s">
        <v>460</v>
      </c>
      <c r="AW243" t="s">
        <v>461</v>
      </c>
      <c r="AX243" t="s">
        <v>460</v>
      </c>
      <c r="AY243" t="s">
        <v>461</v>
      </c>
      <c r="AZ243" t="s">
        <v>460</v>
      </c>
      <c r="BA243" t="s">
        <v>461</v>
      </c>
      <c r="BB243" t="s">
        <v>461</v>
      </c>
      <c r="BC243" t="s">
        <v>460</v>
      </c>
      <c r="BD243" t="s">
        <v>461</v>
      </c>
      <c r="BE243" t="s">
        <v>463</v>
      </c>
      <c r="BF243" t="s">
        <v>461</v>
      </c>
      <c r="BG243" t="s">
        <v>460</v>
      </c>
      <c r="BH243" t="s">
        <v>461</v>
      </c>
      <c r="BI243" t="s">
        <v>460</v>
      </c>
      <c r="BJ243" t="s">
        <v>460</v>
      </c>
      <c r="BK243" t="s">
        <v>461</v>
      </c>
      <c r="BL243" t="s">
        <v>460</v>
      </c>
      <c r="BM243" t="s">
        <v>460</v>
      </c>
      <c r="BN243" t="s">
        <v>460</v>
      </c>
      <c r="BO243" t="s">
        <v>460</v>
      </c>
      <c r="BP243" t="s">
        <v>460</v>
      </c>
      <c r="BQ243" t="s">
        <v>460</v>
      </c>
      <c r="BR243" t="s">
        <v>461</v>
      </c>
      <c r="BS243" t="s">
        <v>460</v>
      </c>
      <c r="BT243" t="s">
        <v>461</v>
      </c>
      <c r="BU243" t="s">
        <v>461</v>
      </c>
      <c r="BV243" t="s">
        <v>473</v>
      </c>
      <c r="BW243" t="s">
        <v>461</v>
      </c>
      <c r="BX243" t="s">
        <v>460</v>
      </c>
      <c r="BY243" t="s">
        <v>461</v>
      </c>
      <c r="BZ243" t="s">
        <v>461</v>
      </c>
      <c r="CA243" t="s">
        <v>460</v>
      </c>
      <c r="CB243" t="s">
        <v>461</v>
      </c>
      <c r="CC243" t="s">
        <v>473</v>
      </c>
      <c r="CD243" t="s">
        <v>461</v>
      </c>
      <c r="CE243" t="s">
        <v>460</v>
      </c>
      <c r="CF243" t="s">
        <v>460</v>
      </c>
      <c r="CG243" t="s">
        <v>461</v>
      </c>
      <c r="CH243" t="s">
        <v>460</v>
      </c>
      <c r="CI243" t="s">
        <v>461</v>
      </c>
      <c r="CJ243" t="s">
        <v>461</v>
      </c>
      <c r="CK243" t="s">
        <v>460</v>
      </c>
      <c r="CL243" t="s">
        <v>461</v>
      </c>
      <c r="CM243" t="s">
        <v>463</v>
      </c>
      <c r="CN243" t="s">
        <v>460</v>
      </c>
      <c r="CO243" t="s">
        <v>460</v>
      </c>
      <c r="CP243" t="s">
        <v>461</v>
      </c>
      <c r="CQ243" t="s">
        <v>461</v>
      </c>
      <c r="CR243" t="s">
        <v>461</v>
      </c>
      <c r="CS243" t="s">
        <v>461</v>
      </c>
      <c r="CT243" t="s">
        <v>461</v>
      </c>
      <c r="CU243" t="s">
        <v>461</v>
      </c>
      <c r="CV243" t="s">
        <v>461</v>
      </c>
      <c r="CW243" t="s">
        <v>461</v>
      </c>
      <c r="CX243" t="s">
        <v>460</v>
      </c>
      <c r="CY243" t="s">
        <v>461</v>
      </c>
      <c r="CZ243" t="s">
        <v>461</v>
      </c>
      <c r="DA243" t="s">
        <v>460</v>
      </c>
      <c r="DB243" t="s">
        <v>474</v>
      </c>
      <c r="DC243" t="s">
        <v>461</v>
      </c>
      <c r="DD243" t="s">
        <v>461</v>
      </c>
      <c r="DE243" t="s">
        <v>460</v>
      </c>
      <c r="DF243" t="s">
        <v>461</v>
      </c>
      <c r="DG243" t="s">
        <v>473</v>
      </c>
      <c r="DH243" t="s">
        <v>461</v>
      </c>
      <c r="DI243" t="s">
        <v>460</v>
      </c>
      <c r="DJ243" t="s">
        <v>461</v>
      </c>
      <c r="DK243" t="s">
        <v>480</v>
      </c>
      <c r="DL243" t="s">
        <v>460</v>
      </c>
      <c r="DM243" t="s">
        <v>460</v>
      </c>
      <c r="DN243" t="s">
        <v>460</v>
      </c>
      <c r="DO243" t="s">
        <v>461</v>
      </c>
      <c r="DP243" t="s">
        <v>461</v>
      </c>
      <c r="DQ243" t="s">
        <v>460</v>
      </c>
      <c r="DR243" t="s">
        <v>460</v>
      </c>
      <c r="DS243" t="s">
        <v>460</v>
      </c>
      <c r="DT243" t="s">
        <v>460</v>
      </c>
      <c r="DU243" t="s">
        <v>461</v>
      </c>
      <c r="DV243" t="s">
        <v>460</v>
      </c>
      <c r="DW243" t="s">
        <v>460</v>
      </c>
      <c r="DX243" t="s">
        <v>461</v>
      </c>
      <c r="DY243" t="s">
        <v>460</v>
      </c>
      <c r="DZ243" t="s">
        <v>460</v>
      </c>
      <c r="EA243" t="s">
        <v>460</v>
      </c>
      <c r="EB243" t="s">
        <v>460</v>
      </c>
      <c r="EC243" t="s">
        <v>461</v>
      </c>
      <c r="ED243" t="s">
        <v>460</v>
      </c>
      <c r="EE243" t="s">
        <v>461</v>
      </c>
      <c r="EF243" t="s">
        <v>461</v>
      </c>
      <c r="EG243" t="s">
        <v>460</v>
      </c>
      <c r="EH243" t="s">
        <v>461</v>
      </c>
      <c r="EI243" t="s">
        <v>461</v>
      </c>
      <c r="EJ243" t="s">
        <v>461</v>
      </c>
      <c r="EK243" t="s">
        <v>473</v>
      </c>
      <c r="EL243" t="s">
        <v>460</v>
      </c>
      <c r="EM243" t="s">
        <v>461</v>
      </c>
      <c r="EN243" t="s">
        <v>473</v>
      </c>
      <c r="EO243" t="s">
        <v>460</v>
      </c>
      <c r="EP243" t="s">
        <v>461</v>
      </c>
      <c r="EQ243" t="s">
        <v>473</v>
      </c>
      <c r="ER243" t="s">
        <v>460</v>
      </c>
      <c r="ES243" t="s">
        <v>460</v>
      </c>
      <c r="ET243" t="s">
        <v>461</v>
      </c>
      <c r="EU243" t="s">
        <v>460</v>
      </c>
      <c r="EV243" t="s">
        <v>460</v>
      </c>
      <c r="EW243" t="s">
        <v>460</v>
      </c>
      <c r="EX243" t="s">
        <v>460</v>
      </c>
      <c r="EY243" t="s">
        <v>461</v>
      </c>
      <c r="EZ243" t="s">
        <v>461</v>
      </c>
      <c r="FA243" t="s">
        <v>461</v>
      </c>
      <c r="FB243" t="s">
        <v>461</v>
      </c>
      <c r="FC243" t="s">
        <v>461</v>
      </c>
      <c r="FD243" t="s">
        <v>461</v>
      </c>
      <c r="FE243" t="s">
        <v>461</v>
      </c>
      <c r="FF243" t="s">
        <v>461</v>
      </c>
      <c r="FG243" t="s">
        <v>461</v>
      </c>
      <c r="FH243" t="s">
        <v>460</v>
      </c>
      <c r="FI243" t="s">
        <v>461</v>
      </c>
      <c r="FJ243" t="s">
        <v>461</v>
      </c>
      <c r="FK243" t="s">
        <v>461</v>
      </c>
      <c r="FL243" t="s">
        <v>460</v>
      </c>
      <c r="FM243" t="s">
        <v>460</v>
      </c>
      <c r="FN243" t="s">
        <v>461</v>
      </c>
      <c r="FO243" t="s">
        <v>460</v>
      </c>
      <c r="FP243" t="s">
        <v>461</v>
      </c>
      <c r="FQ243" t="s">
        <v>461</v>
      </c>
      <c r="FR243" t="s">
        <v>460</v>
      </c>
      <c r="FS243" t="s">
        <v>461</v>
      </c>
      <c r="FT243" t="s">
        <v>460</v>
      </c>
      <c r="FU243" t="s">
        <v>460</v>
      </c>
      <c r="FV243" t="s">
        <v>461</v>
      </c>
      <c r="FW243" t="s">
        <v>461</v>
      </c>
      <c r="FX243" t="s">
        <v>460</v>
      </c>
      <c r="FY243" t="s">
        <v>461</v>
      </c>
      <c r="FZ243" t="s">
        <v>461</v>
      </c>
      <c r="GA243" t="s">
        <v>461</v>
      </c>
      <c r="GB243" t="s">
        <v>461</v>
      </c>
      <c r="GC243" t="s">
        <v>461</v>
      </c>
      <c r="GD243" t="s">
        <v>460</v>
      </c>
      <c r="GE243" t="s">
        <v>460</v>
      </c>
      <c r="GF243" t="s">
        <v>461</v>
      </c>
      <c r="GG243" t="s">
        <v>460</v>
      </c>
      <c r="GH243" t="s">
        <v>460</v>
      </c>
      <c r="GI243" t="s">
        <v>460</v>
      </c>
      <c r="GJ243" t="s">
        <v>460</v>
      </c>
      <c r="GK243" t="s">
        <v>461</v>
      </c>
      <c r="GL243" t="s">
        <v>461</v>
      </c>
      <c r="GM243" t="s">
        <v>460</v>
      </c>
      <c r="GN243" t="s">
        <v>461</v>
      </c>
      <c r="GO243" t="s">
        <v>461</v>
      </c>
      <c r="GP243" t="s">
        <v>460</v>
      </c>
      <c r="GQ243" t="s">
        <v>461</v>
      </c>
      <c r="GR243" t="s">
        <v>480</v>
      </c>
      <c r="GS243" t="s">
        <v>473</v>
      </c>
      <c r="GT243" t="s">
        <v>460</v>
      </c>
      <c r="GU243" t="s">
        <v>460</v>
      </c>
      <c r="GV243" t="s">
        <v>461</v>
      </c>
      <c r="GW243" t="s">
        <v>460</v>
      </c>
      <c r="GX243" t="s">
        <v>473</v>
      </c>
      <c r="GY243" t="s">
        <v>460</v>
      </c>
      <c r="GZ243" t="s">
        <v>460</v>
      </c>
      <c r="HA243" t="s">
        <v>461</v>
      </c>
      <c r="HB243" t="s">
        <v>461</v>
      </c>
      <c r="HC243" t="s">
        <v>460</v>
      </c>
      <c r="HD243" t="s">
        <v>461</v>
      </c>
      <c r="HE243" t="s">
        <v>475</v>
      </c>
      <c r="HF243">
        <v>86</v>
      </c>
      <c r="HG243">
        <v>94</v>
      </c>
      <c r="HH243">
        <v>2</v>
      </c>
      <c r="HI243">
        <v>4</v>
      </c>
      <c r="HJ243">
        <v>13</v>
      </c>
      <c r="HK243" t="s">
        <v>476</v>
      </c>
      <c r="HM243" s="3">
        <f t="shared" si="150"/>
        <v>0</v>
      </c>
      <c r="HN243" s="3">
        <f t="shared" si="151"/>
        <v>50</v>
      </c>
      <c r="HO243" s="3">
        <f t="shared" si="167"/>
        <v>0</v>
      </c>
      <c r="HP243" s="3">
        <f t="shared" si="130"/>
        <v>50</v>
      </c>
      <c r="HQ243" s="7" t="str" cm="1">
        <f t="array" ref="HQ243">_xlfn.SWITCH(HP243,HM243,"Oui",HN243,"Non",HO243,"Abstention")</f>
        <v>Non</v>
      </c>
      <c r="HR243" s="7" t="str" cm="1">
        <f t="array" ref="HR243">_xlfn.SWITCH(HQ243,"Oui","Non","Non","Oui","Abstention","Oui")</f>
        <v>Oui</v>
      </c>
      <c r="HS243" s="7" t="str" cm="1">
        <f t="array" ref="HS243">_xlfn.SWITCH(HQ243,"Oui","Abstention","Non","Abstention","Abstention","Non")</f>
        <v>Abstention</v>
      </c>
      <c r="HT243" s="3">
        <f t="shared" si="131"/>
        <v>50</v>
      </c>
      <c r="HU243" s="3">
        <f t="shared" si="132"/>
        <v>1</v>
      </c>
      <c r="HV243" t="str">
        <f t="shared" si="133"/>
        <v>consigne</v>
      </c>
      <c r="HW243" s="3">
        <f t="shared" si="152"/>
        <v>34</v>
      </c>
      <c r="HX243" s="3">
        <f t="shared" si="153"/>
        <v>0</v>
      </c>
      <c r="HY243" s="3">
        <f t="shared" si="154"/>
        <v>0</v>
      </c>
      <c r="HZ243" s="3">
        <f t="shared" si="134"/>
        <v>34</v>
      </c>
      <c r="IA243" s="7" t="str" cm="1">
        <f t="array" ref="IA243">_xlfn.SWITCH(HZ243,HW243,"Oui",HX243,"Non",HY243,"Abstention")</f>
        <v>Oui</v>
      </c>
      <c r="IB243" s="7" t="str" cm="1">
        <f t="array" ref="IB243">_xlfn.SWITCH(IA243,"Oui","Non","Non","Oui","Abstention","Oui")</f>
        <v>Non</v>
      </c>
      <c r="IC243" s="7" t="str" cm="1">
        <f t="array" ref="IC243">_xlfn.SWITCH(IA243,"Oui","Abstention","Non","Abstention","Abstention","Non")</f>
        <v>Abstention</v>
      </c>
      <c r="ID243" s="3">
        <f t="shared" si="172"/>
        <v>34</v>
      </c>
      <c r="IE243" s="3">
        <f t="shared" si="173"/>
        <v>1</v>
      </c>
      <c r="IF243" t="str">
        <f t="shared" si="137"/>
        <v>consigne</v>
      </c>
      <c r="IG243">
        <f t="shared" si="155"/>
        <v>3</v>
      </c>
      <c r="IH243">
        <f t="shared" si="156"/>
        <v>27</v>
      </c>
      <c r="II243">
        <f t="shared" si="157"/>
        <v>0</v>
      </c>
      <c r="IJ243" s="3">
        <f t="shared" si="138"/>
        <v>27</v>
      </c>
      <c r="IK243" s="7" t="str" cm="1">
        <f t="array" ref="IK243">_xlfn.SWITCH(IJ243,IG243,"Oui",IH243,"Non",II243,"Abstention")</f>
        <v>Non</v>
      </c>
      <c r="IL243" s="7" t="str" cm="1">
        <f t="array" ref="IL243">_xlfn.SWITCH(IK243,"Oui","Non","Non","Oui","Abstention","Oui")</f>
        <v>Oui</v>
      </c>
      <c r="IM243" s="7" t="str" cm="1">
        <f t="array" ref="IM243">_xlfn.SWITCH(IK243,"Oui","Abstention","Non","Abstention","Abstention","Non")</f>
        <v>Abstention</v>
      </c>
      <c r="IN243" s="3">
        <f t="shared" si="139"/>
        <v>30</v>
      </c>
      <c r="IO243" s="3">
        <f t="shared" si="140"/>
        <v>0.9</v>
      </c>
      <c r="IP243" t="str">
        <f t="shared" si="168"/>
        <v>consigne</v>
      </c>
      <c r="IQ243">
        <f t="shared" si="158"/>
        <v>7</v>
      </c>
      <c r="IR243">
        <f t="shared" si="159"/>
        <v>17</v>
      </c>
      <c r="IS243">
        <f t="shared" si="160"/>
        <v>2</v>
      </c>
      <c r="IT243" s="3">
        <f t="shared" si="141"/>
        <v>17</v>
      </c>
      <c r="IU243" s="7" t="str" cm="1">
        <f t="array" ref="IU243">_xlfn.SWITCH(IT243,IQ243,"Oui",IR243,"Non",IS243,"Abstention")</f>
        <v>Non</v>
      </c>
      <c r="IV243" s="7" t="str" cm="1">
        <f t="array" ref="IV243">_xlfn.SWITCH(IU243,"Oui","Non","Non","Oui","Abstention","Oui")</f>
        <v>Oui</v>
      </c>
      <c r="IW243" s="7" t="str" cm="1">
        <f t="array" ref="IW243">_xlfn.SWITCH(IU243,"Oui","Abstention","Non","Abstention","Abstention","Non")</f>
        <v>Abstention</v>
      </c>
      <c r="IX243" s="3">
        <f t="shared" si="142"/>
        <v>26</v>
      </c>
      <c r="IY243" s="3">
        <f t="shared" si="143"/>
        <v>0.65384615384615385</v>
      </c>
      <c r="IZ243" t="str">
        <f t="shared" si="169"/>
        <v>pas de consigne</v>
      </c>
      <c r="JA243">
        <f t="shared" si="161"/>
        <v>28</v>
      </c>
      <c r="JB243">
        <f t="shared" si="162"/>
        <v>0</v>
      </c>
      <c r="JC243">
        <f t="shared" si="163"/>
        <v>0</v>
      </c>
      <c r="JD243" s="3">
        <f t="shared" si="144"/>
        <v>28</v>
      </c>
      <c r="JE243" s="7" t="str" cm="1">
        <f t="array" ref="JE243">_xlfn.SWITCH(JD243,JA243,"Oui",JB243,"Non",JC243,"Abstention")</f>
        <v>Oui</v>
      </c>
      <c r="JF243" s="7" t="str" cm="1">
        <f t="array" ref="JF243">_xlfn.SWITCH(JE243,"Oui","Non","Non","Oui","Abstention","Oui")</f>
        <v>Non</v>
      </c>
      <c r="JG243" s="7" t="str" cm="1">
        <f t="array" ref="JG243">_xlfn.SWITCH(JE243,"Oui","Abstention","Non","Abstention","Abstention","Non")</f>
        <v>Abstention</v>
      </c>
      <c r="JH243" s="3">
        <f t="shared" si="145"/>
        <v>28</v>
      </c>
      <c r="JI243" s="3">
        <f t="shared" si="146"/>
        <v>1</v>
      </c>
      <c r="JJ243" t="str">
        <f t="shared" si="170"/>
        <v>consigne</v>
      </c>
      <c r="JK243">
        <f t="shared" si="164"/>
        <v>14</v>
      </c>
      <c r="JL243">
        <f t="shared" si="165"/>
        <v>0</v>
      </c>
      <c r="JM243">
        <f t="shared" si="166"/>
        <v>0</v>
      </c>
      <c r="JN243" s="3">
        <f t="shared" si="147"/>
        <v>14</v>
      </c>
      <c r="JO243" s="7" t="str" cm="1">
        <f t="array" ref="JO243">_xlfn.SWITCH(JN243,JK243,"Oui",JL243,"Non",JM243,"Abstention")</f>
        <v>Oui</v>
      </c>
      <c r="JP243" s="7" t="str" cm="1">
        <f t="array" ref="JP243">_xlfn.SWITCH(JO243,"Oui","Non","Non","Oui","Abstention","Oui")</f>
        <v>Non</v>
      </c>
      <c r="JQ243" s="7" t="str" cm="1">
        <f t="array" ref="JQ243">_xlfn.SWITCH(JO243,"Oui","Abstention","Non","Abstention","Abstention","Non")</f>
        <v>Abstention</v>
      </c>
      <c r="JR243" s="3">
        <f t="shared" si="148"/>
        <v>14</v>
      </c>
      <c r="JS243" s="3">
        <f t="shared" si="149"/>
        <v>1</v>
      </c>
      <c r="JT243" t="str">
        <f t="shared" si="171"/>
        <v>consigne</v>
      </c>
      <c r="JU243" s="3"/>
      <c r="JV243" t="str" cm="1">
        <f t="array" ref="JV243">_xlfn._xlws.FILTER($M$3:$HD$3,((($M243:$HD243=$HR243)+($M243:$HD243=$HS243))*($M$5:$HD$5="V")*($HV243="consigne")),"")</f>
        <v/>
      </c>
      <c r="KP243" t="str" cm="1">
        <f t="array" ref="KP243">_xlfn._xlws.FILTER($M$3:$HD$3,((($M243:$HD243=$IB243)+($M243:$HD243=$IC243))*($M$5:$HD$5="S")*($IF243="consigne")),"")</f>
        <v/>
      </c>
      <c r="LD243" t="str" cm="1">
        <f t="array" ref="LD243">_xlfn._xlws.FILTER($M$3:$HD$3,((($M243:$HD243=$IV243)+($M243:$HD243=$IW243))*($M$5:$HD$5="RL")*($IZ243="consigne")),"")</f>
        <v/>
      </c>
      <c r="LP243" t="str" cm="1">
        <f t="array" ref="LP243">_xlfn._xlws.FILTER($M$3:$HD$3,((($M243:$HD243=$JF243)+($M243:$HD243=$JG243))*($M$5:$HD$5="G")*($JJ243="consigne")),"")</f>
        <v/>
      </c>
      <c r="MA243" t="str" cm="1">
        <f t="array" ref="MA243">_xlfn._xlws.FILTER($M$3:$HD$3,((($M243:$HD243=$JP243)+($M243:$HD243=$JQ243))*($M$5:$HD$5="GL")*($JT243="consigne")),"")</f>
        <v/>
      </c>
      <c r="MG243" t="str" cm="1">
        <f t="array" ref="MG243:MI243">_xlfn._xlws.FILTER($M$3:$HD$3,((($M243:$HD243=$IL243)+($M243:$HD243=$IM243))*($M$5:$HD$5="M-E")*($IP243="consigne")),"")</f>
        <v>Gugger Niklaus-Samuel</v>
      </c>
      <c r="MH243" t="str">
        <v>Streiff-Feller Marianne</v>
      </c>
      <c r="MI243" t="str">
        <v>Studer Lilian</v>
      </c>
    </row>
    <row r="244" spans="1:350" x14ac:dyDescent="0.25">
      <c r="A244" s="1" t="s">
        <v>1264</v>
      </c>
      <c r="B244" t="s">
        <v>204</v>
      </c>
      <c r="C244" t="s">
        <v>483</v>
      </c>
      <c r="D244" t="s">
        <v>468</v>
      </c>
      <c r="E244" s="1" t="s">
        <v>1265</v>
      </c>
      <c r="F244" t="s">
        <v>1266</v>
      </c>
      <c r="G244">
        <v>24734</v>
      </c>
      <c r="H244" t="s">
        <v>1169</v>
      </c>
      <c r="I244" t="s">
        <v>1267</v>
      </c>
      <c r="M244" t="s">
        <v>461</v>
      </c>
      <c r="N244" t="s">
        <v>473</v>
      </c>
      <c r="O244" t="s">
        <v>460</v>
      </c>
      <c r="P244" t="s">
        <v>461</v>
      </c>
      <c r="Q244" t="s">
        <v>461</v>
      </c>
      <c r="R244" t="s">
        <v>460</v>
      </c>
      <c r="S244" t="s">
        <v>460</v>
      </c>
      <c r="T244" t="s">
        <v>460</v>
      </c>
      <c r="U244" t="s">
        <v>460</v>
      </c>
      <c r="V244" t="s">
        <v>473</v>
      </c>
      <c r="W244" t="s">
        <v>463</v>
      </c>
      <c r="X244" t="s">
        <v>460</v>
      </c>
      <c r="Y244" t="s">
        <v>460</v>
      </c>
      <c r="Z244" t="s">
        <v>473</v>
      </c>
      <c r="AA244" t="s">
        <v>460</v>
      </c>
      <c r="AB244" t="s">
        <v>460</v>
      </c>
      <c r="AC244" t="s">
        <v>460</v>
      </c>
      <c r="AD244" t="s">
        <v>461</v>
      </c>
      <c r="AE244" t="s">
        <v>461</v>
      </c>
      <c r="AF244" t="s">
        <v>463</v>
      </c>
      <c r="AG244" t="s">
        <v>461</v>
      </c>
      <c r="AH244" t="s">
        <v>461</v>
      </c>
      <c r="AI244" t="s">
        <v>461</v>
      </c>
      <c r="AJ244" t="s">
        <v>460</v>
      </c>
      <c r="AK244" t="s">
        <v>480</v>
      </c>
      <c r="AL244" t="s">
        <v>461</v>
      </c>
      <c r="AM244" t="s">
        <v>473</v>
      </c>
      <c r="AN244" t="s">
        <v>461</v>
      </c>
      <c r="AO244" t="s">
        <v>461</v>
      </c>
      <c r="AP244" t="s">
        <v>460</v>
      </c>
      <c r="AQ244" t="s">
        <v>461</v>
      </c>
      <c r="AR244" t="s">
        <v>460</v>
      </c>
      <c r="AS244" t="s">
        <v>460</v>
      </c>
      <c r="AT244" t="s">
        <v>461</v>
      </c>
      <c r="AU244" t="s">
        <v>460</v>
      </c>
      <c r="AV244" t="s">
        <v>460</v>
      </c>
      <c r="AW244" t="s">
        <v>461</v>
      </c>
      <c r="AX244" t="s">
        <v>460</v>
      </c>
      <c r="AY244" t="s">
        <v>461</v>
      </c>
      <c r="AZ244" t="s">
        <v>461</v>
      </c>
      <c r="BA244" t="s">
        <v>461</v>
      </c>
      <c r="BB244" t="s">
        <v>461</v>
      </c>
      <c r="BC244" t="s">
        <v>460</v>
      </c>
      <c r="BD244" t="s">
        <v>461</v>
      </c>
      <c r="BE244" t="s">
        <v>463</v>
      </c>
      <c r="BF244" t="s">
        <v>461</v>
      </c>
      <c r="BG244" t="s">
        <v>460</v>
      </c>
      <c r="BH244" t="s">
        <v>461</v>
      </c>
      <c r="BI244" t="s">
        <v>460</v>
      </c>
      <c r="BJ244" t="s">
        <v>461</v>
      </c>
      <c r="BK244" t="s">
        <v>461</v>
      </c>
      <c r="BL244" t="s">
        <v>460</v>
      </c>
      <c r="BM244" t="s">
        <v>460</v>
      </c>
      <c r="BN244" t="s">
        <v>460</v>
      </c>
      <c r="BO244" t="s">
        <v>461</v>
      </c>
      <c r="BP244" t="s">
        <v>460</v>
      </c>
      <c r="BQ244" t="s">
        <v>460</v>
      </c>
      <c r="BR244" t="s">
        <v>461</v>
      </c>
      <c r="BS244" t="s">
        <v>460</v>
      </c>
      <c r="BT244" t="s">
        <v>461</v>
      </c>
      <c r="BU244" t="s">
        <v>461</v>
      </c>
      <c r="BV244" t="s">
        <v>461</v>
      </c>
      <c r="BW244" t="s">
        <v>461</v>
      </c>
      <c r="BX244" t="s">
        <v>460</v>
      </c>
      <c r="BY244" t="s">
        <v>461</v>
      </c>
      <c r="BZ244" t="s">
        <v>461</v>
      </c>
      <c r="CA244" t="s">
        <v>460</v>
      </c>
      <c r="CB244" t="s">
        <v>461</v>
      </c>
      <c r="CC244" t="s">
        <v>473</v>
      </c>
      <c r="CD244" t="s">
        <v>461</v>
      </c>
      <c r="CE244" t="s">
        <v>460</v>
      </c>
      <c r="CF244" t="s">
        <v>460</v>
      </c>
      <c r="CG244" t="s">
        <v>461</v>
      </c>
      <c r="CH244" t="s">
        <v>460</v>
      </c>
      <c r="CI244" t="s">
        <v>461</v>
      </c>
      <c r="CJ244" t="s">
        <v>461</v>
      </c>
      <c r="CK244" t="s">
        <v>460</v>
      </c>
      <c r="CL244" t="s">
        <v>461</v>
      </c>
      <c r="CM244" t="s">
        <v>463</v>
      </c>
      <c r="CN244" t="s">
        <v>460</v>
      </c>
      <c r="CO244" t="s">
        <v>460</v>
      </c>
      <c r="CP244" t="s">
        <v>461</v>
      </c>
      <c r="CQ244" t="s">
        <v>461</v>
      </c>
      <c r="CR244" t="s">
        <v>461</v>
      </c>
      <c r="CS244" t="s">
        <v>461</v>
      </c>
      <c r="CT244" t="s">
        <v>461</v>
      </c>
      <c r="CU244" t="s">
        <v>461</v>
      </c>
      <c r="CV244" t="s">
        <v>461</v>
      </c>
      <c r="CW244" t="s">
        <v>460</v>
      </c>
      <c r="CX244" t="s">
        <v>460</v>
      </c>
      <c r="CY244" t="s">
        <v>461</v>
      </c>
      <c r="CZ244" t="s">
        <v>461</v>
      </c>
      <c r="DA244" t="s">
        <v>461</v>
      </c>
      <c r="DB244" t="s">
        <v>474</v>
      </c>
      <c r="DC244" t="s">
        <v>461</v>
      </c>
      <c r="DD244" t="s">
        <v>461</v>
      </c>
      <c r="DE244" t="s">
        <v>460</v>
      </c>
      <c r="DF244" t="s">
        <v>461</v>
      </c>
      <c r="DG244" t="s">
        <v>473</v>
      </c>
      <c r="DH244" t="s">
        <v>461</v>
      </c>
      <c r="DI244" t="s">
        <v>460</v>
      </c>
      <c r="DJ244" t="s">
        <v>460</v>
      </c>
      <c r="DK244" t="s">
        <v>461</v>
      </c>
      <c r="DL244" t="s">
        <v>460</v>
      </c>
      <c r="DM244" t="s">
        <v>460</v>
      </c>
      <c r="DN244" t="s">
        <v>460</v>
      </c>
      <c r="DO244" t="s">
        <v>461</v>
      </c>
      <c r="DP244" t="s">
        <v>461</v>
      </c>
      <c r="DQ244" t="s">
        <v>461</v>
      </c>
      <c r="DR244" t="s">
        <v>460</v>
      </c>
      <c r="DS244" t="s">
        <v>460</v>
      </c>
      <c r="DT244" t="s">
        <v>460</v>
      </c>
      <c r="DU244" t="s">
        <v>461</v>
      </c>
      <c r="DV244" t="s">
        <v>460</v>
      </c>
      <c r="DW244" t="s">
        <v>460</v>
      </c>
      <c r="DX244" t="s">
        <v>461</v>
      </c>
      <c r="DY244" t="s">
        <v>460</v>
      </c>
      <c r="DZ244" t="s">
        <v>460</v>
      </c>
      <c r="EA244" t="s">
        <v>460</v>
      </c>
      <c r="EB244" t="s">
        <v>460</v>
      </c>
      <c r="EC244" t="s">
        <v>461</v>
      </c>
      <c r="ED244" t="s">
        <v>460</v>
      </c>
      <c r="EE244" t="s">
        <v>461</v>
      </c>
      <c r="EF244" t="s">
        <v>460</v>
      </c>
      <c r="EG244" t="s">
        <v>460</v>
      </c>
      <c r="EH244" t="s">
        <v>461</v>
      </c>
      <c r="EI244" t="s">
        <v>461</v>
      </c>
      <c r="EJ244" t="s">
        <v>461</v>
      </c>
      <c r="EK244" t="s">
        <v>473</v>
      </c>
      <c r="EL244" t="s">
        <v>460</v>
      </c>
      <c r="EM244" t="s">
        <v>461</v>
      </c>
      <c r="EN244" t="s">
        <v>473</v>
      </c>
      <c r="EO244" t="s">
        <v>460</v>
      </c>
      <c r="EP244" t="s">
        <v>480</v>
      </c>
      <c r="EQ244" t="s">
        <v>473</v>
      </c>
      <c r="ER244" t="s">
        <v>460</v>
      </c>
      <c r="ES244" t="s">
        <v>460</v>
      </c>
      <c r="ET244" t="s">
        <v>461</v>
      </c>
      <c r="EU244" t="s">
        <v>460</v>
      </c>
      <c r="EV244" t="s">
        <v>460</v>
      </c>
      <c r="EW244" t="s">
        <v>460</v>
      </c>
      <c r="EX244" t="s">
        <v>460</v>
      </c>
      <c r="EY244" t="s">
        <v>461</v>
      </c>
      <c r="EZ244" t="s">
        <v>461</v>
      </c>
      <c r="FA244" t="s">
        <v>461</v>
      </c>
      <c r="FB244" t="s">
        <v>461</v>
      </c>
      <c r="FC244" t="s">
        <v>461</v>
      </c>
      <c r="FD244" t="s">
        <v>461</v>
      </c>
      <c r="FE244" t="s">
        <v>461</v>
      </c>
      <c r="FF244" t="s">
        <v>461</v>
      </c>
      <c r="FG244" t="s">
        <v>461</v>
      </c>
      <c r="FH244" t="s">
        <v>460</v>
      </c>
      <c r="FI244" t="s">
        <v>480</v>
      </c>
      <c r="FJ244" t="s">
        <v>461</v>
      </c>
      <c r="FK244" t="s">
        <v>461</v>
      </c>
      <c r="FL244" t="s">
        <v>460</v>
      </c>
      <c r="FM244" t="s">
        <v>460</v>
      </c>
      <c r="FN244" t="s">
        <v>461</v>
      </c>
      <c r="FO244" t="s">
        <v>460</v>
      </c>
      <c r="FP244" t="s">
        <v>461</v>
      </c>
      <c r="FQ244" t="s">
        <v>461</v>
      </c>
      <c r="FR244" t="s">
        <v>460</v>
      </c>
      <c r="FS244" t="s">
        <v>461</v>
      </c>
      <c r="FT244" t="s">
        <v>460</v>
      </c>
      <c r="FU244" t="s">
        <v>460</v>
      </c>
      <c r="FV244" t="s">
        <v>461</v>
      </c>
      <c r="FW244" t="s">
        <v>461</v>
      </c>
      <c r="FX244" t="s">
        <v>460</v>
      </c>
      <c r="FY244" t="s">
        <v>460</v>
      </c>
      <c r="FZ244" t="s">
        <v>461</v>
      </c>
      <c r="GA244" t="s">
        <v>461</v>
      </c>
      <c r="GB244" t="s">
        <v>461</v>
      </c>
      <c r="GC244" t="s">
        <v>461</v>
      </c>
      <c r="GD244" t="s">
        <v>460</v>
      </c>
      <c r="GE244" t="s">
        <v>460</v>
      </c>
      <c r="GF244" t="s">
        <v>461</v>
      </c>
      <c r="GG244" t="s">
        <v>460</v>
      </c>
      <c r="GH244" t="s">
        <v>460</v>
      </c>
      <c r="GI244" t="s">
        <v>460</v>
      </c>
      <c r="GJ244" t="s">
        <v>460</v>
      </c>
      <c r="GK244" t="s">
        <v>461</v>
      </c>
      <c r="GL244" t="s">
        <v>461</v>
      </c>
      <c r="GM244" t="s">
        <v>461</v>
      </c>
      <c r="GN244" t="s">
        <v>461</v>
      </c>
      <c r="GO244" t="s">
        <v>461</v>
      </c>
      <c r="GP244" t="s">
        <v>460</v>
      </c>
      <c r="GQ244" t="s">
        <v>461</v>
      </c>
      <c r="GR244" t="s">
        <v>461</v>
      </c>
      <c r="GS244" t="s">
        <v>473</v>
      </c>
      <c r="GT244" t="s">
        <v>460</v>
      </c>
      <c r="GU244" t="s">
        <v>460</v>
      </c>
      <c r="GV244" t="s">
        <v>461</v>
      </c>
      <c r="GW244" t="s">
        <v>460</v>
      </c>
      <c r="GX244" t="s">
        <v>473</v>
      </c>
      <c r="GY244" t="s">
        <v>460</v>
      </c>
      <c r="GZ244" t="s">
        <v>460</v>
      </c>
      <c r="HA244" t="s">
        <v>460</v>
      </c>
      <c r="HB244" t="s">
        <v>461</v>
      </c>
      <c r="HC244" t="s">
        <v>460</v>
      </c>
      <c r="HD244" t="s">
        <v>461</v>
      </c>
      <c r="HE244" t="s">
        <v>475</v>
      </c>
      <c r="HF244">
        <v>85</v>
      </c>
      <c r="HG244">
        <v>96</v>
      </c>
      <c r="HH244">
        <v>3</v>
      </c>
      <c r="HI244">
        <v>4</v>
      </c>
      <c r="HJ244">
        <v>11</v>
      </c>
      <c r="HK244" t="s">
        <v>476</v>
      </c>
      <c r="HM244" s="3">
        <f t="shared" si="150"/>
        <v>0</v>
      </c>
      <c r="HN244" s="3">
        <f t="shared" si="151"/>
        <v>50</v>
      </c>
      <c r="HO244" s="3">
        <f t="shared" si="167"/>
        <v>0</v>
      </c>
      <c r="HP244" s="3">
        <f t="shared" si="130"/>
        <v>50</v>
      </c>
      <c r="HQ244" s="7" t="str" cm="1">
        <f t="array" ref="HQ244">_xlfn.SWITCH(HP244,HM244,"Oui",HN244,"Non",HO244,"Abstention")</f>
        <v>Non</v>
      </c>
      <c r="HR244" s="7" t="str" cm="1">
        <f t="array" ref="HR244">_xlfn.SWITCH(HQ244,"Oui","Non","Non","Oui","Abstention","Oui")</f>
        <v>Oui</v>
      </c>
      <c r="HS244" s="7" t="str" cm="1">
        <f t="array" ref="HS244">_xlfn.SWITCH(HQ244,"Oui","Abstention","Non","Abstention","Abstention","Non")</f>
        <v>Abstention</v>
      </c>
      <c r="HT244" s="3">
        <f t="shared" si="131"/>
        <v>50</v>
      </c>
      <c r="HU244" s="3">
        <f t="shared" si="132"/>
        <v>1</v>
      </c>
      <c r="HV244" t="str">
        <f t="shared" si="133"/>
        <v>consigne</v>
      </c>
      <c r="HW244" s="3">
        <f t="shared" si="152"/>
        <v>34</v>
      </c>
      <c r="HX244" s="3">
        <f t="shared" si="153"/>
        <v>0</v>
      </c>
      <c r="HY244" s="3">
        <f t="shared" si="154"/>
        <v>0</v>
      </c>
      <c r="HZ244" s="3">
        <f t="shared" si="134"/>
        <v>34</v>
      </c>
      <c r="IA244" s="7" t="str" cm="1">
        <f t="array" ref="IA244">_xlfn.SWITCH(HZ244,HW244,"Oui",HX244,"Non",HY244,"Abstention")</f>
        <v>Oui</v>
      </c>
      <c r="IB244" s="7" t="str" cm="1">
        <f t="array" ref="IB244">_xlfn.SWITCH(IA244,"Oui","Non","Non","Oui","Abstention","Oui")</f>
        <v>Non</v>
      </c>
      <c r="IC244" s="7" t="str" cm="1">
        <f t="array" ref="IC244">_xlfn.SWITCH(IA244,"Oui","Abstention","Non","Abstention","Abstention","Non")</f>
        <v>Abstention</v>
      </c>
      <c r="ID244" s="3">
        <f t="shared" si="172"/>
        <v>34</v>
      </c>
      <c r="IE244" s="3">
        <f t="shared" si="173"/>
        <v>1</v>
      </c>
      <c r="IF244" t="str">
        <f t="shared" si="137"/>
        <v>consigne</v>
      </c>
      <c r="IG244">
        <f t="shared" si="155"/>
        <v>9</v>
      </c>
      <c r="IH244">
        <f t="shared" si="156"/>
        <v>19</v>
      </c>
      <c r="II244">
        <f t="shared" si="157"/>
        <v>2</v>
      </c>
      <c r="IJ244" s="3">
        <f t="shared" si="138"/>
        <v>19</v>
      </c>
      <c r="IK244" s="7" t="str" cm="1">
        <f t="array" ref="IK244">_xlfn.SWITCH(IJ244,IG244,"Oui",IH244,"Non",II244,"Abstention")</f>
        <v>Non</v>
      </c>
      <c r="IL244" s="7" t="str" cm="1">
        <f t="array" ref="IL244">_xlfn.SWITCH(IK244,"Oui","Non","Non","Oui","Abstention","Oui")</f>
        <v>Oui</v>
      </c>
      <c r="IM244" s="7" t="str" cm="1">
        <f t="array" ref="IM244">_xlfn.SWITCH(IK244,"Oui","Abstention","Non","Abstention","Abstention","Non")</f>
        <v>Abstention</v>
      </c>
      <c r="IN244" s="3">
        <f t="shared" si="139"/>
        <v>30</v>
      </c>
      <c r="IO244" s="3">
        <f t="shared" si="140"/>
        <v>0.6333333333333333</v>
      </c>
      <c r="IP244" t="str">
        <f t="shared" si="168"/>
        <v>pas de consigne</v>
      </c>
      <c r="IQ244">
        <f t="shared" si="158"/>
        <v>0</v>
      </c>
      <c r="IR244">
        <f t="shared" si="159"/>
        <v>27</v>
      </c>
      <c r="IS244">
        <f t="shared" si="160"/>
        <v>0</v>
      </c>
      <c r="IT244" s="3">
        <f t="shared" si="141"/>
        <v>27</v>
      </c>
      <c r="IU244" s="7" t="str" cm="1">
        <f t="array" ref="IU244">_xlfn.SWITCH(IT244,IQ244,"Oui",IR244,"Non",IS244,"Abstention")</f>
        <v>Non</v>
      </c>
      <c r="IV244" s="7" t="str" cm="1">
        <f t="array" ref="IV244">_xlfn.SWITCH(IU244,"Oui","Non","Non","Oui","Abstention","Oui")</f>
        <v>Oui</v>
      </c>
      <c r="IW244" s="7" t="str" cm="1">
        <f t="array" ref="IW244">_xlfn.SWITCH(IU244,"Oui","Abstention","Non","Abstention","Abstention","Non")</f>
        <v>Abstention</v>
      </c>
      <c r="IX244" s="3">
        <f t="shared" si="142"/>
        <v>27</v>
      </c>
      <c r="IY244" s="3">
        <f t="shared" si="143"/>
        <v>1</v>
      </c>
      <c r="IZ244" t="str">
        <f t="shared" si="169"/>
        <v>consigne</v>
      </c>
      <c r="JA244">
        <f t="shared" si="161"/>
        <v>28</v>
      </c>
      <c r="JB244">
        <f t="shared" si="162"/>
        <v>0</v>
      </c>
      <c r="JC244">
        <f t="shared" si="163"/>
        <v>0</v>
      </c>
      <c r="JD244" s="3">
        <f t="shared" si="144"/>
        <v>28</v>
      </c>
      <c r="JE244" s="7" t="str" cm="1">
        <f t="array" ref="JE244">_xlfn.SWITCH(JD244,JA244,"Oui",JB244,"Non",JC244,"Abstention")</f>
        <v>Oui</v>
      </c>
      <c r="JF244" s="7" t="str" cm="1">
        <f t="array" ref="JF244">_xlfn.SWITCH(JE244,"Oui","Non","Non","Oui","Abstention","Oui")</f>
        <v>Non</v>
      </c>
      <c r="JG244" s="7" t="str" cm="1">
        <f t="array" ref="JG244">_xlfn.SWITCH(JE244,"Oui","Abstention","Non","Abstention","Abstention","Non")</f>
        <v>Abstention</v>
      </c>
      <c r="JH244" s="3">
        <f t="shared" si="145"/>
        <v>28</v>
      </c>
      <c r="JI244" s="3">
        <f t="shared" si="146"/>
        <v>1</v>
      </c>
      <c r="JJ244" t="str">
        <f t="shared" si="170"/>
        <v>consigne</v>
      </c>
      <c r="JK244">
        <f t="shared" si="164"/>
        <v>14</v>
      </c>
      <c r="JL244">
        <f t="shared" si="165"/>
        <v>0</v>
      </c>
      <c r="JM244">
        <f t="shared" si="166"/>
        <v>1</v>
      </c>
      <c r="JN244" s="3">
        <f t="shared" si="147"/>
        <v>14</v>
      </c>
      <c r="JO244" s="7" t="str" cm="1">
        <f t="array" ref="JO244">_xlfn.SWITCH(JN244,JK244,"Oui",JL244,"Non",JM244,"Abstention")</f>
        <v>Oui</v>
      </c>
      <c r="JP244" s="7" t="str" cm="1">
        <f t="array" ref="JP244">_xlfn.SWITCH(JO244,"Oui","Non","Non","Oui","Abstention","Oui")</f>
        <v>Non</v>
      </c>
      <c r="JQ244" s="7" t="str" cm="1">
        <f t="array" ref="JQ244">_xlfn.SWITCH(JO244,"Oui","Abstention","Non","Abstention","Abstention","Non")</f>
        <v>Abstention</v>
      </c>
      <c r="JR244" s="3">
        <f t="shared" si="148"/>
        <v>15</v>
      </c>
      <c r="JS244" s="3">
        <f t="shared" si="149"/>
        <v>0.93333333333333335</v>
      </c>
      <c r="JT244" t="str">
        <f t="shared" si="171"/>
        <v>consigne</v>
      </c>
      <c r="JU244" s="3"/>
      <c r="JV244" t="str" cm="1">
        <f t="array" ref="JV244">_xlfn._xlws.FILTER($M$3:$HD$3,((($M244:$HD244=$HR244)+($M244:$HD244=$HS244))*($M$5:$HD$5="V")*($HV244="consigne")),"")</f>
        <v/>
      </c>
      <c r="KP244" t="str" cm="1">
        <f t="array" ref="KP244">_xlfn._xlws.FILTER($M$3:$HD$3,((($M244:$HD244=$IB244)+($M244:$HD244=$IC244))*($M$5:$HD$5="S")*($IF244="consigne")),"")</f>
        <v/>
      </c>
      <c r="LD244" t="str" cm="1">
        <f t="array" ref="LD244">_xlfn._xlws.FILTER($M$3:$HD$3,((($M244:$HD244=$IV244)+($M244:$HD244=$IW244))*($M$5:$HD$5="RL")*($IZ244="consigne")),"")</f>
        <v/>
      </c>
      <c r="LP244" t="str" cm="1">
        <f t="array" ref="LP244">_xlfn._xlws.FILTER($M$3:$HD$3,((($M244:$HD244=$JF244)+($M244:$HD244=$JG244))*($M$5:$HD$5="G")*($JJ244="consigne")),"")</f>
        <v/>
      </c>
      <c r="MA244" t="str" cm="1">
        <f t="array" ref="MA244">_xlfn._xlws.FILTER($M$3:$HD$3,((($M244:$HD244=$JP244)+($M244:$HD244=$JQ244))*($M$5:$HD$5="GL")*($JT244="consigne")),"")</f>
        <v>Brunner Thomas</v>
      </c>
      <c r="MG244" t="str" cm="1">
        <f t="array" ref="MG244">_xlfn._xlws.FILTER($M$3:$HD$3,((($M244:$HD244=$IL244)+($M244:$HD244=$IM244))*($M$5:$HD$5="M-E")*($IP244="consigne")),"")</f>
        <v/>
      </c>
    </row>
    <row r="245" spans="1:350" x14ac:dyDescent="0.25">
      <c r="A245" s="1" t="s">
        <v>1268</v>
      </c>
      <c r="B245" t="s">
        <v>204</v>
      </c>
      <c r="C245" t="s">
        <v>717</v>
      </c>
      <c r="D245" t="s">
        <v>706</v>
      </c>
      <c r="E245" s="1" t="s">
        <v>1269</v>
      </c>
      <c r="F245" t="s">
        <v>1270</v>
      </c>
      <c r="G245">
        <v>24737</v>
      </c>
      <c r="H245" t="s">
        <v>835</v>
      </c>
      <c r="I245" t="s">
        <v>1271</v>
      </c>
      <c r="M245" t="s">
        <v>460</v>
      </c>
      <c r="N245" t="s">
        <v>460</v>
      </c>
      <c r="O245" t="s">
        <v>461</v>
      </c>
      <c r="P245" t="s">
        <v>460</v>
      </c>
      <c r="Q245" t="s">
        <v>460</v>
      </c>
      <c r="R245" t="s">
        <v>461</v>
      </c>
      <c r="S245" t="s">
        <v>461</v>
      </c>
      <c r="T245" t="s">
        <v>461</v>
      </c>
      <c r="U245" t="s">
        <v>461</v>
      </c>
      <c r="V245" t="s">
        <v>473</v>
      </c>
      <c r="W245" t="s">
        <v>463</v>
      </c>
      <c r="X245" t="s">
        <v>461</v>
      </c>
      <c r="Y245" t="s">
        <v>461</v>
      </c>
      <c r="Z245" t="s">
        <v>461</v>
      </c>
      <c r="AA245" t="s">
        <v>461</v>
      </c>
      <c r="AB245" t="s">
        <v>473</v>
      </c>
      <c r="AC245" t="s">
        <v>473</v>
      </c>
      <c r="AD245" t="s">
        <v>460</v>
      </c>
      <c r="AE245" t="s">
        <v>460</v>
      </c>
      <c r="AF245" t="s">
        <v>463</v>
      </c>
      <c r="AG245" t="s">
        <v>460</v>
      </c>
      <c r="AH245" t="s">
        <v>460</v>
      </c>
      <c r="AI245" t="s">
        <v>460</v>
      </c>
      <c r="AJ245" t="s">
        <v>461</v>
      </c>
      <c r="AK245" t="s">
        <v>461</v>
      </c>
      <c r="AL245" t="s">
        <v>460</v>
      </c>
      <c r="AM245" t="s">
        <v>473</v>
      </c>
      <c r="AN245" t="s">
        <v>460</v>
      </c>
      <c r="AO245" t="s">
        <v>460</v>
      </c>
      <c r="AP245" t="s">
        <v>460</v>
      </c>
      <c r="AQ245" t="s">
        <v>461</v>
      </c>
      <c r="AR245" t="s">
        <v>461</v>
      </c>
      <c r="AS245" t="s">
        <v>461</v>
      </c>
      <c r="AT245" t="s">
        <v>460</v>
      </c>
      <c r="AU245" t="s">
        <v>461</v>
      </c>
      <c r="AV245" t="s">
        <v>461</v>
      </c>
      <c r="AW245" t="s">
        <v>460</v>
      </c>
      <c r="AX245" t="s">
        <v>461</v>
      </c>
      <c r="AY245" t="s">
        <v>460</v>
      </c>
      <c r="AZ245" t="s">
        <v>460</v>
      </c>
      <c r="BA245" t="s">
        <v>460</v>
      </c>
      <c r="BB245" t="s">
        <v>460</v>
      </c>
      <c r="BC245" t="s">
        <v>461</v>
      </c>
      <c r="BD245" t="s">
        <v>460</v>
      </c>
      <c r="BE245" t="s">
        <v>463</v>
      </c>
      <c r="BF245" t="s">
        <v>460</v>
      </c>
      <c r="BG245" t="s">
        <v>461</v>
      </c>
      <c r="BH245" t="s">
        <v>473</v>
      </c>
      <c r="BI245" t="s">
        <v>461</v>
      </c>
      <c r="BJ245" t="s">
        <v>480</v>
      </c>
      <c r="BK245" t="s">
        <v>460</v>
      </c>
      <c r="BL245" t="s">
        <v>461</v>
      </c>
      <c r="BM245" t="s">
        <v>461</v>
      </c>
      <c r="BN245" t="s">
        <v>461</v>
      </c>
      <c r="BO245" t="s">
        <v>461</v>
      </c>
      <c r="BP245" t="s">
        <v>463</v>
      </c>
      <c r="BQ245" t="s">
        <v>461</v>
      </c>
      <c r="BR245" t="s">
        <v>460</v>
      </c>
      <c r="BS245" t="s">
        <v>461</v>
      </c>
      <c r="BT245" t="s">
        <v>460</v>
      </c>
      <c r="BU245" t="s">
        <v>460</v>
      </c>
      <c r="BV245" t="s">
        <v>461</v>
      </c>
      <c r="BW245" t="s">
        <v>460</v>
      </c>
      <c r="BX245" t="s">
        <v>461</v>
      </c>
      <c r="BY245" t="s">
        <v>460</v>
      </c>
      <c r="BZ245" t="s">
        <v>460</v>
      </c>
      <c r="CA245" t="s">
        <v>461</v>
      </c>
      <c r="CB245" t="s">
        <v>461</v>
      </c>
      <c r="CC245" t="s">
        <v>460</v>
      </c>
      <c r="CD245" t="s">
        <v>460</v>
      </c>
      <c r="CE245" t="s">
        <v>461</v>
      </c>
      <c r="CF245" t="s">
        <v>461</v>
      </c>
      <c r="CG245" t="s">
        <v>460</v>
      </c>
      <c r="CH245" t="s">
        <v>461</v>
      </c>
      <c r="CI245" t="s">
        <v>460</v>
      </c>
      <c r="CJ245" t="s">
        <v>460</v>
      </c>
      <c r="CK245" t="s">
        <v>461</v>
      </c>
      <c r="CL245" t="s">
        <v>460</v>
      </c>
      <c r="CM245" t="s">
        <v>463</v>
      </c>
      <c r="CN245" t="s">
        <v>461</v>
      </c>
      <c r="CO245" t="s">
        <v>461</v>
      </c>
      <c r="CP245" t="s">
        <v>460</v>
      </c>
      <c r="CQ245" t="s">
        <v>460</v>
      </c>
      <c r="CR245" t="s">
        <v>460</v>
      </c>
      <c r="CS245" t="s">
        <v>460</v>
      </c>
      <c r="CT245" t="s">
        <v>473</v>
      </c>
      <c r="CU245" t="s">
        <v>473</v>
      </c>
      <c r="CV245" t="s">
        <v>460</v>
      </c>
      <c r="CW245" t="s">
        <v>460</v>
      </c>
      <c r="CX245" t="s">
        <v>461</v>
      </c>
      <c r="CY245" t="s">
        <v>463</v>
      </c>
      <c r="CZ245" t="s">
        <v>460</v>
      </c>
      <c r="DA245" t="s">
        <v>460</v>
      </c>
      <c r="DB245" t="s">
        <v>474</v>
      </c>
      <c r="DC245" t="s">
        <v>460</v>
      </c>
      <c r="DD245" t="s">
        <v>460</v>
      </c>
      <c r="DE245" t="s">
        <v>461</v>
      </c>
      <c r="DF245" t="s">
        <v>473</v>
      </c>
      <c r="DG245" t="s">
        <v>460</v>
      </c>
      <c r="DH245" t="s">
        <v>460</v>
      </c>
      <c r="DI245" t="s">
        <v>461</v>
      </c>
      <c r="DJ245" t="s">
        <v>460</v>
      </c>
      <c r="DK245" t="s">
        <v>460</v>
      </c>
      <c r="DL245" t="s">
        <v>461</v>
      </c>
      <c r="DM245" t="s">
        <v>461</v>
      </c>
      <c r="DN245" t="s">
        <v>461</v>
      </c>
      <c r="DO245" t="s">
        <v>460</v>
      </c>
      <c r="DP245" t="s">
        <v>460</v>
      </c>
      <c r="DQ245" t="s">
        <v>473</v>
      </c>
      <c r="DR245" t="s">
        <v>461</v>
      </c>
      <c r="DS245" t="s">
        <v>461</v>
      </c>
      <c r="DT245" t="s">
        <v>461</v>
      </c>
      <c r="DU245" t="s">
        <v>460</v>
      </c>
      <c r="DV245" t="s">
        <v>461</v>
      </c>
      <c r="DW245" t="s">
        <v>461</v>
      </c>
      <c r="DX245" t="s">
        <v>460</v>
      </c>
      <c r="DY245" t="s">
        <v>461</v>
      </c>
      <c r="DZ245" t="s">
        <v>461</v>
      </c>
      <c r="EA245" t="s">
        <v>461</v>
      </c>
      <c r="EB245" t="s">
        <v>461</v>
      </c>
      <c r="EC245" t="s">
        <v>473</v>
      </c>
      <c r="ED245" t="s">
        <v>461</v>
      </c>
      <c r="EE245" t="s">
        <v>460</v>
      </c>
      <c r="EF245" t="s">
        <v>460</v>
      </c>
      <c r="EG245" t="s">
        <v>461</v>
      </c>
      <c r="EH245" t="s">
        <v>460</v>
      </c>
      <c r="EI245" t="s">
        <v>460</v>
      </c>
      <c r="EJ245" t="s">
        <v>460</v>
      </c>
      <c r="EK245" t="s">
        <v>473</v>
      </c>
      <c r="EL245" t="s">
        <v>461</v>
      </c>
      <c r="EM245" t="s">
        <v>460</v>
      </c>
      <c r="EN245" t="s">
        <v>460</v>
      </c>
      <c r="EO245" t="s">
        <v>461</v>
      </c>
      <c r="EP245" t="s">
        <v>473</v>
      </c>
      <c r="EQ245" t="s">
        <v>461</v>
      </c>
      <c r="ER245" t="s">
        <v>461</v>
      </c>
      <c r="ES245" t="s">
        <v>461</v>
      </c>
      <c r="ET245" t="s">
        <v>460</v>
      </c>
      <c r="EU245" t="s">
        <v>461</v>
      </c>
      <c r="EV245" t="s">
        <v>461</v>
      </c>
      <c r="EW245" t="s">
        <v>461</v>
      </c>
      <c r="EX245" t="s">
        <v>461</v>
      </c>
      <c r="EY245" t="s">
        <v>460</v>
      </c>
      <c r="EZ245" t="s">
        <v>460</v>
      </c>
      <c r="FA245" t="s">
        <v>460</v>
      </c>
      <c r="FB245" t="s">
        <v>473</v>
      </c>
      <c r="FC245" t="s">
        <v>460</v>
      </c>
      <c r="FD245" t="s">
        <v>460</v>
      </c>
      <c r="FE245" t="s">
        <v>460</v>
      </c>
      <c r="FF245" t="s">
        <v>460</v>
      </c>
      <c r="FG245" t="s">
        <v>460</v>
      </c>
      <c r="FH245" t="s">
        <v>461</v>
      </c>
      <c r="FI245" t="s">
        <v>460</v>
      </c>
      <c r="FJ245" t="s">
        <v>460</v>
      </c>
      <c r="FK245" t="s">
        <v>460</v>
      </c>
      <c r="FL245" t="s">
        <v>461</v>
      </c>
      <c r="FM245" t="s">
        <v>461</v>
      </c>
      <c r="FN245" t="s">
        <v>461</v>
      </c>
      <c r="FO245" t="s">
        <v>461</v>
      </c>
      <c r="FP245" t="s">
        <v>460</v>
      </c>
      <c r="FQ245" t="s">
        <v>460</v>
      </c>
      <c r="FR245" t="s">
        <v>461</v>
      </c>
      <c r="FS245" t="s">
        <v>460</v>
      </c>
      <c r="FT245" t="s">
        <v>461</v>
      </c>
      <c r="FU245" t="s">
        <v>461</v>
      </c>
      <c r="FV245" t="s">
        <v>460</v>
      </c>
      <c r="FW245" t="s">
        <v>460</v>
      </c>
      <c r="FX245" t="s">
        <v>461</v>
      </c>
      <c r="FY245" t="s">
        <v>460</v>
      </c>
      <c r="FZ245" t="s">
        <v>460</v>
      </c>
      <c r="GA245" t="s">
        <v>460</v>
      </c>
      <c r="GB245" t="s">
        <v>460</v>
      </c>
      <c r="GC245" t="s">
        <v>460</v>
      </c>
      <c r="GD245" t="s">
        <v>461</v>
      </c>
      <c r="GE245" t="s">
        <v>461</v>
      </c>
      <c r="GF245" t="s">
        <v>460</v>
      </c>
      <c r="GG245" t="s">
        <v>461</v>
      </c>
      <c r="GH245" t="s">
        <v>461</v>
      </c>
      <c r="GI245" t="s">
        <v>461</v>
      </c>
      <c r="GJ245" t="s">
        <v>461</v>
      </c>
      <c r="GK245" t="s">
        <v>460</v>
      </c>
      <c r="GL245" t="s">
        <v>460</v>
      </c>
      <c r="GM245" t="s">
        <v>460</v>
      </c>
      <c r="GN245" t="s">
        <v>460</v>
      </c>
      <c r="GO245" t="s">
        <v>460</v>
      </c>
      <c r="GP245" t="s">
        <v>461</v>
      </c>
      <c r="GQ245" t="s">
        <v>460</v>
      </c>
      <c r="GR245" t="s">
        <v>473</v>
      </c>
      <c r="GS245" t="s">
        <v>460</v>
      </c>
      <c r="GT245" t="s">
        <v>461</v>
      </c>
      <c r="GU245" t="s">
        <v>461</v>
      </c>
      <c r="GV245" t="s">
        <v>460</v>
      </c>
      <c r="GW245" t="s">
        <v>461</v>
      </c>
      <c r="GX245" t="s">
        <v>473</v>
      </c>
      <c r="GY245" t="s">
        <v>461</v>
      </c>
      <c r="GZ245" t="s">
        <v>461</v>
      </c>
      <c r="HA245" t="s">
        <v>460</v>
      </c>
      <c r="HB245" t="s">
        <v>460</v>
      </c>
      <c r="HC245" t="s">
        <v>461</v>
      </c>
      <c r="HD245" t="s">
        <v>460</v>
      </c>
      <c r="HE245" t="s">
        <v>481</v>
      </c>
      <c r="HF245">
        <v>93</v>
      </c>
      <c r="HG245">
        <v>84</v>
      </c>
      <c r="HH245">
        <v>1</v>
      </c>
      <c r="HI245">
        <v>6</v>
      </c>
      <c r="HJ245">
        <v>15</v>
      </c>
      <c r="HK245" t="s">
        <v>476</v>
      </c>
      <c r="HM245" s="3">
        <f t="shared" si="150"/>
        <v>48</v>
      </c>
      <c r="HN245" s="3">
        <f t="shared" si="151"/>
        <v>0</v>
      </c>
      <c r="HO245" s="3">
        <f t="shared" si="167"/>
        <v>0</v>
      </c>
      <c r="HP245" s="3">
        <f t="shared" si="130"/>
        <v>48</v>
      </c>
      <c r="HQ245" s="7" t="str" cm="1">
        <f t="array" ref="HQ245">_xlfn.SWITCH(HP245,HM245,"Oui",HN245,"Non",HO245,"Abstention")</f>
        <v>Oui</v>
      </c>
      <c r="HR245" s="7" t="str" cm="1">
        <f t="array" ref="HR245">_xlfn.SWITCH(HQ245,"Oui","Non","Non","Oui","Abstention","Oui")</f>
        <v>Non</v>
      </c>
      <c r="HS245" s="7" t="str" cm="1">
        <f t="array" ref="HS245">_xlfn.SWITCH(HQ245,"Oui","Abstention","Non","Abstention","Abstention","Non")</f>
        <v>Abstention</v>
      </c>
      <c r="HT245" s="3">
        <f t="shared" si="131"/>
        <v>48</v>
      </c>
      <c r="HU245" s="3">
        <f t="shared" si="132"/>
        <v>1</v>
      </c>
      <c r="HV245" t="str">
        <f t="shared" si="133"/>
        <v>consigne</v>
      </c>
      <c r="HW245" s="3">
        <f t="shared" si="152"/>
        <v>0</v>
      </c>
      <c r="HX245" s="3">
        <f t="shared" si="153"/>
        <v>33</v>
      </c>
      <c r="HY245" s="3">
        <f t="shared" si="154"/>
        <v>0</v>
      </c>
      <c r="HZ245" s="3">
        <f t="shared" si="134"/>
        <v>33</v>
      </c>
      <c r="IA245" s="7" t="str" cm="1">
        <f t="array" ref="IA245">_xlfn.SWITCH(HZ245,HW245,"Oui",HX245,"Non",HY245,"Abstention")</f>
        <v>Non</v>
      </c>
      <c r="IB245" s="7" t="str" cm="1">
        <f t="array" ref="IB245">_xlfn.SWITCH(IA245,"Oui","Non","Non","Oui","Abstention","Oui")</f>
        <v>Oui</v>
      </c>
      <c r="IC245" s="7" t="str" cm="1">
        <f t="array" ref="IC245">_xlfn.SWITCH(IA245,"Oui","Abstention","Non","Abstention","Abstention","Non")</f>
        <v>Abstention</v>
      </c>
      <c r="ID245" s="3">
        <f t="shared" si="172"/>
        <v>33</v>
      </c>
      <c r="IE245" s="3">
        <f t="shared" si="173"/>
        <v>1</v>
      </c>
      <c r="IF245" t="str">
        <f t="shared" si="137"/>
        <v>consigne</v>
      </c>
      <c r="IG245">
        <f t="shared" si="155"/>
        <v>25</v>
      </c>
      <c r="IH245">
        <f t="shared" si="156"/>
        <v>4</v>
      </c>
      <c r="II245">
        <f t="shared" si="157"/>
        <v>0</v>
      </c>
      <c r="IJ245" s="3">
        <f t="shared" si="138"/>
        <v>25</v>
      </c>
      <c r="IK245" s="7" t="str" cm="1">
        <f t="array" ref="IK245">_xlfn.SWITCH(IJ245,IG245,"Oui",IH245,"Non",II245,"Abstention")</f>
        <v>Oui</v>
      </c>
      <c r="IL245" s="7" t="str" cm="1">
        <f t="array" ref="IL245">_xlfn.SWITCH(IK245,"Oui","Non","Non","Oui","Abstention","Oui")</f>
        <v>Non</v>
      </c>
      <c r="IM245" s="7" t="str" cm="1">
        <f t="array" ref="IM245">_xlfn.SWITCH(IK245,"Oui","Abstention","Non","Abstention","Abstention","Non")</f>
        <v>Abstention</v>
      </c>
      <c r="IN245" s="3">
        <f t="shared" si="139"/>
        <v>29</v>
      </c>
      <c r="IO245" s="3">
        <f t="shared" si="140"/>
        <v>0.86206896551724133</v>
      </c>
      <c r="IP245" t="str">
        <f t="shared" si="168"/>
        <v>consigne</v>
      </c>
      <c r="IQ245">
        <f t="shared" si="158"/>
        <v>20</v>
      </c>
      <c r="IR245">
        <f t="shared" si="159"/>
        <v>4</v>
      </c>
      <c r="IS245">
        <f t="shared" si="160"/>
        <v>1</v>
      </c>
      <c r="IT245" s="3">
        <f t="shared" si="141"/>
        <v>20</v>
      </c>
      <c r="IU245" s="7" t="str" cm="1">
        <f t="array" ref="IU245">_xlfn.SWITCH(IT245,IQ245,"Oui",IR245,"Non",IS245,"Abstention")</f>
        <v>Oui</v>
      </c>
      <c r="IV245" s="7" t="str" cm="1">
        <f t="array" ref="IV245">_xlfn.SWITCH(IU245,"Oui","Non","Non","Oui","Abstention","Oui")</f>
        <v>Non</v>
      </c>
      <c r="IW245" s="7" t="str" cm="1">
        <f t="array" ref="IW245">_xlfn.SWITCH(IU245,"Oui","Abstention","Non","Abstention","Abstention","Non")</f>
        <v>Abstention</v>
      </c>
      <c r="IX245" s="3">
        <f t="shared" si="142"/>
        <v>25</v>
      </c>
      <c r="IY245" s="3">
        <f t="shared" si="143"/>
        <v>0.8</v>
      </c>
      <c r="IZ245" t="str">
        <f t="shared" si="169"/>
        <v>consigne</v>
      </c>
      <c r="JA245">
        <f t="shared" si="161"/>
        <v>0</v>
      </c>
      <c r="JB245">
        <f t="shared" si="162"/>
        <v>28</v>
      </c>
      <c r="JC245">
        <f t="shared" si="163"/>
        <v>0</v>
      </c>
      <c r="JD245" s="3">
        <f t="shared" si="144"/>
        <v>28</v>
      </c>
      <c r="JE245" s="7" t="str" cm="1">
        <f t="array" ref="JE245">_xlfn.SWITCH(JD245,JA245,"Oui",JB245,"Non",JC245,"Abstention")</f>
        <v>Non</v>
      </c>
      <c r="JF245" s="7" t="str" cm="1">
        <f t="array" ref="JF245">_xlfn.SWITCH(JE245,"Oui","Non","Non","Oui","Abstention","Oui")</f>
        <v>Oui</v>
      </c>
      <c r="JG245" s="7" t="str" cm="1">
        <f t="array" ref="JG245">_xlfn.SWITCH(JE245,"Oui","Abstention","Non","Abstention","Abstention","Non")</f>
        <v>Abstention</v>
      </c>
      <c r="JH245" s="3">
        <f t="shared" si="145"/>
        <v>28</v>
      </c>
      <c r="JI245" s="3">
        <f t="shared" si="146"/>
        <v>1</v>
      </c>
      <c r="JJ245" t="str">
        <f t="shared" si="170"/>
        <v>consigne</v>
      </c>
      <c r="JK245">
        <f t="shared" si="164"/>
        <v>0</v>
      </c>
      <c r="JL245">
        <f t="shared" si="165"/>
        <v>15</v>
      </c>
      <c r="JM245">
        <f t="shared" si="166"/>
        <v>0</v>
      </c>
      <c r="JN245" s="3">
        <f t="shared" si="147"/>
        <v>15</v>
      </c>
      <c r="JO245" s="7" t="str" cm="1">
        <f t="array" ref="JO245">_xlfn.SWITCH(JN245,JK245,"Oui",JL245,"Non",JM245,"Abstention")</f>
        <v>Non</v>
      </c>
      <c r="JP245" s="7" t="str" cm="1">
        <f t="array" ref="JP245">_xlfn.SWITCH(JO245,"Oui","Non","Non","Oui","Abstention","Oui")</f>
        <v>Oui</v>
      </c>
      <c r="JQ245" s="7" t="str" cm="1">
        <f t="array" ref="JQ245">_xlfn.SWITCH(JO245,"Oui","Abstention","Non","Abstention","Abstention","Non")</f>
        <v>Abstention</v>
      </c>
      <c r="JR245" s="3">
        <f t="shared" si="148"/>
        <v>15</v>
      </c>
      <c r="JS245" s="3">
        <f t="shared" si="149"/>
        <v>1</v>
      </c>
      <c r="JT245" t="str">
        <f t="shared" si="171"/>
        <v>consigne</v>
      </c>
      <c r="JU245" s="3"/>
      <c r="JV245" t="str" cm="1">
        <f t="array" ref="JV245">_xlfn._xlws.FILTER($M$3:$HD$3,((($M245:$HD245=$HR245)+($M245:$HD245=$HS245))*($M$5:$HD$5="V")*($HV245="consigne")),"")</f>
        <v/>
      </c>
      <c r="KP245" t="str" cm="1">
        <f t="array" ref="KP245">_xlfn._xlws.FILTER($M$3:$HD$3,((($M245:$HD245=$IB245)+($M245:$HD245=$IC245))*($M$5:$HD$5="S")*($IF245="consigne")),"")</f>
        <v/>
      </c>
      <c r="LD245" t="str" cm="1">
        <f t="array" ref="LD245:LH245">_xlfn._xlws.FILTER($M$3:$HD$3,((($M245:$HD245=$IV245)+($M245:$HD245=$IW245))*($M$5:$HD$5="RL")*($IZ245="consigne")),"")</f>
        <v>Cattaneo Rocco</v>
      </c>
      <c r="LE245" t="str">
        <v>Fiala Doris</v>
      </c>
      <c r="LF245" t="str">
        <v>Fluri Kurt</v>
      </c>
      <c r="LG245" t="str">
        <v>Giacometti Anna</v>
      </c>
      <c r="LH245" t="str">
        <v>Sauter Regine</v>
      </c>
      <c r="LP245" t="str" cm="1">
        <f t="array" ref="LP245">_xlfn._xlws.FILTER($M$3:$HD$3,((($M245:$HD245=$JF245)+($M245:$HD245=$JG245))*($M$5:$HD$5="G")*($JJ245="consigne")),"")</f>
        <v/>
      </c>
      <c r="MA245" t="str" cm="1">
        <f t="array" ref="MA245">_xlfn._xlws.FILTER($M$3:$HD$3,((($M245:$HD245=$JP245)+($M245:$HD245=$JQ245))*($M$5:$HD$5="GL")*($JT245="consigne")),"")</f>
        <v/>
      </c>
      <c r="MG245" t="str" cm="1">
        <f t="array" ref="MG245:MJ245">_xlfn._xlws.FILTER($M$3:$HD$3,((($M245:$HD245=$IL245)+($M245:$HD245=$IM245))*($M$5:$HD$5="M-E")*($IP245="consigne")),"")</f>
        <v>Gmür Alois</v>
      </c>
      <c r="MH245" t="str">
        <v>Gugger Niklaus-Samuel</v>
      </c>
      <c r="MI245" t="str">
        <v>Streiff-Feller Marianne</v>
      </c>
      <c r="MJ245" t="str">
        <v>Studer Lilian</v>
      </c>
    </row>
    <row r="246" spans="1:350" x14ac:dyDescent="0.25">
      <c r="A246" s="1" t="s">
        <v>1272</v>
      </c>
      <c r="B246" t="s">
        <v>204</v>
      </c>
      <c r="C246" t="s">
        <v>1273</v>
      </c>
      <c r="D246" t="s">
        <v>706</v>
      </c>
      <c r="E246" s="1" t="s">
        <v>1274</v>
      </c>
      <c r="F246" t="s">
        <v>1275</v>
      </c>
      <c r="G246">
        <v>24738</v>
      </c>
      <c r="H246" t="s">
        <v>877</v>
      </c>
      <c r="I246" t="s">
        <v>1276</v>
      </c>
      <c r="M246" t="s">
        <v>461</v>
      </c>
      <c r="N246" t="s">
        <v>461</v>
      </c>
      <c r="O246" t="s">
        <v>460</v>
      </c>
      <c r="P246" t="s">
        <v>461</v>
      </c>
      <c r="Q246" t="s">
        <v>461</v>
      </c>
      <c r="R246" t="s">
        <v>460</v>
      </c>
      <c r="S246" t="s">
        <v>460</v>
      </c>
      <c r="T246" t="s">
        <v>460</v>
      </c>
      <c r="U246" t="s">
        <v>460</v>
      </c>
      <c r="V246" t="s">
        <v>460</v>
      </c>
      <c r="W246" t="s">
        <v>463</v>
      </c>
      <c r="X246" t="s">
        <v>460</v>
      </c>
      <c r="Y246" t="s">
        <v>460</v>
      </c>
      <c r="Z246" t="s">
        <v>460</v>
      </c>
      <c r="AA246" t="s">
        <v>460</v>
      </c>
      <c r="AB246" t="s">
        <v>473</v>
      </c>
      <c r="AC246" t="s">
        <v>460</v>
      </c>
      <c r="AD246" t="s">
        <v>460</v>
      </c>
      <c r="AE246" t="s">
        <v>461</v>
      </c>
      <c r="AF246" t="s">
        <v>463</v>
      </c>
      <c r="AG246" t="s">
        <v>460</v>
      </c>
      <c r="AH246" t="s">
        <v>460</v>
      </c>
      <c r="AI246" t="s">
        <v>460</v>
      </c>
      <c r="AJ246" t="s">
        <v>460</v>
      </c>
      <c r="AK246" t="s">
        <v>460</v>
      </c>
      <c r="AL246" t="s">
        <v>461</v>
      </c>
      <c r="AM246" t="s">
        <v>473</v>
      </c>
      <c r="AN246" t="s">
        <v>460</v>
      </c>
      <c r="AO246" t="s">
        <v>461</v>
      </c>
      <c r="AP246" t="s">
        <v>460</v>
      </c>
      <c r="AQ246" t="s">
        <v>460</v>
      </c>
      <c r="AR246" t="s">
        <v>460</v>
      </c>
      <c r="AS246" t="s">
        <v>460</v>
      </c>
      <c r="AT246" t="s">
        <v>460</v>
      </c>
      <c r="AU246" t="s">
        <v>460</v>
      </c>
      <c r="AV246" t="s">
        <v>460</v>
      </c>
      <c r="AW246" t="s">
        <v>461</v>
      </c>
      <c r="AX246" t="s">
        <v>460</v>
      </c>
      <c r="AY246" t="s">
        <v>460</v>
      </c>
      <c r="AZ246" t="s">
        <v>460</v>
      </c>
      <c r="BA246" t="s">
        <v>461</v>
      </c>
      <c r="BB246" t="s">
        <v>480</v>
      </c>
      <c r="BC246" t="s">
        <v>460</v>
      </c>
      <c r="BD246" t="s">
        <v>461</v>
      </c>
      <c r="BE246" t="s">
        <v>463</v>
      </c>
      <c r="BF246" t="s">
        <v>460</v>
      </c>
      <c r="BG246" t="s">
        <v>460</v>
      </c>
      <c r="BH246" t="s">
        <v>473</v>
      </c>
      <c r="BI246" t="s">
        <v>460</v>
      </c>
      <c r="BJ246" t="s">
        <v>460</v>
      </c>
      <c r="BK246" t="s">
        <v>461</v>
      </c>
      <c r="BL246" t="s">
        <v>460</v>
      </c>
      <c r="BM246" t="s">
        <v>460</v>
      </c>
      <c r="BN246" t="s">
        <v>460</v>
      </c>
      <c r="BO246" t="s">
        <v>460</v>
      </c>
      <c r="BP246" t="s">
        <v>463</v>
      </c>
      <c r="BQ246" t="s">
        <v>460</v>
      </c>
      <c r="BR246" t="s">
        <v>461</v>
      </c>
      <c r="BS246" t="s">
        <v>460</v>
      </c>
      <c r="BT246" t="s">
        <v>461</v>
      </c>
      <c r="BU246" t="s">
        <v>461</v>
      </c>
      <c r="BV246" t="s">
        <v>460</v>
      </c>
      <c r="BW246" t="s">
        <v>461</v>
      </c>
      <c r="BX246" t="s">
        <v>460</v>
      </c>
      <c r="BY246" t="s">
        <v>460</v>
      </c>
      <c r="BZ246" t="s">
        <v>461</v>
      </c>
      <c r="CA246" t="s">
        <v>460</v>
      </c>
      <c r="CB246" t="s">
        <v>460</v>
      </c>
      <c r="CC246" t="s">
        <v>460</v>
      </c>
      <c r="CD246" t="s">
        <v>461</v>
      </c>
      <c r="CE246" t="s">
        <v>460</v>
      </c>
      <c r="CF246" t="s">
        <v>460</v>
      </c>
      <c r="CG246" t="s">
        <v>461</v>
      </c>
      <c r="CH246" t="s">
        <v>460</v>
      </c>
      <c r="CI246" t="s">
        <v>461</v>
      </c>
      <c r="CJ246" t="s">
        <v>460</v>
      </c>
      <c r="CK246" t="s">
        <v>460</v>
      </c>
      <c r="CL246" t="s">
        <v>461</v>
      </c>
      <c r="CM246" t="s">
        <v>463</v>
      </c>
      <c r="CN246" t="s">
        <v>460</v>
      </c>
      <c r="CO246" t="s">
        <v>460</v>
      </c>
      <c r="CP246" t="s">
        <v>461</v>
      </c>
      <c r="CQ246" t="s">
        <v>461</v>
      </c>
      <c r="CR246" t="s">
        <v>461</v>
      </c>
      <c r="CS246" t="s">
        <v>461</v>
      </c>
      <c r="CT246" t="s">
        <v>473</v>
      </c>
      <c r="CU246" t="s">
        <v>473</v>
      </c>
      <c r="CV246" t="s">
        <v>461</v>
      </c>
      <c r="CW246" t="s">
        <v>460</v>
      </c>
      <c r="CX246" t="s">
        <v>460</v>
      </c>
      <c r="CY246" t="s">
        <v>463</v>
      </c>
      <c r="CZ246" t="s">
        <v>461</v>
      </c>
      <c r="DA246" t="s">
        <v>460</v>
      </c>
      <c r="DB246" t="s">
        <v>474</v>
      </c>
      <c r="DC246" t="s">
        <v>460</v>
      </c>
      <c r="DD246" t="s">
        <v>461</v>
      </c>
      <c r="DE246" t="s">
        <v>460</v>
      </c>
      <c r="DF246" t="s">
        <v>461</v>
      </c>
      <c r="DG246" t="s">
        <v>460</v>
      </c>
      <c r="DH246" t="s">
        <v>473</v>
      </c>
      <c r="DI246" t="s">
        <v>460</v>
      </c>
      <c r="DJ246" t="s">
        <v>460</v>
      </c>
      <c r="DK246" t="s">
        <v>460</v>
      </c>
      <c r="DL246" t="s">
        <v>460</v>
      </c>
      <c r="DM246" t="s">
        <v>460</v>
      </c>
      <c r="DN246" t="s">
        <v>460</v>
      </c>
      <c r="DO246" t="s">
        <v>460</v>
      </c>
      <c r="DP246" t="s">
        <v>461</v>
      </c>
      <c r="DQ246" t="s">
        <v>473</v>
      </c>
      <c r="DR246" t="s">
        <v>460</v>
      </c>
      <c r="DS246" t="s">
        <v>460</v>
      </c>
      <c r="DT246" t="s">
        <v>460</v>
      </c>
      <c r="DU246" t="s">
        <v>461</v>
      </c>
      <c r="DV246" t="s">
        <v>460</v>
      </c>
      <c r="DW246" t="s">
        <v>460</v>
      </c>
      <c r="DX246" t="s">
        <v>461</v>
      </c>
      <c r="DY246" t="s">
        <v>460</v>
      </c>
      <c r="DZ246" t="s">
        <v>460</v>
      </c>
      <c r="EA246" t="s">
        <v>460</v>
      </c>
      <c r="EB246" t="s">
        <v>460</v>
      </c>
      <c r="EC246" t="s">
        <v>473</v>
      </c>
      <c r="ED246" t="s">
        <v>460</v>
      </c>
      <c r="EE246" t="s">
        <v>460</v>
      </c>
      <c r="EF246" t="s">
        <v>460</v>
      </c>
      <c r="EG246" t="s">
        <v>460</v>
      </c>
      <c r="EH246" t="s">
        <v>460</v>
      </c>
      <c r="EI246" t="s">
        <v>461</v>
      </c>
      <c r="EJ246" t="s">
        <v>461</v>
      </c>
      <c r="EK246" t="s">
        <v>473</v>
      </c>
      <c r="EL246" t="s">
        <v>460</v>
      </c>
      <c r="EM246" t="s">
        <v>460</v>
      </c>
      <c r="EN246" t="s">
        <v>461</v>
      </c>
      <c r="EO246" t="s">
        <v>460</v>
      </c>
      <c r="EP246" t="s">
        <v>473</v>
      </c>
      <c r="EQ246" t="s">
        <v>460</v>
      </c>
      <c r="ER246" t="s">
        <v>460</v>
      </c>
      <c r="ES246" t="s">
        <v>460</v>
      </c>
      <c r="ET246" t="s">
        <v>460</v>
      </c>
      <c r="EU246" t="s">
        <v>460</v>
      </c>
      <c r="EV246" t="s">
        <v>460</v>
      </c>
      <c r="EW246" t="s">
        <v>460</v>
      </c>
      <c r="EX246" t="s">
        <v>460</v>
      </c>
      <c r="EY246" t="s">
        <v>461</v>
      </c>
      <c r="EZ246" t="s">
        <v>460</v>
      </c>
      <c r="FA246" t="s">
        <v>480</v>
      </c>
      <c r="FB246" t="s">
        <v>473</v>
      </c>
      <c r="FC246" t="s">
        <v>460</v>
      </c>
      <c r="FD246" t="s">
        <v>460</v>
      </c>
      <c r="FE246" t="s">
        <v>460</v>
      </c>
      <c r="FF246" t="s">
        <v>460</v>
      </c>
      <c r="FG246" t="s">
        <v>473</v>
      </c>
      <c r="FH246" t="s">
        <v>460</v>
      </c>
      <c r="FI246" t="s">
        <v>460</v>
      </c>
      <c r="FJ246" t="s">
        <v>461</v>
      </c>
      <c r="FK246" t="s">
        <v>461</v>
      </c>
      <c r="FL246" t="s">
        <v>460</v>
      </c>
      <c r="FM246" t="s">
        <v>460</v>
      </c>
      <c r="FN246" t="s">
        <v>460</v>
      </c>
      <c r="FO246" t="s">
        <v>460</v>
      </c>
      <c r="FP246" t="s">
        <v>460</v>
      </c>
      <c r="FQ246" t="s">
        <v>461</v>
      </c>
      <c r="FR246" t="s">
        <v>460</v>
      </c>
      <c r="FS246" t="s">
        <v>460</v>
      </c>
      <c r="FT246" t="s">
        <v>460</v>
      </c>
      <c r="FU246" t="s">
        <v>460</v>
      </c>
      <c r="FV246" t="s">
        <v>460</v>
      </c>
      <c r="FW246" t="s">
        <v>461</v>
      </c>
      <c r="FX246" t="s">
        <v>460</v>
      </c>
      <c r="FY246" t="s">
        <v>460</v>
      </c>
      <c r="FZ246" t="s">
        <v>460</v>
      </c>
      <c r="GA246" t="s">
        <v>461</v>
      </c>
      <c r="GB246" t="s">
        <v>460</v>
      </c>
      <c r="GC246" t="s">
        <v>461</v>
      </c>
      <c r="GD246" t="s">
        <v>460</v>
      </c>
      <c r="GE246" t="s">
        <v>460</v>
      </c>
      <c r="GF246" t="s">
        <v>461</v>
      </c>
      <c r="GG246" t="s">
        <v>460</v>
      </c>
      <c r="GH246" t="s">
        <v>460</v>
      </c>
      <c r="GI246" t="s">
        <v>460</v>
      </c>
      <c r="GJ246" t="s">
        <v>460</v>
      </c>
      <c r="GK246" t="s">
        <v>461</v>
      </c>
      <c r="GL246" t="s">
        <v>461</v>
      </c>
      <c r="GM246" t="s">
        <v>460</v>
      </c>
      <c r="GN246" t="s">
        <v>460</v>
      </c>
      <c r="GO246" t="s">
        <v>461</v>
      </c>
      <c r="GP246" t="s">
        <v>460</v>
      </c>
      <c r="GQ246" t="s">
        <v>461</v>
      </c>
      <c r="GR246" t="s">
        <v>473</v>
      </c>
      <c r="GS246" t="s">
        <v>480</v>
      </c>
      <c r="GT246" t="s">
        <v>460</v>
      </c>
      <c r="GU246" t="s">
        <v>460</v>
      </c>
      <c r="GV246" t="s">
        <v>460</v>
      </c>
      <c r="GW246" t="s">
        <v>460</v>
      </c>
      <c r="GX246" t="s">
        <v>473</v>
      </c>
      <c r="GY246" t="s">
        <v>460</v>
      </c>
      <c r="GZ246" t="s">
        <v>460</v>
      </c>
      <c r="HA246" t="s">
        <v>460</v>
      </c>
      <c r="HB246" t="s">
        <v>461</v>
      </c>
      <c r="HC246" t="s">
        <v>460</v>
      </c>
      <c r="HD246" t="s">
        <v>461</v>
      </c>
      <c r="HE246" t="s">
        <v>481</v>
      </c>
      <c r="HF246">
        <v>128</v>
      </c>
      <c r="HG246">
        <v>48</v>
      </c>
      <c r="HH246">
        <v>3</v>
      </c>
      <c r="HI246">
        <v>6</v>
      </c>
      <c r="HJ246">
        <v>14</v>
      </c>
      <c r="HK246" t="s">
        <v>476</v>
      </c>
      <c r="HM246" s="3">
        <f t="shared" si="150"/>
        <v>0</v>
      </c>
      <c r="HN246" s="3">
        <f t="shared" si="151"/>
        <v>48</v>
      </c>
      <c r="HO246" s="3">
        <f t="shared" si="167"/>
        <v>0</v>
      </c>
      <c r="HP246" s="3">
        <f t="shared" si="130"/>
        <v>48</v>
      </c>
      <c r="HQ246" s="7" t="str" cm="1">
        <f t="array" ref="HQ246">_xlfn.SWITCH(HP246,HM246,"Oui",HN246,"Non",HO246,"Abstention")</f>
        <v>Non</v>
      </c>
      <c r="HR246" s="7" t="str" cm="1">
        <f t="array" ref="HR246">_xlfn.SWITCH(HQ246,"Oui","Non","Non","Oui","Abstention","Oui")</f>
        <v>Oui</v>
      </c>
      <c r="HS246" s="7" t="str" cm="1">
        <f t="array" ref="HS246">_xlfn.SWITCH(HQ246,"Oui","Abstention","Non","Abstention","Abstention","Non")</f>
        <v>Abstention</v>
      </c>
      <c r="HT246" s="3">
        <f t="shared" si="131"/>
        <v>48</v>
      </c>
      <c r="HU246" s="3">
        <f t="shared" si="132"/>
        <v>1</v>
      </c>
      <c r="HV246" t="str">
        <f t="shared" si="133"/>
        <v>consigne</v>
      </c>
      <c r="HW246" s="3">
        <f t="shared" si="152"/>
        <v>33</v>
      </c>
      <c r="HX246" s="3">
        <f t="shared" si="153"/>
        <v>0</v>
      </c>
      <c r="HY246" s="3">
        <f t="shared" si="154"/>
        <v>0</v>
      </c>
      <c r="HZ246" s="3">
        <f t="shared" si="134"/>
        <v>33</v>
      </c>
      <c r="IA246" s="7" t="str" cm="1">
        <f t="array" ref="IA246">_xlfn.SWITCH(HZ246,HW246,"Oui",HX246,"Non",HY246,"Abstention")</f>
        <v>Oui</v>
      </c>
      <c r="IB246" s="7" t="str" cm="1">
        <f t="array" ref="IB246">_xlfn.SWITCH(IA246,"Oui","Non","Non","Oui","Abstention","Oui")</f>
        <v>Non</v>
      </c>
      <c r="IC246" s="7" t="str" cm="1">
        <f t="array" ref="IC246">_xlfn.SWITCH(IA246,"Oui","Abstention","Non","Abstention","Abstention","Non")</f>
        <v>Abstention</v>
      </c>
      <c r="ID246" s="3">
        <f t="shared" si="172"/>
        <v>33</v>
      </c>
      <c r="IE246" s="3">
        <f t="shared" si="173"/>
        <v>1</v>
      </c>
      <c r="IF246" t="str">
        <f t="shared" si="137"/>
        <v>consigne</v>
      </c>
      <c r="IG246">
        <f t="shared" si="155"/>
        <v>27</v>
      </c>
      <c r="IH246">
        <f t="shared" si="156"/>
        <v>0</v>
      </c>
      <c r="II246">
        <f t="shared" si="157"/>
        <v>1</v>
      </c>
      <c r="IJ246" s="3">
        <f t="shared" si="138"/>
        <v>27</v>
      </c>
      <c r="IK246" s="7" t="str" cm="1">
        <f t="array" ref="IK246">_xlfn.SWITCH(IJ246,IG246,"Oui",IH246,"Non",II246,"Abstention")</f>
        <v>Oui</v>
      </c>
      <c r="IL246" s="7" t="str" cm="1">
        <f t="array" ref="IL246">_xlfn.SWITCH(IK246,"Oui","Non","Non","Oui","Abstention","Oui")</f>
        <v>Non</v>
      </c>
      <c r="IM246" s="7" t="str" cm="1">
        <f t="array" ref="IM246">_xlfn.SWITCH(IK246,"Oui","Abstention","Non","Abstention","Abstention","Non")</f>
        <v>Abstention</v>
      </c>
      <c r="IN246" s="3">
        <f t="shared" si="139"/>
        <v>28</v>
      </c>
      <c r="IO246" s="3">
        <f t="shared" si="140"/>
        <v>0.9642857142857143</v>
      </c>
      <c r="IP246" t="str">
        <f t="shared" si="168"/>
        <v>consigne</v>
      </c>
      <c r="IQ246">
        <f t="shared" si="158"/>
        <v>23</v>
      </c>
      <c r="IR246">
        <f t="shared" si="159"/>
        <v>0</v>
      </c>
      <c r="IS246">
        <f t="shared" si="160"/>
        <v>2</v>
      </c>
      <c r="IT246" s="3">
        <f t="shared" si="141"/>
        <v>23</v>
      </c>
      <c r="IU246" s="7" t="str" cm="1">
        <f t="array" ref="IU246">_xlfn.SWITCH(IT246,IQ246,"Oui",IR246,"Non",IS246,"Abstention")</f>
        <v>Oui</v>
      </c>
      <c r="IV246" s="7" t="str" cm="1">
        <f t="array" ref="IV246">_xlfn.SWITCH(IU246,"Oui","Non","Non","Oui","Abstention","Oui")</f>
        <v>Non</v>
      </c>
      <c r="IW246" s="7" t="str" cm="1">
        <f t="array" ref="IW246">_xlfn.SWITCH(IU246,"Oui","Abstention","Non","Abstention","Abstention","Non")</f>
        <v>Abstention</v>
      </c>
      <c r="IX246" s="3">
        <f t="shared" si="142"/>
        <v>25</v>
      </c>
      <c r="IY246" s="3">
        <f t="shared" si="143"/>
        <v>0.92</v>
      </c>
      <c r="IZ246" t="str">
        <f t="shared" si="169"/>
        <v>consigne</v>
      </c>
      <c r="JA246">
        <f t="shared" si="161"/>
        <v>29</v>
      </c>
      <c r="JB246">
        <f t="shared" si="162"/>
        <v>0</v>
      </c>
      <c r="JC246">
        <f t="shared" si="163"/>
        <v>0</v>
      </c>
      <c r="JD246" s="3">
        <f t="shared" si="144"/>
        <v>29</v>
      </c>
      <c r="JE246" s="7" t="str" cm="1">
        <f t="array" ref="JE246">_xlfn.SWITCH(JD246,JA246,"Oui",JB246,"Non",JC246,"Abstention")</f>
        <v>Oui</v>
      </c>
      <c r="JF246" s="7" t="str" cm="1">
        <f t="array" ref="JF246">_xlfn.SWITCH(JE246,"Oui","Non","Non","Oui","Abstention","Oui")</f>
        <v>Non</v>
      </c>
      <c r="JG246" s="7" t="str" cm="1">
        <f t="array" ref="JG246">_xlfn.SWITCH(JE246,"Oui","Abstention","Non","Abstention","Abstention","Non")</f>
        <v>Abstention</v>
      </c>
      <c r="JH246" s="3">
        <f t="shared" si="145"/>
        <v>29</v>
      </c>
      <c r="JI246" s="3">
        <f t="shared" si="146"/>
        <v>1</v>
      </c>
      <c r="JJ246" t="str">
        <f t="shared" si="170"/>
        <v>consigne</v>
      </c>
      <c r="JK246">
        <f t="shared" si="164"/>
        <v>16</v>
      </c>
      <c r="JL246">
        <f t="shared" si="165"/>
        <v>0</v>
      </c>
      <c r="JM246">
        <f t="shared" si="166"/>
        <v>0</v>
      </c>
      <c r="JN246" s="3">
        <f t="shared" si="147"/>
        <v>16</v>
      </c>
      <c r="JO246" s="7" t="str" cm="1">
        <f t="array" ref="JO246">_xlfn.SWITCH(JN246,JK246,"Oui",JL246,"Non",JM246,"Abstention")</f>
        <v>Oui</v>
      </c>
      <c r="JP246" s="7" t="str" cm="1">
        <f t="array" ref="JP246">_xlfn.SWITCH(JO246,"Oui","Non","Non","Oui","Abstention","Oui")</f>
        <v>Non</v>
      </c>
      <c r="JQ246" s="7" t="str" cm="1">
        <f t="array" ref="JQ246">_xlfn.SWITCH(JO246,"Oui","Abstention","Non","Abstention","Abstention","Non")</f>
        <v>Abstention</v>
      </c>
      <c r="JR246" s="3">
        <f t="shared" si="148"/>
        <v>16</v>
      </c>
      <c r="JS246" s="3">
        <f t="shared" si="149"/>
        <v>1</v>
      </c>
      <c r="JT246" t="str">
        <f t="shared" si="171"/>
        <v>consigne</v>
      </c>
      <c r="JU246" s="3"/>
      <c r="JV246" t="str" cm="1">
        <f t="array" ref="JV246">_xlfn._xlws.FILTER($M$3:$HD$3,((($M246:$HD246=$HR246)+($M246:$HD246=$HS246))*($M$5:$HD$5="V")*($HV246="consigne")),"")</f>
        <v/>
      </c>
      <c r="KP246" t="str" cm="1">
        <f t="array" ref="KP246">_xlfn._xlws.FILTER($M$3:$HD$3,((($M246:$HD246=$IB246)+($M246:$HD246=$IC246))*($M$5:$HD$5="S")*($IF246="consigne")),"")</f>
        <v/>
      </c>
      <c r="LD246" t="str" cm="1">
        <f t="array" ref="LD246:LE246">_xlfn._xlws.FILTER($M$3:$HD$3,((($M246:$HD246=$IV246)+($M246:$HD246=$IW246))*($M$5:$HD$5="RL")*($IZ246="consigne")),"")</f>
        <v>Dobler Marcel</v>
      </c>
      <c r="LE246" t="str">
        <v>Wasserfallen Christian</v>
      </c>
      <c r="LP246" t="str" cm="1">
        <f t="array" ref="LP246">_xlfn._xlws.FILTER($M$3:$HD$3,((($M246:$HD246=$JF246)+($M246:$HD246=$JG246))*($M$5:$HD$5="G")*($JJ246="consigne")),"")</f>
        <v/>
      </c>
      <c r="MA246" t="str" cm="1">
        <f t="array" ref="MA246">_xlfn._xlws.FILTER($M$3:$HD$3,((($M246:$HD246=$JP246)+($M246:$HD246=$JQ246))*($M$5:$HD$5="GL")*($JT246="consigne")),"")</f>
        <v/>
      </c>
      <c r="MG246" t="str" cm="1">
        <f t="array" ref="MG246">_xlfn._xlws.FILTER($M$3:$HD$3,((($M246:$HD246=$IL246)+($M246:$HD246=$IM246))*($M$5:$HD$5="M-E")*($IP246="consigne")),"")</f>
        <v>Regazzi Fabio</v>
      </c>
    </row>
    <row r="247" spans="1:350" x14ac:dyDescent="0.25">
      <c r="A247" s="1" t="s">
        <v>1277</v>
      </c>
      <c r="B247" t="s">
        <v>204</v>
      </c>
      <c r="C247" t="s">
        <v>1273</v>
      </c>
      <c r="D247" t="s">
        <v>706</v>
      </c>
      <c r="E247" s="1" t="s">
        <v>1278</v>
      </c>
      <c r="F247" t="s">
        <v>1279</v>
      </c>
      <c r="G247">
        <v>24739</v>
      </c>
      <c r="H247" t="s">
        <v>877</v>
      </c>
      <c r="I247" t="s">
        <v>1280</v>
      </c>
      <c r="M247" t="s">
        <v>461</v>
      </c>
      <c r="N247" t="s">
        <v>461</v>
      </c>
      <c r="O247" t="s">
        <v>460</v>
      </c>
      <c r="P247" t="s">
        <v>461</v>
      </c>
      <c r="Q247" t="s">
        <v>461</v>
      </c>
      <c r="R247" t="s">
        <v>460</v>
      </c>
      <c r="S247" t="s">
        <v>460</v>
      </c>
      <c r="T247" t="s">
        <v>460</v>
      </c>
      <c r="U247" t="s">
        <v>460</v>
      </c>
      <c r="V247" t="s">
        <v>460</v>
      </c>
      <c r="W247" t="s">
        <v>463</v>
      </c>
      <c r="X247" t="s">
        <v>460</v>
      </c>
      <c r="Y247" t="s">
        <v>460</v>
      </c>
      <c r="Z247" t="s">
        <v>460</v>
      </c>
      <c r="AA247" t="s">
        <v>460</v>
      </c>
      <c r="AB247" t="s">
        <v>460</v>
      </c>
      <c r="AC247" t="s">
        <v>460</v>
      </c>
      <c r="AD247" t="s">
        <v>460</v>
      </c>
      <c r="AE247" t="s">
        <v>461</v>
      </c>
      <c r="AF247" t="s">
        <v>463</v>
      </c>
      <c r="AG247" t="s">
        <v>460</v>
      </c>
      <c r="AH247" t="s">
        <v>460</v>
      </c>
      <c r="AI247" t="s">
        <v>460</v>
      </c>
      <c r="AJ247" t="s">
        <v>460</v>
      </c>
      <c r="AK247" t="s">
        <v>460</v>
      </c>
      <c r="AL247" t="s">
        <v>461</v>
      </c>
      <c r="AM247" t="s">
        <v>473</v>
      </c>
      <c r="AN247" t="s">
        <v>460</v>
      </c>
      <c r="AO247" t="s">
        <v>461</v>
      </c>
      <c r="AP247" t="s">
        <v>460</v>
      </c>
      <c r="AQ247" t="s">
        <v>460</v>
      </c>
      <c r="AR247" t="s">
        <v>460</v>
      </c>
      <c r="AS247" t="s">
        <v>460</v>
      </c>
      <c r="AT247" t="s">
        <v>460</v>
      </c>
      <c r="AU247" t="s">
        <v>460</v>
      </c>
      <c r="AV247" t="s">
        <v>460</v>
      </c>
      <c r="AW247" t="s">
        <v>461</v>
      </c>
      <c r="AX247" t="s">
        <v>460</v>
      </c>
      <c r="AY247" t="s">
        <v>460</v>
      </c>
      <c r="AZ247" t="s">
        <v>461</v>
      </c>
      <c r="BA247" t="s">
        <v>461</v>
      </c>
      <c r="BB247" t="s">
        <v>461</v>
      </c>
      <c r="BC247" t="s">
        <v>460</v>
      </c>
      <c r="BD247" t="s">
        <v>461</v>
      </c>
      <c r="BE247" t="s">
        <v>463</v>
      </c>
      <c r="BF247" t="s">
        <v>461</v>
      </c>
      <c r="BG247" t="s">
        <v>460</v>
      </c>
      <c r="BH247" t="s">
        <v>461</v>
      </c>
      <c r="BI247" t="s">
        <v>460</v>
      </c>
      <c r="BJ247" t="s">
        <v>461</v>
      </c>
      <c r="BK247" t="s">
        <v>461</v>
      </c>
      <c r="BL247" t="s">
        <v>460</v>
      </c>
      <c r="BM247" t="s">
        <v>460</v>
      </c>
      <c r="BN247" t="s">
        <v>460</v>
      </c>
      <c r="BO247" t="s">
        <v>461</v>
      </c>
      <c r="BP247" t="s">
        <v>463</v>
      </c>
      <c r="BQ247" t="s">
        <v>460</v>
      </c>
      <c r="BR247" t="s">
        <v>461</v>
      </c>
      <c r="BS247" t="s">
        <v>460</v>
      </c>
      <c r="BT247" t="s">
        <v>461</v>
      </c>
      <c r="BU247" t="s">
        <v>461</v>
      </c>
      <c r="BV247" t="s">
        <v>460</v>
      </c>
      <c r="BW247" t="s">
        <v>461</v>
      </c>
      <c r="BX247" t="s">
        <v>460</v>
      </c>
      <c r="BY247" t="s">
        <v>460</v>
      </c>
      <c r="BZ247" t="s">
        <v>461</v>
      </c>
      <c r="CA247" t="s">
        <v>460</v>
      </c>
      <c r="CB247" t="s">
        <v>460</v>
      </c>
      <c r="CC247" t="s">
        <v>461</v>
      </c>
      <c r="CD247" t="s">
        <v>461</v>
      </c>
      <c r="CE247" t="s">
        <v>460</v>
      </c>
      <c r="CF247" t="s">
        <v>460</v>
      </c>
      <c r="CG247" t="s">
        <v>461</v>
      </c>
      <c r="CH247" t="s">
        <v>460</v>
      </c>
      <c r="CI247" t="s">
        <v>461</v>
      </c>
      <c r="CJ247" t="s">
        <v>460</v>
      </c>
      <c r="CK247" t="s">
        <v>460</v>
      </c>
      <c r="CL247" t="s">
        <v>461</v>
      </c>
      <c r="CM247" t="s">
        <v>463</v>
      </c>
      <c r="CN247" t="s">
        <v>460</v>
      </c>
      <c r="CO247" t="s">
        <v>460</v>
      </c>
      <c r="CP247" t="s">
        <v>461</v>
      </c>
      <c r="CQ247" t="s">
        <v>461</v>
      </c>
      <c r="CR247" t="s">
        <v>461</v>
      </c>
      <c r="CS247" t="s">
        <v>461</v>
      </c>
      <c r="CT247" t="s">
        <v>473</v>
      </c>
      <c r="CU247" t="s">
        <v>480</v>
      </c>
      <c r="CV247" t="s">
        <v>461</v>
      </c>
      <c r="CW247" t="s">
        <v>460</v>
      </c>
      <c r="CX247" t="s">
        <v>460</v>
      </c>
      <c r="CY247" t="s">
        <v>463</v>
      </c>
      <c r="CZ247" t="s">
        <v>461</v>
      </c>
      <c r="DA247" t="s">
        <v>460</v>
      </c>
      <c r="DB247" t="s">
        <v>474</v>
      </c>
      <c r="DC247" t="s">
        <v>461</v>
      </c>
      <c r="DD247" t="s">
        <v>461</v>
      </c>
      <c r="DE247" t="s">
        <v>460</v>
      </c>
      <c r="DF247" t="s">
        <v>461</v>
      </c>
      <c r="DG247" t="s">
        <v>460</v>
      </c>
      <c r="DH247" t="s">
        <v>460</v>
      </c>
      <c r="DI247" t="s">
        <v>460</v>
      </c>
      <c r="DJ247" t="s">
        <v>460</v>
      </c>
      <c r="DK247" t="s">
        <v>480</v>
      </c>
      <c r="DL247" t="s">
        <v>460</v>
      </c>
      <c r="DM247" t="s">
        <v>460</v>
      </c>
      <c r="DN247" t="s">
        <v>460</v>
      </c>
      <c r="DO247" t="s">
        <v>460</v>
      </c>
      <c r="DP247" t="s">
        <v>461</v>
      </c>
      <c r="DQ247" t="s">
        <v>473</v>
      </c>
      <c r="DR247" t="s">
        <v>460</v>
      </c>
      <c r="DS247" t="s">
        <v>460</v>
      </c>
      <c r="DT247" t="s">
        <v>460</v>
      </c>
      <c r="DU247" t="s">
        <v>461</v>
      </c>
      <c r="DV247" t="s">
        <v>460</v>
      </c>
      <c r="DW247" t="s">
        <v>460</v>
      </c>
      <c r="DX247" t="s">
        <v>461</v>
      </c>
      <c r="DY247" t="s">
        <v>460</v>
      </c>
      <c r="DZ247" t="s">
        <v>460</v>
      </c>
      <c r="EA247" t="s">
        <v>460</v>
      </c>
      <c r="EB247" t="s">
        <v>460</v>
      </c>
      <c r="EC247" t="s">
        <v>473</v>
      </c>
      <c r="ED247" t="s">
        <v>460</v>
      </c>
      <c r="EE247" t="s">
        <v>461</v>
      </c>
      <c r="EF247" t="s">
        <v>460</v>
      </c>
      <c r="EG247" t="s">
        <v>460</v>
      </c>
      <c r="EH247" t="s">
        <v>461</v>
      </c>
      <c r="EI247" t="s">
        <v>461</v>
      </c>
      <c r="EJ247" t="s">
        <v>461</v>
      </c>
      <c r="EK247" t="s">
        <v>473</v>
      </c>
      <c r="EL247" t="s">
        <v>460</v>
      </c>
      <c r="EM247" t="s">
        <v>460</v>
      </c>
      <c r="EN247" t="s">
        <v>461</v>
      </c>
      <c r="EO247" t="s">
        <v>473</v>
      </c>
      <c r="EP247" t="s">
        <v>473</v>
      </c>
      <c r="EQ247" t="s">
        <v>460</v>
      </c>
      <c r="ER247" t="s">
        <v>460</v>
      </c>
      <c r="ES247" t="s">
        <v>460</v>
      </c>
      <c r="ET247" t="s">
        <v>460</v>
      </c>
      <c r="EU247" t="s">
        <v>460</v>
      </c>
      <c r="EV247" t="s">
        <v>460</v>
      </c>
      <c r="EW247" t="s">
        <v>460</v>
      </c>
      <c r="EX247" t="s">
        <v>460</v>
      </c>
      <c r="EY247" t="s">
        <v>461</v>
      </c>
      <c r="EZ247" t="s">
        <v>460</v>
      </c>
      <c r="FA247" t="s">
        <v>461</v>
      </c>
      <c r="FB247" t="s">
        <v>461</v>
      </c>
      <c r="FC247" t="s">
        <v>460</v>
      </c>
      <c r="FD247" t="s">
        <v>480</v>
      </c>
      <c r="FE247" t="s">
        <v>460</v>
      </c>
      <c r="FF247" t="s">
        <v>460</v>
      </c>
      <c r="FG247" t="s">
        <v>461</v>
      </c>
      <c r="FH247" t="s">
        <v>460</v>
      </c>
      <c r="FI247" t="s">
        <v>480</v>
      </c>
      <c r="FJ247" t="s">
        <v>461</v>
      </c>
      <c r="FK247" t="s">
        <v>461</v>
      </c>
      <c r="FL247" t="s">
        <v>460</v>
      </c>
      <c r="FM247" t="s">
        <v>460</v>
      </c>
      <c r="FN247" t="s">
        <v>460</v>
      </c>
      <c r="FO247" t="s">
        <v>460</v>
      </c>
      <c r="FP247" t="s">
        <v>461</v>
      </c>
      <c r="FQ247" t="s">
        <v>461</v>
      </c>
      <c r="FR247" t="s">
        <v>460</v>
      </c>
      <c r="FS247" t="s">
        <v>461</v>
      </c>
      <c r="FT247" t="s">
        <v>460</v>
      </c>
      <c r="FU247" t="s">
        <v>460</v>
      </c>
      <c r="FV247" t="s">
        <v>460</v>
      </c>
      <c r="FW247" t="s">
        <v>461</v>
      </c>
      <c r="FX247" t="s">
        <v>460</v>
      </c>
      <c r="FY247" t="s">
        <v>460</v>
      </c>
      <c r="FZ247" t="s">
        <v>460</v>
      </c>
      <c r="GA247" t="s">
        <v>461</v>
      </c>
      <c r="GB247" t="s">
        <v>460</v>
      </c>
      <c r="GC247" t="s">
        <v>461</v>
      </c>
      <c r="GD247" t="s">
        <v>460</v>
      </c>
      <c r="GE247" t="s">
        <v>460</v>
      </c>
      <c r="GF247" t="s">
        <v>461</v>
      </c>
      <c r="GG247" t="s">
        <v>460</v>
      </c>
      <c r="GH247" t="s">
        <v>460</v>
      </c>
      <c r="GI247" t="s">
        <v>460</v>
      </c>
      <c r="GJ247" t="s">
        <v>460</v>
      </c>
      <c r="GK247" t="s">
        <v>461</v>
      </c>
      <c r="GL247" t="s">
        <v>461</v>
      </c>
      <c r="GM247" t="s">
        <v>460</v>
      </c>
      <c r="GN247" t="s">
        <v>461</v>
      </c>
      <c r="GO247" t="s">
        <v>461</v>
      </c>
      <c r="GP247" t="s">
        <v>460</v>
      </c>
      <c r="GQ247" t="s">
        <v>461</v>
      </c>
      <c r="GR247" t="s">
        <v>473</v>
      </c>
      <c r="GS247" t="s">
        <v>461</v>
      </c>
      <c r="GT247" t="s">
        <v>460</v>
      </c>
      <c r="GU247" t="s">
        <v>460</v>
      </c>
      <c r="GV247" t="s">
        <v>461</v>
      </c>
      <c r="GW247" t="s">
        <v>460</v>
      </c>
      <c r="GX247" t="s">
        <v>460</v>
      </c>
      <c r="GY247" t="s">
        <v>460</v>
      </c>
      <c r="GZ247" t="s">
        <v>460</v>
      </c>
      <c r="HA247" t="s">
        <v>460</v>
      </c>
      <c r="HB247" t="s">
        <v>461</v>
      </c>
      <c r="HC247" t="s">
        <v>460</v>
      </c>
      <c r="HD247" t="s">
        <v>461</v>
      </c>
      <c r="HE247" t="s">
        <v>481</v>
      </c>
      <c r="HF247">
        <v>115</v>
      </c>
      <c r="HG247">
        <v>66</v>
      </c>
      <c r="HH247">
        <v>4</v>
      </c>
      <c r="HI247">
        <v>6</v>
      </c>
      <c r="HJ247">
        <v>8</v>
      </c>
      <c r="HK247" t="s">
        <v>476</v>
      </c>
      <c r="HM247" s="3">
        <f t="shared" si="150"/>
        <v>0</v>
      </c>
      <c r="HN247" s="3">
        <f t="shared" si="151"/>
        <v>50</v>
      </c>
      <c r="HO247" s="3">
        <f t="shared" si="167"/>
        <v>0</v>
      </c>
      <c r="HP247" s="3">
        <f t="shared" si="130"/>
        <v>50</v>
      </c>
      <c r="HQ247" s="7" t="str" cm="1">
        <f t="array" ref="HQ247">_xlfn.SWITCH(HP247,HM247,"Oui",HN247,"Non",HO247,"Abstention")</f>
        <v>Non</v>
      </c>
      <c r="HR247" s="7" t="str" cm="1">
        <f t="array" ref="HR247">_xlfn.SWITCH(HQ247,"Oui","Non","Non","Oui","Abstention","Oui")</f>
        <v>Oui</v>
      </c>
      <c r="HS247" s="7" t="str" cm="1">
        <f t="array" ref="HS247">_xlfn.SWITCH(HQ247,"Oui","Abstention","Non","Abstention","Abstention","Non")</f>
        <v>Abstention</v>
      </c>
      <c r="HT247" s="3">
        <f t="shared" si="131"/>
        <v>50</v>
      </c>
      <c r="HU247" s="3">
        <f t="shared" si="132"/>
        <v>1</v>
      </c>
      <c r="HV247" t="str">
        <f t="shared" si="133"/>
        <v>consigne</v>
      </c>
      <c r="HW247" s="3">
        <f t="shared" si="152"/>
        <v>35</v>
      </c>
      <c r="HX247" s="3">
        <f t="shared" si="153"/>
        <v>0</v>
      </c>
      <c r="HY247" s="3">
        <f t="shared" si="154"/>
        <v>0</v>
      </c>
      <c r="HZ247" s="3">
        <f t="shared" si="134"/>
        <v>35</v>
      </c>
      <c r="IA247" s="7" t="str" cm="1">
        <f t="array" ref="IA247">_xlfn.SWITCH(HZ247,HW247,"Oui",HX247,"Non",HY247,"Abstention")</f>
        <v>Oui</v>
      </c>
      <c r="IB247" s="7" t="str" cm="1">
        <f t="array" ref="IB247">_xlfn.SWITCH(IA247,"Oui","Non","Non","Oui","Abstention","Oui")</f>
        <v>Non</v>
      </c>
      <c r="IC247" s="7" t="str" cm="1">
        <f t="array" ref="IC247">_xlfn.SWITCH(IA247,"Oui","Abstention","Non","Abstention","Abstention","Non")</f>
        <v>Abstention</v>
      </c>
      <c r="ID247" s="3">
        <f t="shared" si="172"/>
        <v>35</v>
      </c>
      <c r="IE247" s="3">
        <f t="shared" si="173"/>
        <v>1</v>
      </c>
      <c r="IF247" t="str">
        <f t="shared" si="137"/>
        <v>consigne</v>
      </c>
      <c r="IG247">
        <f t="shared" si="155"/>
        <v>24</v>
      </c>
      <c r="IH247">
        <f t="shared" si="156"/>
        <v>3</v>
      </c>
      <c r="II247">
        <f t="shared" si="157"/>
        <v>3</v>
      </c>
      <c r="IJ247" s="3">
        <f t="shared" si="138"/>
        <v>24</v>
      </c>
      <c r="IK247" s="7" t="str" cm="1">
        <f t="array" ref="IK247">_xlfn.SWITCH(IJ247,IG247,"Oui",IH247,"Non",II247,"Abstention")</f>
        <v>Oui</v>
      </c>
      <c r="IL247" s="7" t="str" cm="1">
        <f t="array" ref="IL247">_xlfn.SWITCH(IK247,"Oui","Non","Non","Oui","Abstention","Oui")</f>
        <v>Non</v>
      </c>
      <c r="IM247" s="7" t="str" cm="1">
        <f t="array" ref="IM247">_xlfn.SWITCH(IK247,"Oui","Abstention","Non","Abstention","Abstention","Non")</f>
        <v>Abstention</v>
      </c>
      <c r="IN247" s="3">
        <f t="shared" si="139"/>
        <v>30</v>
      </c>
      <c r="IO247" s="3">
        <f t="shared" si="140"/>
        <v>0.8</v>
      </c>
      <c r="IP247" t="str">
        <f t="shared" si="168"/>
        <v>consigne</v>
      </c>
      <c r="IQ247">
        <f t="shared" si="158"/>
        <v>12</v>
      </c>
      <c r="IR247">
        <f t="shared" si="159"/>
        <v>13</v>
      </c>
      <c r="IS247">
        <f t="shared" si="160"/>
        <v>1</v>
      </c>
      <c r="IT247" s="3">
        <f t="shared" si="141"/>
        <v>13</v>
      </c>
      <c r="IU247" s="7" t="str" cm="1">
        <f t="array" ref="IU247">_xlfn.SWITCH(IT247,IQ247,"Oui",IR247,"Non",IS247,"Abstention")</f>
        <v>Non</v>
      </c>
      <c r="IV247" s="7" t="str" cm="1">
        <f t="array" ref="IV247">_xlfn.SWITCH(IU247,"Oui","Non","Non","Oui","Abstention","Oui")</f>
        <v>Oui</v>
      </c>
      <c r="IW247" s="7" t="str" cm="1">
        <f t="array" ref="IW247">_xlfn.SWITCH(IU247,"Oui","Abstention","Non","Abstention","Abstention","Non")</f>
        <v>Abstention</v>
      </c>
      <c r="IX247" s="3">
        <f t="shared" si="142"/>
        <v>26</v>
      </c>
      <c r="IY247" s="3">
        <f t="shared" si="143"/>
        <v>0.5</v>
      </c>
      <c r="IZ247" t="str">
        <f t="shared" si="169"/>
        <v>pas de consigne</v>
      </c>
      <c r="JA247">
        <f t="shared" si="161"/>
        <v>28</v>
      </c>
      <c r="JB247">
        <f t="shared" si="162"/>
        <v>0</v>
      </c>
      <c r="JC247">
        <f t="shared" si="163"/>
        <v>0</v>
      </c>
      <c r="JD247" s="3">
        <f t="shared" si="144"/>
        <v>28</v>
      </c>
      <c r="JE247" s="7" t="str" cm="1">
        <f t="array" ref="JE247">_xlfn.SWITCH(JD247,JA247,"Oui",JB247,"Non",JC247,"Abstention")</f>
        <v>Oui</v>
      </c>
      <c r="JF247" s="7" t="str" cm="1">
        <f t="array" ref="JF247">_xlfn.SWITCH(JE247,"Oui","Non","Non","Oui","Abstention","Oui")</f>
        <v>Non</v>
      </c>
      <c r="JG247" s="7" t="str" cm="1">
        <f t="array" ref="JG247">_xlfn.SWITCH(JE247,"Oui","Abstention","Non","Abstention","Abstention","Non")</f>
        <v>Abstention</v>
      </c>
      <c r="JH247" s="3">
        <f t="shared" si="145"/>
        <v>28</v>
      </c>
      <c r="JI247" s="3">
        <f t="shared" si="146"/>
        <v>1</v>
      </c>
      <c r="JJ247" t="str">
        <f t="shared" si="170"/>
        <v>consigne</v>
      </c>
      <c r="JK247">
        <f t="shared" si="164"/>
        <v>16</v>
      </c>
      <c r="JL247">
        <f t="shared" si="165"/>
        <v>0</v>
      </c>
      <c r="JM247">
        <f t="shared" si="166"/>
        <v>0</v>
      </c>
      <c r="JN247" s="3">
        <f t="shared" si="147"/>
        <v>16</v>
      </c>
      <c r="JO247" s="7" t="str" cm="1">
        <f t="array" ref="JO247">_xlfn.SWITCH(JN247,JK247,"Oui",JL247,"Non",JM247,"Abstention")</f>
        <v>Oui</v>
      </c>
      <c r="JP247" s="7" t="str" cm="1">
        <f t="array" ref="JP247">_xlfn.SWITCH(JO247,"Oui","Non","Non","Oui","Abstention","Oui")</f>
        <v>Non</v>
      </c>
      <c r="JQ247" s="7" t="str" cm="1">
        <f t="array" ref="JQ247">_xlfn.SWITCH(JO247,"Oui","Abstention","Non","Abstention","Abstention","Non")</f>
        <v>Abstention</v>
      </c>
      <c r="JR247" s="3">
        <f t="shared" si="148"/>
        <v>16</v>
      </c>
      <c r="JS247" s="3">
        <f t="shared" si="149"/>
        <v>1</v>
      </c>
      <c r="JT247" t="str">
        <f t="shared" si="171"/>
        <v>consigne</v>
      </c>
      <c r="JU247" s="3"/>
      <c r="JV247" t="str" cm="1">
        <f t="array" ref="JV247">_xlfn._xlws.FILTER($M$3:$HD$3,((($M247:$HD247=$HR247)+($M247:$HD247=$HS247))*($M$5:$HD$5="V")*($HV247="consigne")),"")</f>
        <v/>
      </c>
      <c r="KP247" t="str" cm="1">
        <f t="array" ref="KP247">_xlfn._xlws.FILTER($M$3:$HD$3,((($M247:$HD247=$IB247)+($M247:$HD247=$IC247))*($M$5:$HD$5="S")*($IF247="consigne")),"")</f>
        <v/>
      </c>
      <c r="LD247" t="str" cm="1">
        <f t="array" ref="LD247">_xlfn._xlws.FILTER($M$3:$HD$3,((($M247:$HD247=$IV247)+($M247:$HD247=$IW247))*($M$5:$HD$5="RL")*($IZ247="consigne")),"")</f>
        <v/>
      </c>
      <c r="LP247" t="str" cm="1">
        <f t="array" ref="LP247">_xlfn._xlws.FILTER($M$3:$HD$3,((($M247:$HD247=$JF247)+($M247:$HD247=$JG247))*($M$5:$HD$5="G")*($JJ247="consigne")),"")</f>
        <v/>
      </c>
      <c r="MA247" t="str" cm="1">
        <f t="array" ref="MA247">_xlfn._xlws.FILTER($M$3:$HD$3,((($M247:$HD247=$JP247)+($M247:$HD247=$JQ247))*($M$5:$HD$5="GL")*($JT247="consigne")),"")</f>
        <v/>
      </c>
      <c r="MG247" t="str" cm="1">
        <f t="array" ref="MG247:ML247">_xlfn._xlws.FILTER($M$3:$HD$3,((($M247:$HD247=$IL247)+($M247:$HD247=$IM247))*($M$5:$HD$5="M-E")*($IP247="consigne")),"")</f>
        <v>Hess Lorenz</v>
      </c>
      <c r="MH247" t="str">
        <v>Kamerzin Sidney</v>
      </c>
      <c r="MI247" t="str">
        <v>Müller Leo</v>
      </c>
      <c r="MJ247" t="str">
        <v>Regazzi Fabio</v>
      </c>
      <c r="MK247" t="str">
        <v>Ritter Markus</v>
      </c>
      <c r="ML247" t="str">
        <v>Roth Pasquier Marie-France</v>
      </c>
    </row>
    <row r="248" spans="1:350" x14ac:dyDescent="0.25">
      <c r="A248" s="1" t="s">
        <v>1281</v>
      </c>
      <c r="B248" t="s">
        <v>204</v>
      </c>
      <c r="D248" t="s">
        <v>706</v>
      </c>
      <c r="E248" s="1" t="s">
        <v>1282</v>
      </c>
      <c r="F248" t="s">
        <v>1283</v>
      </c>
      <c r="G248">
        <v>24743</v>
      </c>
      <c r="H248" t="s">
        <v>536</v>
      </c>
      <c r="I248" t="s">
        <v>755</v>
      </c>
      <c r="M248" t="s">
        <v>461</v>
      </c>
      <c r="N248" t="s">
        <v>461</v>
      </c>
      <c r="O248" t="s">
        <v>460</v>
      </c>
      <c r="P248" t="s">
        <v>461</v>
      </c>
      <c r="Q248" t="s">
        <v>461</v>
      </c>
      <c r="R248" t="s">
        <v>460</v>
      </c>
      <c r="S248" t="s">
        <v>460</v>
      </c>
      <c r="T248" t="s">
        <v>460</v>
      </c>
      <c r="U248" t="s">
        <v>460</v>
      </c>
      <c r="V248" t="s">
        <v>460</v>
      </c>
      <c r="W248" t="s">
        <v>463</v>
      </c>
      <c r="X248" t="s">
        <v>460</v>
      </c>
      <c r="Y248" t="s">
        <v>460</v>
      </c>
      <c r="Z248" t="s">
        <v>460</v>
      </c>
      <c r="AA248" t="s">
        <v>460</v>
      </c>
      <c r="AB248" t="s">
        <v>460</v>
      </c>
      <c r="AC248" t="s">
        <v>460</v>
      </c>
      <c r="AD248" t="s">
        <v>460</v>
      </c>
      <c r="AE248" t="s">
        <v>461</v>
      </c>
      <c r="AF248" t="s">
        <v>463</v>
      </c>
      <c r="AG248" t="s">
        <v>461</v>
      </c>
      <c r="AH248" t="s">
        <v>461</v>
      </c>
      <c r="AI248" t="s">
        <v>460</v>
      </c>
      <c r="AJ248" t="s">
        <v>460</v>
      </c>
      <c r="AK248" t="s">
        <v>460</v>
      </c>
      <c r="AL248" t="s">
        <v>461</v>
      </c>
      <c r="AM248" t="s">
        <v>473</v>
      </c>
      <c r="AN248" t="s">
        <v>460</v>
      </c>
      <c r="AO248" t="s">
        <v>461</v>
      </c>
      <c r="AP248" t="s">
        <v>460</v>
      </c>
      <c r="AQ248" t="s">
        <v>461</v>
      </c>
      <c r="AR248" t="s">
        <v>460</v>
      </c>
      <c r="AS248" t="s">
        <v>460</v>
      </c>
      <c r="AT248" t="s">
        <v>461</v>
      </c>
      <c r="AU248" t="s">
        <v>460</v>
      </c>
      <c r="AV248" t="s">
        <v>460</v>
      </c>
      <c r="AW248" t="s">
        <v>461</v>
      </c>
      <c r="AX248" t="s">
        <v>460</v>
      </c>
      <c r="AY248" t="s">
        <v>461</v>
      </c>
      <c r="AZ248" t="s">
        <v>460</v>
      </c>
      <c r="BA248" t="s">
        <v>461</v>
      </c>
      <c r="BB248" t="s">
        <v>461</v>
      </c>
      <c r="BC248" t="s">
        <v>460</v>
      </c>
      <c r="BD248" t="s">
        <v>461</v>
      </c>
      <c r="BE248" t="s">
        <v>463</v>
      </c>
      <c r="BF248" t="s">
        <v>461</v>
      </c>
      <c r="BG248" t="s">
        <v>460</v>
      </c>
      <c r="BH248" t="s">
        <v>461</v>
      </c>
      <c r="BI248" t="s">
        <v>460</v>
      </c>
      <c r="BJ248" t="s">
        <v>461</v>
      </c>
      <c r="BK248" t="s">
        <v>461</v>
      </c>
      <c r="BL248" t="s">
        <v>460</v>
      </c>
      <c r="BM248" t="s">
        <v>460</v>
      </c>
      <c r="BN248" t="s">
        <v>460</v>
      </c>
      <c r="BO248" t="s">
        <v>461</v>
      </c>
      <c r="BP248" t="s">
        <v>463</v>
      </c>
      <c r="BQ248" t="s">
        <v>460</v>
      </c>
      <c r="BR248" t="s">
        <v>461</v>
      </c>
      <c r="BS248" t="s">
        <v>460</v>
      </c>
      <c r="BT248" t="s">
        <v>461</v>
      </c>
      <c r="BU248" t="s">
        <v>461</v>
      </c>
      <c r="BV248" t="s">
        <v>480</v>
      </c>
      <c r="BW248" t="s">
        <v>461</v>
      </c>
      <c r="BX248" t="s">
        <v>460</v>
      </c>
      <c r="BY248" t="s">
        <v>480</v>
      </c>
      <c r="BZ248" t="s">
        <v>461</v>
      </c>
      <c r="CA248" t="s">
        <v>460</v>
      </c>
      <c r="CB248" t="s">
        <v>460</v>
      </c>
      <c r="CC248" t="s">
        <v>461</v>
      </c>
      <c r="CD248" t="s">
        <v>473</v>
      </c>
      <c r="CE248" t="s">
        <v>460</v>
      </c>
      <c r="CF248" t="s">
        <v>460</v>
      </c>
      <c r="CG248" t="s">
        <v>461</v>
      </c>
      <c r="CH248" t="s">
        <v>460</v>
      </c>
      <c r="CI248" t="s">
        <v>461</v>
      </c>
      <c r="CJ248" t="s">
        <v>460</v>
      </c>
      <c r="CK248" t="s">
        <v>460</v>
      </c>
      <c r="CL248" t="s">
        <v>461</v>
      </c>
      <c r="CM248" t="s">
        <v>463</v>
      </c>
      <c r="CN248" t="s">
        <v>460</v>
      </c>
      <c r="CO248" t="s">
        <v>460</v>
      </c>
      <c r="CP248" t="s">
        <v>461</v>
      </c>
      <c r="CQ248" t="s">
        <v>461</v>
      </c>
      <c r="CR248" t="s">
        <v>461</v>
      </c>
      <c r="CS248" t="s">
        <v>461</v>
      </c>
      <c r="CT248" t="s">
        <v>461</v>
      </c>
      <c r="CU248" t="s">
        <v>460</v>
      </c>
      <c r="CV248" t="s">
        <v>461</v>
      </c>
      <c r="CW248" t="s">
        <v>460</v>
      </c>
      <c r="CX248" t="s">
        <v>460</v>
      </c>
      <c r="CY248" t="s">
        <v>463</v>
      </c>
      <c r="CZ248" t="s">
        <v>461</v>
      </c>
      <c r="DA248" t="s">
        <v>461</v>
      </c>
      <c r="DB248" t="s">
        <v>474</v>
      </c>
      <c r="DC248" t="s">
        <v>460</v>
      </c>
      <c r="DD248" t="s">
        <v>461</v>
      </c>
      <c r="DE248" t="s">
        <v>460</v>
      </c>
      <c r="DF248" t="s">
        <v>461</v>
      </c>
      <c r="DG248" t="s">
        <v>460</v>
      </c>
      <c r="DH248" t="s">
        <v>460</v>
      </c>
      <c r="DI248" t="s">
        <v>460</v>
      </c>
      <c r="DJ248" t="s">
        <v>460</v>
      </c>
      <c r="DK248" t="s">
        <v>461</v>
      </c>
      <c r="DL248" t="s">
        <v>460</v>
      </c>
      <c r="DM248" t="s">
        <v>460</v>
      </c>
      <c r="DN248" t="s">
        <v>460</v>
      </c>
      <c r="DO248" t="s">
        <v>460</v>
      </c>
      <c r="DP248" t="s">
        <v>461</v>
      </c>
      <c r="DQ248" t="s">
        <v>473</v>
      </c>
      <c r="DR248" t="s">
        <v>460</v>
      </c>
      <c r="DS248" t="s">
        <v>460</v>
      </c>
      <c r="DT248" t="s">
        <v>460</v>
      </c>
      <c r="DU248" t="s">
        <v>461</v>
      </c>
      <c r="DV248" t="s">
        <v>460</v>
      </c>
      <c r="DW248" t="s">
        <v>460</v>
      </c>
      <c r="DX248" t="s">
        <v>461</v>
      </c>
      <c r="DY248" t="s">
        <v>460</v>
      </c>
      <c r="DZ248" t="s">
        <v>460</v>
      </c>
      <c r="EA248" t="s">
        <v>460</v>
      </c>
      <c r="EB248" t="s">
        <v>460</v>
      </c>
      <c r="EC248" t="s">
        <v>461</v>
      </c>
      <c r="ED248" t="s">
        <v>460</v>
      </c>
      <c r="EE248" t="s">
        <v>460</v>
      </c>
      <c r="EF248" t="s">
        <v>460</v>
      </c>
      <c r="EG248" t="s">
        <v>460</v>
      </c>
      <c r="EH248" t="s">
        <v>461</v>
      </c>
      <c r="EI248" t="s">
        <v>461</v>
      </c>
      <c r="EJ248" t="s">
        <v>461</v>
      </c>
      <c r="EK248" t="s">
        <v>460</v>
      </c>
      <c r="EL248" t="s">
        <v>460</v>
      </c>
      <c r="EM248" t="s">
        <v>480</v>
      </c>
      <c r="EN248" t="s">
        <v>461</v>
      </c>
      <c r="EO248" t="s">
        <v>460</v>
      </c>
      <c r="EP248" t="s">
        <v>460</v>
      </c>
      <c r="EQ248" t="s">
        <v>460</v>
      </c>
      <c r="ER248" t="s">
        <v>460</v>
      </c>
      <c r="ES248" t="s">
        <v>460</v>
      </c>
      <c r="ET248" t="s">
        <v>461</v>
      </c>
      <c r="EU248" t="s">
        <v>460</v>
      </c>
      <c r="EV248" t="s">
        <v>460</v>
      </c>
      <c r="EW248" t="s">
        <v>460</v>
      </c>
      <c r="EX248" t="s">
        <v>460</v>
      </c>
      <c r="EY248" t="s">
        <v>461</v>
      </c>
      <c r="EZ248" t="s">
        <v>460</v>
      </c>
      <c r="FA248" t="s">
        <v>480</v>
      </c>
      <c r="FB248" t="s">
        <v>461</v>
      </c>
      <c r="FC248" t="s">
        <v>461</v>
      </c>
      <c r="FD248" t="s">
        <v>480</v>
      </c>
      <c r="FE248" t="s">
        <v>460</v>
      </c>
      <c r="FF248" t="s">
        <v>460</v>
      </c>
      <c r="FG248" t="s">
        <v>461</v>
      </c>
      <c r="FH248" t="s">
        <v>460</v>
      </c>
      <c r="FI248" t="s">
        <v>460</v>
      </c>
      <c r="FJ248" t="s">
        <v>461</v>
      </c>
      <c r="FK248" t="s">
        <v>461</v>
      </c>
      <c r="FL248" t="s">
        <v>460</v>
      </c>
      <c r="FM248" t="s">
        <v>460</v>
      </c>
      <c r="FN248" t="s">
        <v>461</v>
      </c>
      <c r="FO248" t="s">
        <v>460</v>
      </c>
      <c r="FP248" t="s">
        <v>461</v>
      </c>
      <c r="FQ248" t="s">
        <v>461</v>
      </c>
      <c r="FR248" t="s">
        <v>460</v>
      </c>
      <c r="FS248" t="s">
        <v>461</v>
      </c>
      <c r="FT248" t="s">
        <v>473</v>
      </c>
      <c r="FU248" t="s">
        <v>460</v>
      </c>
      <c r="FV248" t="s">
        <v>460</v>
      </c>
      <c r="FW248" t="s">
        <v>461</v>
      </c>
      <c r="FX248" t="s">
        <v>460</v>
      </c>
      <c r="FY248" t="s">
        <v>460</v>
      </c>
      <c r="FZ248" t="s">
        <v>461</v>
      </c>
      <c r="GA248" t="s">
        <v>461</v>
      </c>
      <c r="GB248" t="s">
        <v>460</v>
      </c>
      <c r="GC248" t="s">
        <v>461</v>
      </c>
      <c r="GD248" t="s">
        <v>460</v>
      </c>
      <c r="GE248" t="s">
        <v>460</v>
      </c>
      <c r="GF248" t="s">
        <v>461</v>
      </c>
      <c r="GG248" t="s">
        <v>460</v>
      </c>
      <c r="GH248" t="s">
        <v>460</v>
      </c>
      <c r="GI248" t="s">
        <v>460</v>
      </c>
      <c r="GJ248" t="s">
        <v>460</v>
      </c>
      <c r="GK248" t="s">
        <v>461</v>
      </c>
      <c r="GL248" t="s">
        <v>461</v>
      </c>
      <c r="GM248" t="s">
        <v>461</v>
      </c>
      <c r="GN248" t="s">
        <v>461</v>
      </c>
      <c r="GO248" t="s">
        <v>461</v>
      </c>
      <c r="GP248" t="s">
        <v>460</v>
      </c>
      <c r="GQ248" t="s">
        <v>461</v>
      </c>
      <c r="GR248" t="s">
        <v>473</v>
      </c>
      <c r="GS248" t="s">
        <v>461</v>
      </c>
      <c r="GT248" t="s">
        <v>460</v>
      </c>
      <c r="GU248" t="s">
        <v>460</v>
      </c>
      <c r="GV248" t="s">
        <v>461</v>
      </c>
      <c r="GW248" t="s">
        <v>460</v>
      </c>
      <c r="GX248" t="s">
        <v>460</v>
      </c>
      <c r="GY248" t="s">
        <v>460</v>
      </c>
      <c r="GZ248" t="s">
        <v>460</v>
      </c>
      <c r="HA248" t="s">
        <v>460</v>
      </c>
      <c r="HB248" t="s">
        <v>461</v>
      </c>
      <c r="HC248" t="s">
        <v>460</v>
      </c>
      <c r="HD248" t="s">
        <v>461</v>
      </c>
      <c r="HE248" t="s">
        <v>481</v>
      </c>
      <c r="HF248">
        <v>108</v>
      </c>
      <c r="HG248">
        <v>75</v>
      </c>
      <c r="HH248">
        <v>5</v>
      </c>
      <c r="HI248">
        <v>6</v>
      </c>
      <c r="HJ248">
        <v>5</v>
      </c>
      <c r="HK248" t="s">
        <v>476</v>
      </c>
      <c r="HM248" s="3">
        <f t="shared" si="150"/>
        <v>0</v>
      </c>
      <c r="HN248" s="3">
        <f t="shared" si="151"/>
        <v>50</v>
      </c>
      <c r="HO248" s="3">
        <f t="shared" si="167"/>
        <v>0</v>
      </c>
      <c r="HP248" s="3">
        <f t="shared" si="130"/>
        <v>50</v>
      </c>
      <c r="HQ248" s="7" t="str" cm="1">
        <f t="array" ref="HQ248">_xlfn.SWITCH(HP248,HM248,"Oui",HN248,"Non",HO248,"Abstention")</f>
        <v>Non</v>
      </c>
      <c r="HR248" s="7" t="str" cm="1">
        <f t="array" ref="HR248">_xlfn.SWITCH(HQ248,"Oui","Non","Non","Oui","Abstention","Oui")</f>
        <v>Oui</v>
      </c>
      <c r="HS248" s="7" t="str" cm="1">
        <f t="array" ref="HS248">_xlfn.SWITCH(HQ248,"Oui","Abstention","Non","Abstention","Abstention","Non")</f>
        <v>Abstention</v>
      </c>
      <c r="HT248" s="3">
        <f t="shared" si="131"/>
        <v>50</v>
      </c>
      <c r="HU248" s="3">
        <f t="shared" si="132"/>
        <v>1</v>
      </c>
      <c r="HV248" t="str">
        <f t="shared" si="133"/>
        <v>consigne</v>
      </c>
      <c r="HW248" s="3">
        <f t="shared" si="152"/>
        <v>36</v>
      </c>
      <c r="HX248" s="3">
        <f t="shared" si="153"/>
        <v>0</v>
      </c>
      <c r="HY248" s="3">
        <f t="shared" si="154"/>
        <v>0</v>
      </c>
      <c r="HZ248" s="3">
        <f t="shared" si="134"/>
        <v>36</v>
      </c>
      <c r="IA248" s="7" t="str" cm="1">
        <f t="array" ref="IA248">_xlfn.SWITCH(HZ248,HW248,"Oui",HX248,"Non",HY248,"Abstention")</f>
        <v>Oui</v>
      </c>
      <c r="IB248" s="7" t="str" cm="1">
        <f t="array" ref="IB248">_xlfn.SWITCH(IA248,"Oui","Non","Non","Oui","Abstention","Oui")</f>
        <v>Non</v>
      </c>
      <c r="IC248" s="7" t="str" cm="1">
        <f t="array" ref="IC248">_xlfn.SWITCH(IA248,"Oui","Abstention","Non","Abstention","Abstention","Non")</f>
        <v>Abstention</v>
      </c>
      <c r="ID248" s="3">
        <f t="shared" si="172"/>
        <v>36</v>
      </c>
      <c r="IE248" s="3">
        <f t="shared" si="173"/>
        <v>1</v>
      </c>
      <c r="IF248" t="str">
        <f t="shared" si="137"/>
        <v>consigne</v>
      </c>
      <c r="IG248">
        <f t="shared" si="155"/>
        <v>27</v>
      </c>
      <c r="IH248">
        <f t="shared" si="156"/>
        <v>0</v>
      </c>
      <c r="II248">
        <f t="shared" si="157"/>
        <v>4</v>
      </c>
      <c r="IJ248" s="3">
        <f t="shared" si="138"/>
        <v>27</v>
      </c>
      <c r="IK248" s="7" t="str" cm="1">
        <f t="array" ref="IK248">_xlfn.SWITCH(IJ248,IG248,"Oui",IH248,"Non",II248,"Abstention")</f>
        <v>Oui</v>
      </c>
      <c r="IL248" s="7" t="str" cm="1">
        <f t="array" ref="IL248">_xlfn.SWITCH(IK248,"Oui","Non","Non","Oui","Abstention","Oui")</f>
        <v>Non</v>
      </c>
      <c r="IM248" s="7" t="str" cm="1">
        <f t="array" ref="IM248">_xlfn.SWITCH(IK248,"Oui","Abstention","Non","Abstention","Abstention","Non")</f>
        <v>Abstention</v>
      </c>
      <c r="IN248" s="3">
        <f t="shared" si="139"/>
        <v>31</v>
      </c>
      <c r="IO248" s="3">
        <f t="shared" si="140"/>
        <v>0.87096774193548387</v>
      </c>
      <c r="IP248" t="str">
        <f t="shared" si="168"/>
        <v>consigne</v>
      </c>
      <c r="IQ248">
        <f t="shared" si="158"/>
        <v>1</v>
      </c>
      <c r="IR248">
        <f t="shared" si="159"/>
        <v>25</v>
      </c>
      <c r="IS248">
        <f t="shared" si="160"/>
        <v>1</v>
      </c>
      <c r="IT248" s="3">
        <f t="shared" si="141"/>
        <v>25</v>
      </c>
      <c r="IU248" s="7" t="str" cm="1">
        <f t="array" ref="IU248">_xlfn.SWITCH(IT248,IQ248,"Oui",IR248,"Non",IS248,"Abstention")</f>
        <v>Non</v>
      </c>
      <c r="IV248" s="7" t="str" cm="1">
        <f t="array" ref="IV248">_xlfn.SWITCH(IU248,"Oui","Non","Non","Oui","Abstention","Oui")</f>
        <v>Oui</v>
      </c>
      <c r="IW248" s="7" t="str" cm="1">
        <f t="array" ref="IW248">_xlfn.SWITCH(IU248,"Oui","Abstention","Non","Abstention","Abstention","Non")</f>
        <v>Abstention</v>
      </c>
      <c r="IX248" s="3">
        <f t="shared" si="142"/>
        <v>27</v>
      </c>
      <c r="IY248" s="3">
        <f t="shared" si="143"/>
        <v>0.92592592592592593</v>
      </c>
      <c r="IZ248" t="str">
        <f t="shared" si="169"/>
        <v>consigne</v>
      </c>
      <c r="JA248">
        <f t="shared" si="161"/>
        <v>28</v>
      </c>
      <c r="JB248">
        <f t="shared" si="162"/>
        <v>0</v>
      </c>
      <c r="JC248">
        <f t="shared" si="163"/>
        <v>0</v>
      </c>
      <c r="JD248" s="3">
        <f t="shared" si="144"/>
        <v>28</v>
      </c>
      <c r="JE248" s="7" t="str" cm="1">
        <f t="array" ref="JE248">_xlfn.SWITCH(JD248,JA248,"Oui",JB248,"Non",JC248,"Abstention")</f>
        <v>Oui</v>
      </c>
      <c r="JF248" s="7" t="str" cm="1">
        <f t="array" ref="JF248">_xlfn.SWITCH(JE248,"Oui","Non","Non","Oui","Abstention","Oui")</f>
        <v>Non</v>
      </c>
      <c r="JG248" s="7" t="str" cm="1">
        <f t="array" ref="JG248">_xlfn.SWITCH(JE248,"Oui","Abstention","Non","Abstention","Abstention","Non")</f>
        <v>Abstention</v>
      </c>
      <c r="JH248" s="3">
        <f t="shared" si="145"/>
        <v>28</v>
      </c>
      <c r="JI248" s="3">
        <f t="shared" si="146"/>
        <v>1</v>
      </c>
      <c r="JJ248" t="str">
        <f t="shared" si="170"/>
        <v>consigne</v>
      </c>
      <c r="JK248">
        <f t="shared" si="164"/>
        <v>16</v>
      </c>
      <c r="JL248">
        <f t="shared" si="165"/>
        <v>0</v>
      </c>
      <c r="JM248">
        <f t="shared" si="166"/>
        <v>0</v>
      </c>
      <c r="JN248" s="3">
        <f t="shared" si="147"/>
        <v>16</v>
      </c>
      <c r="JO248" s="7" t="str" cm="1">
        <f t="array" ref="JO248">_xlfn.SWITCH(JN248,JK248,"Oui",JL248,"Non",JM248,"Abstention")</f>
        <v>Oui</v>
      </c>
      <c r="JP248" s="7" t="str" cm="1">
        <f t="array" ref="JP248">_xlfn.SWITCH(JO248,"Oui","Non","Non","Oui","Abstention","Oui")</f>
        <v>Non</v>
      </c>
      <c r="JQ248" s="7" t="str" cm="1">
        <f t="array" ref="JQ248">_xlfn.SWITCH(JO248,"Oui","Abstention","Non","Abstention","Abstention","Non")</f>
        <v>Abstention</v>
      </c>
      <c r="JR248" s="3">
        <f t="shared" si="148"/>
        <v>16</v>
      </c>
      <c r="JS248" s="3">
        <f t="shared" si="149"/>
        <v>1</v>
      </c>
      <c r="JT248" t="str">
        <f t="shared" si="171"/>
        <v>consigne</v>
      </c>
      <c r="JU248" s="3"/>
      <c r="JV248" t="str" cm="1">
        <f t="array" ref="JV248">_xlfn._xlws.FILTER($M$3:$HD$3,((($M248:$HD248=$HR248)+($M248:$HD248=$HS248))*($M$5:$HD$5="V")*($HV248="consigne")),"")</f>
        <v/>
      </c>
      <c r="KP248" t="str" cm="1">
        <f t="array" ref="KP248">_xlfn._xlws.FILTER($M$3:$HD$3,((($M248:$HD248=$IB248)+($M248:$HD248=$IC248))*($M$5:$HD$5="S")*($IF248="consigne")),"")</f>
        <v/>
      </c>
      <c r="LD248" t="str" cm="1">
        <f t="array" ref="LD248:LE248">_xlfn._xlws.FILTER($M$3:$HD$3,((($M248:$HD248=$IV248)+($M248:$HD248=$IW248))*($M$5:$HD$5="RL")*($IZ248="consigne")),"")</f>
        <v>de Quattro Jacqueline</v>
      </c>
      <c r="LE248" t="str">
        <v>Giacometti Anna</v>
      </c>
      <c r="LP248" t="str" cm="1">
        <f t="array" ref="LP248">_xlfn._xlws.FILTER($M$3:$HD$3,((($M248:$HD248=$JF248)+($M248:$HD248=$JG248))*($M$5:$HD$5="G")*($JJ248="consigne")),"")</f>
        <v/>
      </c>
      <c r="MA248" t="str" cm="1">
        <f t="array" ref="MA248">_xlfn._xlws.FILTER($M$3:$HD$3,((($M248:$HD248=$JP248)+($M248:$HD248=$JQ248))*($M$5:$HD$5="GL")*($JT248="consigne")),"")</f>
        <v/>
      </c>
      <c r="MG248" t="str" cm="1">
        <f t="array" ref="MG248:MJ248">_xlfn._xlws.FILTER($M$3:$HD$3,((($M248:$HD248=$IL248)+($M248:$HD248=$IM248))*($M$5:$HD$5="M-E")*($IP248="consigne")),"")</f>
        <v>Glanzmann-Hunkeler Ida</v>
      </c>
      <c r="MH248" t="str">
        <v>Paganini Nicolo</v>
      </c>
      <c r="MI248" t="str">
        <v>Regazzi Fabio</v>
      </c>
      <c r="MJ248" t="str">
        <v>Ritter Markus</v>
      </c>
    </row>
    <row r="249" spans="1:350" x14ac:dyDescent="0.25">
      <c r="A249" s="1" t="s">
        <v>1284</v>
      </c>
      <c r="B249" t="s">
        <v>204</v>
      </c>
      <c r="D249" t="s">
        <v>706</v>
      </c>
      <c r="E249" s="1" t="s">
        <v>1285</v>
      </c>
      <c r="F249" t="s">
        <v>1286</v>
      </c>
      <c r="G249">
        <v>24744</v>
      </c>
      <c r="H249" t="s">
        <v>536</v>
      </c>
      <c r="I249" t="s">
        <v>755</v>
      </c>
      <c r="M249" t="s">
        <v>461</v>
      </c>
      <c r="N249" t="s">
        <v>461</v>
      </c>
      <c r="O249" t="s">
        <v>460</v>
      </c>
      <c r="P249" t="s">
        <v>461</v>
      </c>
      <c r="Q249" t="s">
        <v>461</v>
      </c>
      <c r="R249" t="s">
        <v>460</v>
      </c>
      <c r="S249" t="s">
        <v>460</v>
      </c>
      <c r="T249" t="s">
        <v>460</v>
      </c>
      <c r="U249" t="s">
        <v>460</v>
      </c>
      <c r="V249" t="s">
        <v>460</v>
      </c>
      <c r="W249" t="s">
        <v>463</v>
      </c>
      <c r="X249" t="s">
        <v>460</v>
      </c>
      <c r="Y249" t="s">
        <v>460</v>
      </c>
      <c r="Z249" t="s">
        <v>460</v>
      </c>
      <c r="AA249" t="s">
        <v>460</v>
      </c>
      <c r="AB249" t="s">
        <v>460</v>
      </c>
      <c r="AC249" t="s">
        <v>460</v>
      </c>
      <c r="AD249" t="s">
        <v>460</v>
      </c>
      <c r="AE249" t="s">
        <v>461</v>
      </c>
      <c r="AF249" t="s">
        <v>463</v>
      </c>
      <c r="AG249" t="s">
        <v>461</v>
      </c>
      <c r="AH249" t="s">
        <v>461</v>
      </c>
      <c r="AI249" t="s">
        <v>460</v>
      </c>
      <c r="AJ249" t="s">
        <v>460</v>
      </c>
      <c r="AK249" t="s">
        <v>460</v>
      </c>
      <c r="AL249" t="s">
        <v>461</v>
      </c>
      <c r="AM249" t="s">
        <v>473</v>
      </c>
      <c r="AN249" t="s">
        <v>460</v>
      </c>
      <c r="AO249" t="s">
        <v>461</v>
      </c>
      <c r="AP249" t="s">
        <v>460</v>
      </c>
      <c r="AQ249" t="s">
        <v>460</v>
      </c>
      <c r="AR249" t="s">
        <v>460</v>
      </c>
      <c r="AS249" t="s">
        <v>460</v>
      </c>
      <c r="AT249" t="s">
        <v>461</v>
      </c>
      <c r="AU249" t="s">
        <v>460</v>
      </c>
      <c r="AV249" t="s">
        <v>460</v>
      </c>
      <c r="AW249" t="s">
        <v>461</v>
      </c>
      <c r="AX249" t="s">
        <v>460</v>
      </c>
      <c r="AY249" t="s">
        <v>461</v>
      </c>
      <c r="AZ249" t="s">
        <v>460</v>
      </c>
      <c r="BA249" t="s">
        <v>461</v>
      </c>
      <c r="BB249" t="s">
        <v>461</v>
      </c>
      <c r="BC249" t="s">
        <v>460</v>
      </c>
      <c r="BD249" t="s">
        <v>461</v>
      </c>
      <c r="BE249" t="s">
        <v>463</v>
      </c>
      <c r="BF249" t="s">
        <v>460</v>
      </c>
      <c r="BG249" t="s">
        <v>460</v>
      </c>
      <c r="BH249" t="s">
        <v>461</v>
      </c>
      <c r="BI249" t="s">
        <v>460</v>
      </c>
      <c r="BJ249" t="s">
        <v>480</v>
      </c>
      <c r="BK249" t="s">
        <v>461</v>
      </c>
      <c r="BL249" t="s">
        <v>460</v>
      </c>
      <c r="BM249" t="s">
        <v>460</v>
      </c>
      <c r="BN249" t="s">
        <v>460</v>
      </c>
      <c r="BO249" t="s">
        <v>461</v>
      </c>
      <c r="BP249" t="s">
        <v>463</v>
      </c>
      <c r="BQ249" t="s">
        <v>460</v>
      </c>
      <c r="BR249" t="s">
        <v>461</v>
      </c>
      <c r="BS249" t="s">
        <v>460</v>
      </c>
      <c r="BT249" t="s">
        <v>461</v>
      </c>
      <c r="BU249" t="s">
        <v>461</v>
      </c>
      <c r="BV249" t="s">
        <v>460</v>
      </c>
      <c r="BW249" t="s">
        <v>461</v>
      </c>
      <c r="BX249" t="s">
        <v>460</v>
      </c>
      <c r="BY249" t="s">
        <v>460</v>
      </c>
      <c r="BZ249" t="s">
        <v>461</v>
      </c>
      <c r="CA249" t="s">
        <v>460</v>
      </c>
      <c r="CB249" t="s">
        <v>460</v>
      </c>
      <c r="CC249" t="s">
        <v>461</v>
      </c>
      <c r="CD249" t="s">
        <v>473</v>
      </c>
      <c r="CE249" t="s">
        <v>460</v>
      </c>
      <c r="CF249" t="s">
        <v>460</v>
      </c>
      <c r="CG249" t="s">
        <v>461</v>
      </c>
      <c r="CH249" t="s">
        <v>460</v>
      </c>
      <c r="CI249" t="s">
        <v>461</v>
      </c>
      <c r="CJ249" t="s">
        <v>460</v>
      </c>
      <c r="CK249" t="s">
        <v>460</v>
      </c>
      <c r="CL249" t="s">
        <v>461</v>
      </c>
      <c r="CM249" t="s">
        <v>463</v>
      </c>
      <c r="CN249" t="s">
        <v>460</v>
      </c>
      <c r="CO249" t="s">
        <v>460</v>
      </c>
      <c r="CP249" t="s">
        <v>461</v>
      </c>
      <c r="CQ249" t="s">
        <v>461</v>
      </c>
      <c r="CR249" t="s">
        <v>461</v>
      </c>
      <c r="CS249" t="s">
        <v>461</v>
      </c>
      <c r="CT249" t="s">
        <v>461</v>
      </c>
      <c r="CU249" t="s">
        <v>460</v>
      </c>
      <c r="CV249" t="s">
        <v>461</v>
      </c>
      <c r="CW249" t="s">
        <v>460</v>
      </c>
      <c r="CX249" t="s">
        <v>460</v>
      </c>
      <c r="CY249" t="s">
        <v>463</v>
      </c>
      <c r="CZ249" t="s">
        <v>461</v>
      </c>
      <c r="DA249" t="s">
        <v>461</v>
      </c>
      <c r="DB249" t="s">
        <v>474</v>
      </c>
      <c r="DC249" t="s">
        <v>460</v>
      </c>
      <c r="DD249" t="s">
        <v>461</v>
      </c>
      <c r="DE249" t="s">
        <v>460</v>
      </c>
      <c r="DF249" t="s">
        <v>461</v>
      </c>
      <c r="DG249" t="s">
        <v>460</v>
      </c>
      <c r="DH249" t="s">
        <v>460</v>
      </c>
      <c r="DI249" t="s">
        <v>460</v>
      </c>
      <c r="DJ249" t="s">
        <v>460</v>
      </c>
      <c r="DK249" t="s">
        <v>461</v>
      </c>
      <c r="DL249" t="s">
        <v>460</v>
      </c>
      <c r="DM249" t="s">
        <v>460</v>
      </c>
      <c r="DN249" t="s">
        <v>460</v>
      </c>
      <c r="DO249" t="s">
        <v>460</v>
      </c>
      <c r="DP249" t="s">
        <v>461</v>
      </c>
      <c r="DQ249" t="s">
        <v>461</v>
      </c>
      <c r="DR249" t="s">
        <v>460</v>
      </c>
      <c r="DS249" t="s">
        <v>460</v>
      </c>
      <c r="DT249" t="s">
        <v>460</v>
      </c>
      <c r="DU249" t="s">
        <v>461</v>
      </c>
      <c r="DV249" t="s">
        <v>460</v>
      </c>
      <c r="DW249" t="s">
        <v>460</v>
      </c>
      <c r="DX249" t="s">
        <v>461</v>
      </c>
      <c r="DY249" t="s">
        <v>460</v>
      </c>
      <c r="DZ249" t="s">
        <v>460</v>
      </c>
      <c r="EA249" t="s">
        <v>460</v>
      </c>
      <c r="EB249" t="s">
        <v>460</v>
      </c>
      <c r="EC249" t="s">
        <v>480</v>
      </c>
      <c r="ED249" t="s">
        <v>460</v>
      </c>
      <c r="EE249" t="s">
        <v>460</v>
      </c>
      <c r="EF249" t="s">
        <v>460</v>
      </c>
      <c r="EG249" t="s">
        <v>460</v>
      </c>
      <c r="EH249" t="s">
        <v>461</v>
      </c>
      <c r="EI249" t="s">
        <v>461</v>
      </c>
      <c r="EJ249" t="s">
        <v>461</v>
      </c>
      <c r="EK249" t="s">
        <v>460</v>
      </c>
      <c r="EL249" t="s">
        <v>460</v>
      </c>
      <c r="EM249" t="s">
        <v>460</v>
      </c>
      <c r="EN249" t="s">
        <v>461</v>
      </c>
      <c r="EO249" t="s">
        <v>460</v>
      </c>
      <c r="EP249" t="s">
        <v>460</v>
      </c>
      <c r="EQ249" t="s">
        <v>460</v>
      </c>
      <c r="ER249" t="s">
        <v>460</v>
      </c>
      <c r="ES249" t="s">
        <v>460</v>
      </c>
      <c r="ET249" t="s">
        <v>461</v>
      </c>
      <c r="EU249" t="s">
        <v>460</v>
      </c>
      <c r="EV249" t="s">
        <v>460</v>
      </c>
      <c r="EW249" t="s">
        <v>460</v>
      </c>
      <c r="EX249" t="s">
        <v>460</v>
      </c>
      <c r="EY249" t="s">
        <v>461</v>
      </c>
      <c r="EZ249" t="s">
        <v>460</v>
      </c>
      <c r="FA249" t="s">
        <v>460</v>
      </c>
      <c r="FB249" t="s">
        <v>461</v>
      </c>
      <c r="FC249" t="s">
        <v>461</v>
      </c>
      <c r="FD249" t="s">
        <v>460</v>
      </c>
      <c r="FE249" t="s">
        <v>460</v>
      </c>
      <c r="FF249" t="s">
        <v>460</v>
      </c>
      <c r="FG249" t="s">
        <v>461</v>
      </c>
      <c r="FH249" t="s">
        <v>460</v>
      </c>
      <c r="FI249" t="s">
        <v>460</v>
      </c>
      <c r="FJ249" t="s">
        <v>461</v>
      </c>
      <c r="FK249" t="s">
        <v>461</v>
      </c>
      <c r="FL249" t="s">
        <v>460</v>
      </c>
      <c r="FM249" t="s">
        <v>460</v>
      </c>
      <c r="FN249" t="s">
        <v>461</v>
      </c>
      <c r="FO249" t="s">
        <v>460</v>
      </c>
      <c r="FP249" t="s">
        <v>461</v>
      </c>
      <c r="FQ249" t="s">
        <v>461</v>
      </c>
      <c r="FR249" t="s">
        <v>460</v>
      </c>
      <c r="FS249" t="s">
        <v>461</v>
      </c>
      <c r="FT249" t="s">
        <v>460</v>
      </c>
      <c r="FU249" t="s">
        <v>460</v>
      </c>
      <c r="FV249" t="s">
        <v>460</v>
      </c>
      <c r="FW249" t="s">
        <v>461</v>
      </c>
      <c r="FX249" t="s">
        <v>460</v>
      </c>
      <c r="FY249" t="s">
        <v>460</v>
      </c>
      <c r="FZ249" t="s">
        <v>461</v>
      </c>
      <c r="GA249" t="s">
        <v>461</v>
      </c>
      <c r="GB249" t="s">
        <v>460</v>
      </c>
      <c r="GC249" t="s">
        <v>461</v>
      </c>
      <c r="GD249" t="s">
        <v>460</v>
      </c>
      <c r="GE249" t="s">
        <v>460</v>
      </c>
      <c r="GF249" t="s">
        <v>461</v>
      </c>
      <c r="GG249" t="s">
        <v>460</v>
      </c>
      <c r="GH249" t="s">
        <v>460</v>
      </c>
      <c r="GI249" t="s">
        <v>460</v>
      </c>
      <c r="GJ249" t="s">
        <v>460</v>
      </c>
      <c r="GK249" t="s">
        <v>461</v>
      </c>
      <c r="GL249" t="s">
        <v>461</v>
      </c>
      <c r="GM249" t="s">
        <v>461</v>
      </c>
      <c r="GN249" t="s">
        <v>461</v>
      </c>
      <c r="GO249" t="s">
        <v>461</v>
      </c>
      <c r="GP249" t="s">
        <v>460</v>
      </c>
      <c r="GQ249" t="s">
        <v>461</v>
      </c>
      <c r="GR249" t="s">
        <v>473</v>
      </c>
      <c r="GS249" t="s">
        <v>461</v>
      </c>
      <c r="GT249" t="s">
        <v>460</v>
      </c>
      <c r="GU249" t="s">
        <v>460</v>
      </c>
      <c r="GV249" t="s">
        <v>461</v>
      </c>
      <c r="GW249" t="s">
        <v>460</v>
      </c>
      <c r="GX249" t="s">
        <v>460</v>
      </c>
      <c r="GY249" t="s">
        <v>460</v>
      </c>
      <c r="GZ249" t="s">
        <v>460</v>
      </c>
      <c r="HA249" t="s">
        <v>460</v>
      </c>
      <c r="HB249" t="s">
        <v>461</v>
      </c>
      <c r="HC249" t="s">
        <v>460</v>
      </c>
      <c r="HD249" t="s">
        <v>461</v>
      </c>
      <c r="HE249" t="s">
        <v>481</v>
      </c>
      <c r="HF249">
        <v>116</v>
      </c>
      <c r="HG249">
        <v>72</v>
      </c>
      <c r="HH249">
        <v>2</v>
      </c>
      <c r="HI249">
        <v>6</v>
      </c>
      <c r="HJ249">
        <v>3</v>
      </c>
      <c r="HK249" t="s">
        <v>476</v>
      </c>
      <c r="HM249" s="3">
        <f t="shared" si="150"/>
        <v>0</v>
      </c>
      <c r="HN249" s="3">
        <f t="shared" si="151"/>
        <v>50</v>
      </c>
      <c r="HO249" s="3">
        <f t="shared" si="167"/>
        <v>0</v>
      </c>
      <c r="HP249" s="3">
        <f t="shared" si="130"/>
        <v>50</v>
      </c>
      <c r="HQ249" s="7" t="str" cm="1">
        <f t="array" ref="HQ249">_xlfn.SWITCH(HP249,HM249,"Oui",HN249,"Non",HO249,"Abstention")</f>
        <v>Non</v>
      </c>
      <c r="HR249" s="7" t="str" cm="1">
        <f t="array" ref="HR249">_xlfn.SWITCH(HQ249,"Oui","Non","Non","Oui","Abstention","Oui")</f>
        <v>Oui</v>
      </c>
      <c r="HS249" s="7" t="str" cm="1">
        <f t="array" ref="HS249">_xlfn.SWITCH(HQ249,"Oui","Abstention","Non","Abstention","Abstention","Non")</f>
        <v>Abstention</v>
      </c>
      <c r="HT249" s="3">
        <f t="shared" si="131"/>
        <v>50</v>
      </c>
      <c r="HU249" s="3">
        <f t="shared" si="132"/>
        <v>1</v>
      </c>
      <c r="HV249" t="str">
        <f t="shared" si="133"/>
        <v>consigne</v>
      </c>
      <c r="HW249" s="3">
        <f t="shared" si="152"/>
        <v>36</v>
      </c>
      <c r="HX249" s="3">
        <f t="shared" si="153"/>
        <v>0</v>
      </c>
      <c r="HY249" s="3">
        <f t="shared" si="154"/>
        <v>0</v>
      </c>
      <c r="HZ249" s="3">
        <f t="shared" si="134"/>
        <v>36</v>
      </c>
      <c r="IA249" s="7" t="str" cm="1">
        <f t="array" ref="IA249">_xlfn.SWITCH(HZ249,HW249,"Oui",HX249,"Non",HY249,"Abstention")</f>
        <v>Oui</v>
      </c>
      <c r="IB249" s="7" t="str" cm="1">
        <f t="array" ref="IB249">_xlfn.SWITCH(IA249,"Oui","Non","Non","Oui","Abstention","Oui")</f>
        <v>Non</v>
      </c>
      <c r="IC249" s="7" t="str" cm="1">
        <f t="array" ref="IC249">_xlfn.SWITCH(IA249,"Oui","Abstention","Non","Abstention","Abstention","Non")</f>
        <v>Abstention</v>
      </c>
      <c r="ID249" s="3">
        <f t="shared" si="172"/>
        <v>36</v>
      </c>
      <c r="IE249" s="3">
        <f t="shared" si="173"/>
        <v>1</v>
      </c>
      <c r="IF249" t="str">
        <f t="shared" si="137"/>
        <v>consigne</v>
      </c>
      <c r="IG249">
        <f t="shared" si="155"/>
        <v>31</v>
      </c>
      <c r="IH249">
        <f t="shared" si="156"/>
        <v>0</v>
      </c>
      <c r="II249">
        <f t="shared" si="157"/>
        <v>0</v>
      </c>
      <c r="IJ249" s="3">
        <f t="shared" si="138"/>
        <v>31</v>
      </c>
      <c r="IK249" s="7" t="str" cm="1">
        <f t="array" ref="IK249">_xlfn.SWITCH(IJ249,IG249,"Oui",IH249,"Non",II249,"Abstention")</f>
        <v>Oui</v>
      </c>
      <c r="IL249" s="7" t="str" cm="1">
        <f t="array" ref="IL249">_xlfn.SWITCH(IK249,"Oui","Non","Non","Oui","Abstention","Oui")</f>
        <v>Non</v>
      </c>
      <c r="IM249" s="7" t="str" cm="1">
        <f t="array" ref="IM249">_xlfn.SWITCH(IK249,"Oui","Abstention","Non","Abstention","Abstention","Non")</f>
        <v>Abstention</v>
      </c>
      <c r="IN249" s="3">
        <f t="shared" si="139"/>
        <v>31</v>
      </c>
      <c r="IO249" s="3">
        <f t="shared" si="140"/>
        <v>1</v>
      </c>
      <c r="IP249" t="str">
        <f t="shared" si="168"/>
        <v>consigne</v>
      </c>
      <c r="IQ249">
        <f t="shared" si="158"/>
        <v>4</v>
      </c>
      <c r="IR249">
        <f t="shared" si="159"/>
        <v>22</v>
      </c>
      <c r="IS249">
        <f t="shared" si="160"/>
        <v>2</v>
      </c>
      <c r="IT249" s="3">
        <f t="shared" si="141"/>
        <v>22</v>
      </c>
      <c r="IU249" s="7" t="str" cm="1">
        <f t="array" ref="IU249">_xlfn.SWITCH(IT249,IQ249,"Oui",IR249,"Non",IS249,"Abstention")</f>
        <v>Non</v>
      </c>
      <c r="IV249" s="7" t="str" cm="1">
        <f t="array" ref="IV249">_xlfn.SWITCH(IU249,"Oui","Non","Non","Oui","Abstention","Oui")</f>
        <v>Oui</v>
      </c>
      <c r="IW249" s="7" t="str" cm="1">
        <f t="array" ref="IW249">_xlfn.SWITCH(IU249,"Oui","Abstention","Non","Abstention","Abstention","Non")</f>
        <v>Abstention</v>
      </c>
      <c r="IX249" s="3">
        <f t="shared" si="142"/>
        <v>28</v>
      </c>
      <c r="IY249" s="3">
        <f t="shared" si="143"/>
        <v>0.7857142857142857</v>
      </c>
      <c r="IZ249" t="str">
        <f t="shared" si="169"/>
        <v>consigne</v>
      </c>
      <c r="JA249">
        <f t="shared" si="161"/>
        <v>29</v>
      </c>
      <c r="JB249">
        <f t="shared" si="162"/>
        <v>0</v>
      </c>
      <c r="JC249">
        <f t="shared" si="163"/>
        <v>0</v>
      </c>
      <c r="JD249" s="3">
        <f t="shared" si="144"/>
        <v>29</v>
      </c>
      <c r="JE249" s="7" t="str" cm="1">
        <f t="array" ref="JE249">_xlfn.SWITCH(JD249,JA249,"Oui",JB249,"Non",JC249,"Abstention")</f>
        <v>Oui</v>
      </c>
      <c r="JF249" s="7" t="str" cm="1">
        <f t="array" ref="JF249">_xlfn.SWITCH(JE249,"Oui","Non","Non","Oui","Abstention","Oui")</f>
        <v>Non</v>
      </c>
      <c r="JG249" s="7" t="str" cm="1">
        <f t="array" ref="JG249">_xlfn.SWITCH(JE249,"Oui","Abstention","Non","Abstention","Abstention","Non")</f>
        <v>Abstention</v>
      </c>
      <c r="JH249" s="3">
        <f t="shared" si="145"/>
        <v>29</v>
      </c>
      <c r="JI249" s="3">
        <f t="shared" si="146"/>
        <v>1</v>
      </c>
      <c r="JJ249" t="str">
        <f t="shared" si="170"/>
        <v>consigne</v>
      </c>
      <c r="JK249">
        <f t="shared" si="164"/>
        <v>16</v>
      </c>
      <c r="JL249">
        <f t="shared" si="165"/>
        <v>0</v>
      </c>
      <c r="JM249">
        <f t="shared" si="166"/>
        <v>0</v>
      </c>
      <c r="JN249" s="3">
        <f t="shared" si="147"/>
        <v>16</v>
      </c>
      <c r="JO249" s="7" t="str" cm="1">
        <f t="array" ref="JO249">_xlfn.SWITCH(JN249,JK249,"Oui",JL249,"Non",JM249,"Abstention")</f>
        <v>Oui</v>
      </c>
      <c r="JP249" s="7" t="str" cm="1">
        <f t="array" ref="JP249">_xlfn.SWITCH(JO249,"Oui","Non","Non","Oui","Abstention","Oui")</f>
        <v>Non</v>
      </c>
      <c r="JQ249" s="7" t="str" cm="1">
        <f t="array" ref="JQ249">_xlfn.SWITCH(JO249,"Oui","Abstention","Non","Abstention","Abstention","Non")</f>
        <v>Abstention</v>
      </c>
      <c r="JR249" s="3">
        <f t="shared" si="148"/>
        <v>16</v>
      </c>
      <c r="JS249" s="3">
        <f t="shared" si="149"/>
        <v>1</v>
      </c>
      <c r="JT249" t="str">
        <f t="shared" si="171"/>
        <v>consigne</v>
      </c>
      <c r="JU249" s="3"/>
      <c r="JV249" t="str" cm="1">
        <f t="array" ref="JV249">_xlfn._xlws.FILTER($M$3:$HD$3,((($M249:$HD249=$HR249)+($M249:$HD249=$HS249))*($M$5:$HD$5="V")*($HV249="consigne")),"")</f>
        <v/>
      </c>
      <c r="KP249" t="str" cm="1">
        <f t="array" ref="KP249">_xlfn._xlws.FILTER($M$3:$HD$3,((($M249:$HD249=$IB249)+($M249:$HD249=$IC249))*($M$5:$HD$5="S")*($IF249="consigne")),"")</f>
        <v/>
      </c>
      <c r="LD249" t="str" cm="1">
        <f t="array" ref="LD249:LI249">_xlfn._xlws.FILTER($M$3:$HD$3,((($M249:$HD249=$IV249)+($M249:$HD249=$IW249))*($M$5:$HD$5="RL")*($IZ249="consigne")),"")</f>
        <v>Cattaneo Rocco</v>
      </c>
      <c r="LE249" t="str">
        <v>de Quattro Jacqueline</v>
      </c>
      <c r="LF249" t="str">
        <v>Farinelli Alex</v>
      </c>
      <c r="LG249" t="str">
        <v>Fiala Doris</v>
      </c>
      <c r="LH249" t="str">
        <v>Giacometti Anna</v>
      </c>
      <c r="LI249" t="str">
        <v>Moret Isabelle</v>
      </c>
      <c r="LP249" t="str" cm="1">
        <f t="array" ref="LP249">_xlfn._xlws.FILTER($M$3:$HD$3,((($M249:$HD249=$JF249)+($M249:$HD249=$JG249))*($M$5:$HD$5="G")*($JJ249="consigne")),"")</f>
        <v/>
      </c>
      <c r="MA249" t="str" cm="1">
        <f t="array" ref="MA249">_xlfn._xlws.FILTER($M$3:$HD$3,((($M249:$HD249=$JP249)+($M249:$HD249=$JQ249))*($M$5:$HD$5="GL")*($JT249="consigne")),"")</f>
        <v/>
      </c>
      <c r="MG249" t="str" cm="1">
        <f t="array" ref="MG249">_xlfn._xlws.FILTER($M$3:$HD$3,((($M249:$HD249=$IL249)+($M249:$HD249=$IM249))*($M$5:$HD$5="M-E")*($IP249="consigne")),"")</f>
        <v/>
      </c>
    </row>
    <row r="250" spans="1:350" x14ac:dyDescent="0.25">
      <c r="A250" s="1" t="s">
        <v>1287</v>
      </c>
      <c r="B250" t="s">
        <v>204</v>
      </c>
      <c r="D250" t="s">
        <v>706</v>
      </c>
      <c r="E250" s="1" t="s">
        <v>1288</v>
      </c>
      <c r="F250" t="s">
        <v>1289</v>
      </c>
      <c r="G250">
        <v>24745</v>
      </c>
      <c r="H250" t="s">
        <v>536</v>
      </c>
      <c r="I250" t="s">
        <v>755</v>
      </c>
      <c r="M250" t="s">
        <v>461</v>
      </c>
      <c r="N250" t="s">
        <v>461</v>
      </c>
      <c r="O250" t="s">
        <v>460</v>
      </c>
      <c r="P250" t="s">
        <v>461</v>
      </c>
      <c r="Q250" t="s">
        <v>461</v>
      </c>
      <c r="R250" t="s">
        <v>460</v>
      </c>
      <c r="S250" t="s">
        <v>460</v>
      </c>
      <c r="T250" t="s">
        <v>460</v>
      </c>
      <c r="U250" t="s">
        <v>460</v>
      </c>
      <c r="V250" t="s">
        <v>460</v>
      </c>
      <c r="W250" t="s">
        <v>463</v>
      </c>
      <c r="X250" t="s">
        <v>460</v>
      </c>
      <c r="Y250" t="s">
        <v>460</v>
      </c>
      <c r="Z250" t="s">
        <v>460</v>
      </c>
      <c r="AA250" t="s">
        <v>460</v>
      </c>
      <c r="AB250" t="s">
        <v>460</v>
      </c>
      <c r="AC250" t="s">
        <v>460</v>
      </c>
      <c r="AD250" t="s">
        <v>460</v>
      </c>
      <c r="AE250" t="s">
        <v>461</v>
      </c>
      <c r="AF250" t="s">
        <v>463</v>
      </c>
      <c r="AG250" t="s">
        <v>461</v>
      </c>
      <c r="AH250" t="s">
        <v>461</v>
      </c>
      <c r="AI250" t="s">
        <v>460</v>
      </c>
      <c r="AJ250" t="s">
        <v>460</v>
      </c>
      <c r="AK250" t="s">
        <v>460</v>
      </c>
      <c r="AL250" t="s">
        <v>461</v>
      </c>
      <c r="AM250" t="s">
        <v>473</v>
      </c>
      <c r="AN250" t="s">
        <v>460</v>
      </c>
      <c r="AO250" t="s">
        <v>461</v>
      </c>
      <c r="AP250" t="s">
        <v>460</v>
      </c>
      <c r="AQ250" t="s">
        <v>461</v>
      </c>
      <c r="AR250" t="s">
        <v>460</v>
      </c>
      <c r="AS250" t="s">
        <v>460</v>
      </c>
      <c r="AT250" t="s">
        <v>461</v>
      </c>
      <c r="AU250" t="s">
        <v>460</v>
      </c>
      <c r="AV250" t="s">
        <v>460</v>
      </c>
      <c r="AW250" t="s">
        <v>461</v>
      </c>
      <c r="AX250" t="s">
        <v>460</v>
      </c>
      <c r="AY250" t="s">
        <v>461</v>
      </c>
      <c r="AZ250" t="s">
        <v>460</v>
      </c>
      <c r="BA250" t="s">
        <v>461</v>
      </c>
      <c r="BB250" t="s">
        <v>461</v>
      </c>
      <c r="BC250" t="s">
        <v>460</v>
      </c>
      <c r="BD250" t="s">
        <v>461</v>
      </c>
      <c r="BE250" t="s">
        <v>463</v>
      </c>
      <c r="BF250" t="s">
        <v>461</v>
      </c>
      <c r="BG250" t="s">
        <v>460</v>
      </c>
      <c r="BH250" t="s">
        <v>461</v>
      </c>
      <c r="BI250" t="s">
        <v>460</v>
      </c>
      <c r="BJ250" t="s">
        <v>461</v>
      </c>
      <c r="BK250" t="s">
        <v>461</v>
      </c>
      <c r="BL250" t="s">
        <v>460</v>
      </c>
      <c r="BM250" t="s">
        <v>460</v>
      </c>
      <c r="BN250" t="s">
        <v>460</v>
      </c>
      <c r="BO250" t="s">
        <v>461</v>
      </c>
      <c r="BP250" t="s">
        <v>463</v>
      </c>
      <c r="BQ250" t="s">
        <v>460</v>
      </c>
      <c r="BR250" t="s">
        <v>461</v>
      </c>
      <c r="BS250" t="s">
        <v>460</v>
      </c>
      <c r="BT250" t="s">
        <v>461</v>
      </c>
      <c r="BU250" t="s">
        <v>461</v>
      </c>
      <c r="BV250" t="s">
        <v>480</v>
      </c>
      <c r="BW250" t="s">
        <v>461</v>
      </c>
      <c r="BX250" t="s">
        <v>460</v>
      </c>
      <c r="BY250" t="s">
        <v>460</v>
      </c>
      <c r="BZ250" t="s">
        <v>461</v>
      </c>
      <c r="CA250" t="s">
        <v>460</v>
      </c>
      <c r="CB250" t="s">
        <v>460</v>
      </c>
      <c r="CC250" t="s">
        <v>461</v>
      </c>
      <c r="CD250" t="s">
        <v>473</v>
      </c>
      <c r="CE250" t="s">
        <v>460</v>
      </c>
      <c r="CF250" t="s">
        <v>460</v>
      </c>
      <c r="CG250" t="s">
        <v>461</v>
      </c>
      <c r="CH250" t="s">
        <v>460</v>
      </c>
      <c r="CI250" t="s">
        <v>461</v>
      </c>
      <c r="CJ250" t="s">
        <v>460</v>
      </c>
      <c r="CK250" t="s">
        <v>460</v>
      </c>
      <c r="CL250" t="s">
        <v>461</v>
      </c>
      <c r="CM250" t="s">
        <v>463</v>
      </c>
      <c r="CN250" t="s">
        <v>460</v>
      </c>
      <c r="CO250" t="s">
        <v>460</v>
      </c>
      <c r="CP250" t="s">
        <v>461</v>
      </c>
      <c r="CQ250" t="s">
        <v>461</v>
      </c>
      <c r="CR250" t="s">
        <v>461</v>
      </c>
      <c r="CS250" t="s">
        <v>461</v>
      </c>
      <c r="CT250" t="s">
        <v>461</v>
      </c>
      <c r="CU250" t="s">
        <v>460</v>
      </c>
      <c r="CV250" t="s">
        <v>461</v>
      </c>
      <c r="CW250" t="s">
        <v>460</v>
      </c>
      <c r="CX250" t="s">
        <v>460</v>
      </c>
      <c r="CY250" t="s">
        <v>463</v>
      </c>
      <c r="CZ250" t="s">
        <v>461</v>
      </c>
      <c r="DA250" t="s">
        <v>461</v>
      </c>
      <c r="DB250" t="s">
        <v>474</v>
      </c>
      <c r="DC250" t="s">
        <v>460</v>
      </c>
      <c r="DD250" t="s">
        <v>461</v>
      </c>
      <c r="DE250" t="s">
        <v>460</v>
      </c>
      <c r="DF250" t="s">
        <v>461</v>
      </c>
      <c r="DG250" t="s">
        <v>460</v>
      </c>
      <c r="DH250" t="s">
        <v>460</v>
      </c>
      <c r="DI250" t="s">
        <v>460</v>
      </c>
      <c r="DJ250" t="s">
        <v>460</v>
      </c>
      <c r="DK250" t="s">
        <v>461</v>
      </c>
      <c r="DL250" t="s">
        <v>460</v>
      </c>
      <c r="DM250" t="s">
        <v>460</v>
      </c>
      <c r="DN250" t="s">
        <v>460</v>
      </c>
      <c r="DO250" t="s">
        <v>460</v>
      </c>
      <c r="DP250" t="s">
        <v>461</v>
      </c>
      <c r="DQ250" t="s">
        <v>461</v>
      </c>
      <c r="DR250" t="s">
        <v>460</v>
      </c>
      <c r="DS250" t="s">
        <v>460</v>
      </c>
      <c r="DT250" t="s">
        <v>460</v>
      </c>
      <c r="DU250" t="s">
        <v>461</v>
      </c>
      <c r="DV250" t="s">
        <v>460</v>
      </c>
      <c r="DW250" t="s">
        <v>460</v>
      </c>
      <c r="DX250" t="s">
        <v>461</v>
      </c>
      <c r="DY250" t="s">
        <v>460</v>
      </c>
      <c r="DZ250" t="s">
        <v>460</v>
      </c>
      <c r="EA250" t="s">
        <v>460</v>
      </c>
      <c r="EB250" t="s">
        <v>460</v>
      </c>
      <c r="EC250" t="s">
        <v>461</v>
      </c>
      <c r="ED250" t="s">
        <v>460</v>
      </c>
      <c r="EE250" t="s">
        <v>460</v>
      </c>
      <c r="EF250" t="s">
        <v>460</v>
      </c>
      <c r="EG250" t="s">
        <v>460</v>
      </c>
      <c r="EH250" t="s">
        <v>461</v>
      </c>
      <c r="EI250" t="s">
        <v>461</v>
      </c>
      <c r="EJ250" t="s">
        <v>461</v>
      </c>
      <c r="EK250" t="s">
        <v>460</v>
      </c>
      <c r="EL250" t="s">
        <v>460</v>
      </c>
      <c r="EM250" t="s">
        <v>460</v>
      </c>
      <c r="EN250" t="s">
        <v>461</v>
      </c>
      <c r="EO250" t="s">
        <v>460</v>
      </c>
      <c r="EP250" t="s">
        <v>460</v>
      </c>
      <c r="EQ250" t="s">
        <v>460</v>
      </c>
      <c r="ER250" t="s">
        <v>460</v>
      </c>
      <c r="ES250" t="s">
        <v>460</v>
      </c>
      <c r="ET250" t="s">
        <v>461</v>
      </c>
      <c r="EU250" t="s">
        <v>460</v>
      </c>
      <c r="EV250" t="s">
        <v>460</v>
      </c>
      <c r="EW250" t="s">
        <v>460</v>
      </c>
      <c r="EX250" t="s">
        <v>460</v>
      </c>
      <c r="EY250" t="s">
        <v>461</v>
      </c>
      <c r="EZ250" t="s">
        <v>460</v>
      </c>
      <c r="FA250" t="s">
        <v>460</v>
      </c>
      <c r="FB250" t="s">
        <v>461</v>
      </c>
      <c r="FC250" t="s">
        <v>461</v>
      </c>
      <c r="FD250" t="s">
        <v>460</v>
      </c>
      <c r="FE250" t="s">
        <v>460</v>
      </c>
      <c r="FF250" t="s">
        <v>460</v>
      </c>
      <c r="FG250" t="s">
        <v>461</v>
      </c>
      <c r="FH250" t="s">
        <v>460</v>
      </c>
      <c r="FI250" t="s">
        <v>460</v>
      </c>
      <c r="FJ250" t="s">
        <v>461</v>
      </c>
      <c r="FK250" t="s">
        <v>461</v>
      </c>
      <c r="FL250" t="s">
        <v>460</v>
      </c>
      <c r="FM250" t="s">
        <v>460</v>
      </c>
      <c r="FN250" t="s">
        <v>461</v>
      </c>
      <c r="FO250" t="s">
        <v>460</v>
      </c>
      <c r="FP250" t="s">
        <v>461</v>
      </c>
      <c r="FQ250" t="s">
        <v>461</v>
      </c>
      <c r="FR250" t="s">
        <v>460</v>
      </c>
      <c r="FS250" t="s">
        <v>461</v>
      </c>
      <c r="FT250" t="s">
        <v>460</v>
      </c>
      <c r="FU250" t="s">
        <v>460</v>
      </c>
      <c r="FV250" t="s">
        <v>460</v>
      </c>
      <c r="FW250" t="s">
        <v>461</v>
      </c>
      <c r="FX250" t="s">
        <v>460</v>
      </c>
      <c r="FY250" t="s">
        <v>460</v>
      </c>
      <c r="FZ250" t="s">
        <v>461</v>
      </c>
      <c r="GA250" t="s">
        <v>461</v>
      </c>
      <c r="GB250" t="s">
        <v>460</v>
      </c>
      <c r="GC250" t="s">
        <v>461</v>
      </c>
      <c r="GD250" t="s">
        <v>460</v>
      </c>
      <c r="GE250" t="s">
        <v>460</v>
      </c>
      <c r="GF250" t="s">
        <v>461</v>
      </c>
      <c r="GG250" t="s">
        <v>460</v>
      </c>
      <c r="GH250" t="s">
        <v>460</v>
      </c>
      <c r="GI250" t="s">
        <v>460</v>
      </c>
      <c r="GJ250" t="s">
        <v>460</v>
      </c>
      <c r="GK250" t="s">
        <v>461</v>
      </c>
      <c r="GL250" t="s">
        <v>461</v>
      </c>
      <c r="GM250" t="s">
        <v>461</v>
      </c>
      <c r="GN250" t="s">
        <v>461</v>
      </c>
      <c r="GO250" t="s">
        <v>461</v>
      </c>
      <c r="GP250" t="s">
        <v>460</v>
      </c>
      <c r="GQ250" t="s">
        <v>461</v>
      </c>
      <c r="GR250" t="s">
        <v>473</v>
      </c>
      <c r="GS250" t="s">
        <v>461</v>
      </c>
      <c r="GT250" t="s">
        <v>460</v>
      </c>
      <c r="GU250" t="s">
        <v>460</v>
      </c>
      <c r="GV250" t="s">
        <v>461</v>
      </c>
      <c r="GW250" t="s">
        <v>460</v>
      </c>
      <c r="GX250" t="s">
        <v>460</v>
      </c>
      <c r="GY250" t="s">
        <v>460</v>
      </c>
      <c r="GZ250" t="s">
        <v>460</v>
      </c>
      <c r="HA250" t="s">
        <v>460</v>
      </c>
      <c r="HB250" t="s">
        <v>461</v>
      </c>
      <c r="HC250" t="s">
        <v>460</v>
      </c>
      <c r="HD250" t="s">
        <v>461</v>
      </c>
      <c r="HE250" t="s">
        <v>481</v>
      </c>
      <c r="HF250">
        <v>113</v>
      </c>
      <c r="HG250">
        <v>76</v>
      </c>
      <c r="HH250">
        <v>1</v>
      </c>
      <c r="HI250">
        <v>6</v>
      </c>
      <c r="HJ250">
        <v>3</v>
      </c>
      <c r="HK250" t="s">
        <v>476</v>
      </c>
      <c r="HM250" s="3">
        <f t="shared" si="150"/>
        <v>0</v>
      </c>
      <c r="HN250" s="3">
        <f t="shared" si="151"/>
        <v>50</v>
      </c>
      <c r="HO250" s="3">
        <f t="shared" si="167"/>
        <v>0</v>
      </c>
      <c r="HP250" s="3">
        <f t="shared" si="130"/>
        <v>50</v>
      </c>
      <c r="HQ250" s="7" t="str" cm="1">
        <f t="array" ref="HQ250">_xlfn.SWITCH(HP250,HM250,"Oui",HN250,"Non",HO250,"Abstention")</f>
        <v>Non</v>
      </c>
      <c r="HR250" s="7" t="str" cm="1">
        <f t="array" ref="HR250">_xlfn.SWITCH(HQ250,"Oui","Non","Non","Oui","Abstention","Oui")</f>
        <v>Oui</v>
      </c>
      <c r="HS250" s="7" t="str" cm="1">
        <f t="array" ref="HS250">_xlfn.SWITCH(HQ250,"Oui","Abstention","Non","Abstention","Abstention","Non")</f>
        <v>Abstention</v>
      </c>
      <c r="HT250" s="3">
        <f t="shared" si="131"/>
        <v>50</v>
      </c>
      <c r="HU250" s="3">
        <f t="shared" si="132"/>
        <v>1</v>
      </c>
      <c r="HV250" t="str">
        <f t="shared" si="133"/>
        <v>consigne</v>
      </c>
      <c r="HW250" s="3">
        <f t="shared" si="152"/>
        <v>36</v>
      </c>
      <c r="HX250" s="3">
        <f t="shared" si="153"/>
        <v>0</v>
      </c>
      <c r="HY250" s="3">
        <f t="shared" si="154"/>
        <v>0</v>
      </c>
      <c r="HZ250" s="3">
        <f t="shared" si="134"/>
        <v>36</v>
      </c>
      <c r="IA250" s="7" t="str" cm="1">
        <f t="array" ref="IA250">_xlfn.SWITCH(HZ250,HW250,"Oui",HX250,"Non",HY250,"Abstention")</f>
        <v>Oui</v>
      </c>
      <c r="IB250" s="7" t="str" cm="1">
        <f t="array" ref="IB250">_xlfn.SWITCH(IA250,"Oui","Non","Non","Oui","Abstention","Oui")</f>
        <v>Non</v>
      </c>
      <c r="IC250" s="7" t="str" cm="1">
        <f t="array" ref="IC250">_xlfn.SWITCH(IA250,"Oui","Abstention","Non","Abstention","Abstention","Non")</f>
        <v>Abstention</v>
      </c>
      <c r="ID250" s="3">
        <f t="shared" si="172"/>
        <v>36</v>
      </c>
      <c r="IE250" s="3">
        <f t="shared" si="173"/>
        <v>1</v>
      </c>
      <c r="IF250" t="str">
        <f t="shared" si="137"/>
        <v>consigne</v>
      </c>
      <c r="IG250">
        <f t="shared" si="155"/>
        <v>31</v>
      </c>
      <c r="IH250">
        <f t="shared" si="156"/>
        <v>0</v>
      </c>
      <c r="II250">
        <f t="shared" si="157"/>
        <v>0</v>
      </c>
      <c r="IJ250" s="3">
        <f t="shared" si="138"/>
        <v>31</v>
      </c>
      <c r="IK250" s="7" t="str" cm="1">
        <f t="array" ref="IK250">_xlfn.SWITCH(IJ250,IG250,"Oui",IH250,"Non",II250,"Abstention")</f>
        <v>Oui</v>
      </c>
      <c r="IL250" s="7" t="str" cm="1">
        <f t="array" ref="IL250">_xlfn.SWITCH(IK250,"Oui","Non","Non","Oui","Abstention","Oui")</f>
        <v>Non</v>
      </c>
      <c r="IM250" s="7" t="str" cm="1">
        <f t="array" ref="IM250">_xlfn.SWITCH(IK250,"Oui","Abstention","Non","Abstention","Abstention","Non")</f>
        <v>Abstention</v>
      </c>
      <c r="IN250" s="3">
        <f t="shared" si="139"/>
        <v>31</v>
      </c>
      <c r="IO250" s="3">
        <f t="shared" si="140"/>
        <v>1</v>
      </c>
      <c r="IP250" t="str">
        <f t="shared" si="168"/>
        <v>consigne</v>
      </c>
      <c r="IQ250">
        <f t="shared" si="158"/>
        <v>1</v>
      </c>
      <c r="IR250">
        <f t="shared" si="159"/>
        <v>26</v>
      </c>
      <c r="IS250">
        <f t="shared" si="160"/>
        <v>1</v>
      </c>
      <c r="IT250" s="3">
        <f t="shared" si="141"/>
        <v>26</v>
      </c>
      <c r="IU250" s="7" t="str" cm="1">
        <f t="array" ref="IU250">_xlfn.SWITCH(IT250,IQ250,"Oui",IR250,"Non",IS250,"Abstention")</f>
        <v>Non</v>
      </c>
      <c r="IV250" s="7" t="str" cm="1">
        <f t="array" ref="IV250">_xlfn.SWITCH(IU250,"Oui","Non","Non","Oui","Abstention","Oui")</f>
        <v>Oui</v>
      </c>
      <c r="IW250" s="7" t="str" cm="1">
        <f t="array" ref="IW250">_xlfn.SWITCH(IU250,"Oui","Abstention","Non","Abstention","Abstention","Non")</f>
        <v>Abstention</v>
      </c>
      <c r="IX250" s="3">
        <f t="shared" si="142"/>
        <v>28</v>
      </c>
      <c r="IY250" s="3">
        <f t="shared" si="143"/>
        <v>0.9285714285714286</v>
      </c>
      <c r="IZ250" t="str">
        <f t="shared" si="169"/>
        <v>consigne</v>
      </c>
      <c r="JA250">
        <f t="shared" si="161"/>
        <v>29</v>
      </c>
      <c r="JB250">
        <f t="shared" si="162"/>
        <v>0</v>
      </c>
      <c r="JC250">
        <f t="shared" si="163"/>
        <v>0</v>
      </c>
      <c r="JD250" s="3">
        <f t="shared" si="144"/>
        <v>29</v>
      </c>
      <c r="JE250" s="7" t="str" cm="1">
        <f t="array" ref="JE250">_xlfn.SWITCH(JD250,JA250,"Oui",JB250,"Non",JC250,"Abstention")</f>
        <v>Oui</v>
      </c>
      <c r="JF250" s="7" t="str" cm="1">
        <f t="array" ref="JF250">_xlfn.SWITCH(JE250,"Oui","Non","Non","Oui","Abstention","Oui")</f>
        <v>Non</v>
      </c>
      <c r="JG250" s="7" t="str" cm="1">
        <f t="array" ref="JG250">_xlfn.SWITCH(JE250,"Oui","Abstention","Non","Abstention","Abstention","Non")</f>
        <v>Abstention</v>
      </c>
      <c r="JH250" s="3">
        <f t="shared" si="145"/>
        <v>29</v>
      </c>
      <c r="JI250" s="3">
        <f t="shared" si="146"/>
        <v>1</v>
      </c>
      <c r="JJ250" t="str">
        <f t="shared" si="170"/>
        <v>consigne</v>
      </c>
      <c r="JK250">
        <f t="shared" si="164"/>
        <v>16</v>
      </c>
      <c r="JL250">
        <f t="shared" si="165"/>
        <v>0</v>
      </c>
      <c r="JM250">
        <f t="shared" si="166"/>
        <v>0</v>
      </c>
      <c r="JN250" s="3">
        <f t="shared" si="147"/>
        <v>16</v>
      </c>
      <c r="JO250" s="7" t="str" cm="1">
        <f t="array" ref="JO250">_xlfn.SWITCH(JN250,JK250,"Oui",JL250,"Non",JM250,"Abstention")</f>
        <v>Oui</v>
      </c>
      <c r="JP250" s="7" t="str" cm="1">
        <f t="array" ref="JP250">_xlfn.SWITCH(JO250,"Oui","Non","Non","Oui","Abstention","Oui")</f>
        <v>Non</v>
      </c>
      <c r="JQ250" s="7" t="str" cm="1">
        <f t="array" ref="JQ250">_xlfn.SWITCH(JO250,"Oui","Abstention","Non","Abstention","Abstention","Non")</f>
        <v>Abstention</v>
      </c>
      <c r="JR250" s="3">
        <f t="shared" si="148"/>
        <v>16</v>
      </c>
      <c r="JS250" s="3">
        <f t="shared" si="149"/>
        <v>1</v>
      </c>
      <c r="JT250" t="str">
        <f t="shared" si="171"/>
        <v>consigne</v>
      </c>
      <c r="JU250" s="3"/>
      <c r="JV250" t="str" cm="1">
        <f t="array" ref="JV250">_xlfn._xlws.FILTER($M$3:$HD$3,((($M250:$HD250=$HR250)+($M250:$HD250=$HS250))*($M$5:$HD$5="V")*($HV250="consigne")),"")</f>
        <v/>
      </c>
      <c r="KP250" t="str" cm="1">
        <f t="array" ref="KP250">_xlfn._xlws.FILTER($M$3:$HD$3,((($M250:$HD250=$IB250)+($M250:$HD250=$IC250))*($M$5:$HD$5="S")*($IF250="consigne")),"")</f>
        <v/>
      </c>
      <c r="LD250" t="str" cm="1">
        <f t="array" ref="LD250:LE250">_xlfn._xlws.FILTER($M$3:$HD$3,((($M250:$HD250=$IV250)+($M250:$HD250=$IW250))*($M$5:$HD$5="RL")*($IZ250="consigne")),"")</f>
        <v>de Quattro Jacqueline</v>
      </c>
      <c r="LE250" t="str">
        <v>Giacometti Anna</v>
      </c>
      <c r="LP250" t="str" cm="1">
        <f t="array" ref="LP250">_xlfn._xlws.FILTER($M$3:$HD$3,((($M250:$HD250=$JF250)+($M250:$HD250=$JG250))*($M$5:$HD$5="G")*($JJ250="consigne")),"")</f>
        <v/>
      </c>
      <c r="MA250" t="str" cm="1">
        <f t="array" ref="MA250">_xlfn._xlws.FILTER($M$3:$HD$3,((($M250:$HD250=$JP250)+($M250:$HD250=$JQ250))*($M$5:$HD$5="GL")*($JT250="consigne")),"")</f>
        <v/>
      </c>
      <c r="MG250" t="str" cm="1">
        <f t="array" ref="MG250">_xlfn._xlws.FILTER($M$3:$HD$3,((($M250:$HD250=$IL250)+($M250:$HD250=$IM250))*($M$5:$HD$5="M-E")*($IP250="consigne")),"")</f>
        <v/>
      </c>
    </row>
    <row r="251" spans="1:350" x14ac:dyDescent="0.25">
      <c r="A251" s="1" t="s">
        <v>1290</v>
      </c>
      <c r="B251" t="s">
        <v>204</v>
      </c>
      <c r="D251" t="s">
        <v>706</v>
      </c>
      <c r="E251" s="1" t="s">
        <v>1291</v>
      </c>
      <c r="F251" t="s">
        <v>1292</v>
      </c>
      <c r="G251">
        <v>24746</v>
      </c>
      <c r="H251" t="s">
        <v>536</v>
      </c>
      <c r="I251" t="s">
        <v>755</v>
      </c>
      <c r="M251" t="s">
        <v>461</v>
      </c>
      <c r="N251" t="s">
        <v>461</v>
      </c>
      <c r="O251" t="s">
        <v>460</v>
      </c>
      <c r="P251" t="s">
        <v>461</v>
      </c>
      <c r="Q251" t="s">
        <v>461</v>
      </c>
      <c r="R251" t="s">
        <v>460</v>
      </c>
      <c r="S251" t="s">
        <v>460</v>
      </c>
      <c r="T251" t="s">
        <v>460</v>
      </c>
      <c r="U251" t="s">
        <v>460</v>
      </c>
      <c r="V251" t="s">
        <v>460</v>
      </c>
      <c r="W251" t="s">
        <v>463</v>
      </c>
      <c r="X251" t="s">
        <v>460</v>
      </c>
      <c r="Y251" t="s">
        <v>460</v>
      </c>
      <c r="Z251" t="s">
        <v>460</v>
      </c>
      <c r="AA251" t="s">
        <v>460</v>
      </c>
      <c r="AB251" t="s">
        <v>460</v>
      </c>
      <c r="AC251" t="s">
        <v>460</v>
      </c>
      <c r="AD251" t="s">
        <v>460</v>
      </c>
      <c r="AE251" t="s">
        <v>461</v>
      </c>
      <c r="AF251" t="s">
        <v>463</v>
      </c>
      <c r="AG251" t="s">
        <v>461</v>
      </c>
      <c r="AH251" t="s">
        <v>461</v>
      </c>
      <c r="AI251" t="s">
        <v>460</v>
      </c>
      <c r="AJ251" t="s">
        <v>460</v>
      </c>
      <c r="AK251" t="s">
        <v>460</v>
      </c>
      <c r="AL251" t="s">
        <v>461</v>
      </c>
      <c r="AM251" t="s">
        <v>473</v>
      </c>
      <c r="AN251" t="s">
        <v>460</v>
      </c>
      <c r="AO251" t="s">
        <v>461</v>
      </c>
      <c r="AP251" t="s">
        <v>460</v>
      </c>
      <c r="AQ251" t="s">
        <v>461</v>
      </c>
      <c r="AR251" t="s">
        <v>460</v>
      </c>
      <c r="AS251" t="s">
        <v>460</v>
      </c>
      <c r="AT251" t="s">
        <v>461</v>
      </c>
      <c r="AU251" t="s">
        <v>460</v>
      </c>
      <c r="AV251" t="s">
        <v>460</v>
      </c>
      <c r="AW251" t="s">
        <v>461</v>
      </c>
      <c r="AX251" t="s">
        <v>460</v>
      </c>
      <c r="AY251" t="s">
        <v>461</v>
      </c>
      <c r="AZ251" t="s">
        <v>460</v>
      </c>
      <c r="BA251" t="s">
        <v>461</v>
      </c>
      <c r="BB251" t="s">
        <v>461</v>
      </c>
      <c r="BC251" t="s">
        <v>460</v>
      </c>
      <c r="BD251" t="s">
        <v>461</v>
      </c>
      <c r="BE251" t="s">
        <v>463</v>
      </c>
      <c r="BF251" t="s">
        <v>461</v>
      </c>
      <c r="BG251" t="s">
        <v>460</v>
      </c>
      <c r="BH251" t="s">
        <v>461</v>
      </c>
      <c r="BI251" t="s">
        <v>460</v>
      </c>
      <c r="BJ251" t="s">
        <v>480</v>
      </c>
      <c r="BK251" t="s">
        <v>461</v>
      </c>
      <c r="BL251" t="s">
        <v>460</v>
      </c>
      <c r="BM251" t="s">
        <v>460</v>
      </c>
      <c r="BN251" t="s">
        <v>460</v>
      </c>
      <c r="BO251" t="s">
        <v>461</v>
      </c>
      <c r="BP251" t="s">
        <v>463</v>
      </c>
      <c r="BQ251" t="s">
        <v>460</v>
      </c>
      <c r="BR251" t="s">
        <v>461</v>
      </c>
      <c r="BS251" t="s">
        <v>460</v>
      </c>
      <c r="BT251" t="s">
        <v>461</v>
      </c>
      <c r="BU251" t="s">
        <v>461</v>
      </c>
      <c r="BV251" t="s">
        <v>460</v>
      </c>
      <c r="BW251" t="s">
        <v>461</v>
      </c>
      <c r="BX251" t="s">
        <v>460</v>
      </c>
      <c r="BY251" t="s">
        <v>461</v>
      </c>
      <c r="BZ251" t="s">
        <v>461</v>
      </c>
      <c r="CA251" t="s">
        <v>460</v>
      </c>
      <c r="CB251" t="s">
        <v>460</v>
      </c>
      <c r="CC251" t="s">
        <v>461</v>
      </c>
      <c r="CD251" t="s">
        <v>473</v>
      </c>
      <c r="CE251" t="s">
        <v>460</v>
      </c>
      <c r="CF251" t="s">
        <v>460</v>
      </c>
      <c r="CG251" t="s">
        <v>473</v>
      </c>
      <c r="CH251" t="s">
        <v>460</v>
      </c>
      <c r="CI251" t="s">
        <v>461</v>
      </c>
      <c r="CJ251" t="s">
        <v>461</v>
      </c>
      <c r="CK251" t="s">
        <v>460</v>
      </c>
      <c r="CL251" t="s">
        <v>461</v>
      </c>
      <c r="CM251" t="s">
        <v>463</v>
      </c>
      <c r="CN251" t="s">
        <v>460</v>
      </c>
      <c r="CO251" t="s">
        <v>460</v>
      </c>
      <c r="CP251" t="s">
        <v>480</v>
      </c>
      <c r="CQ251" t="s">
        <v>461</v>
      </c>
      <c r="CR251" t="s">
        <v>461</v>
      </c>
      <c r="CS251" t="s">
        <v>461</v>
      </c>
      <c r="CT251" t="s">
        <v>461</v>
      </c>
      <c r="CU251" t="s">
        <v>460</v>
      </c>
      <c r="CV251" t="s">
        <v>460</v>
      </c>
      <c r="CW251" t="s">
        <v>480</v>
      </c>
      <c r="CX251" t="s">
        <v>460</v>
      </c>
      <c r="CY251" t="s">
        <v>463</v>
      </c>
      <c r="CZ251" t="s">
        <v>461</v>
      </c>
      <c r="DA251" t="s">
        <v>461</v>
      </c>
      <c r="DB251" t="s">
        <v>474</v>
      </c>
      <c r="DC251" t="s">
        <v>460</v>
      </c>
      <c r="DD251" t="s">
        <v>461</v>
      </c>
      <c r="DE251" t="s">
        <v>460</v>
      </c>
      <c r="DF251" t="s">
        <v>461</v>
      </c>
      <c r="DG251" t="s">
        <v>460</v>
      </c>
      <c r="DH251" t="s">
        <v>460</v>
      </c>
      <c r="DI251" t="s">
        <v>460</v>
      </c>
      <c r="DJ251" t="s">
        <v>460</v>
      </c>
      <c r="DK251" t="s">
        <v>461</v>
      </c>
      <c r="DL251" t="s">
        <v>460</v>
      </c>
      <c r="DM251" t="s">
        <v>460</v>
      </c>
      <c r="DN251" t="s">
        <v>460</v>
      </c>
      <c r="DO251" t="s">
        <v>473</v>
      </c>
      <c r="DP251" t="s">
        <v>461</v>
      </c>
      <c r="DQ251" t="s">
        <v>461</v>
      </c>
      <c r="DR251" t="s">
        <v>460</v>
      </c>
      <c r="DS251" t="s">
        <v>460</v>
      </c>
      <c r="DT251" t="s">
        <v>460</v>
      </c>
      <c r="DU251" t="s">
        <v>461</v>
      </c>
      <c r="DV251" t="s">
        <v>460</v>
      </c>
      <c r="DW251" t="s">
        <v>460</v>
      </c>
      <c r="DX251" t="s">
        <v>461</v>
      </c>
      <c r="DY251" t="s">
        <v>460</v>
      </c>
      <c r="DZ251" t="s">
        <v>460</v>
      </c>
      <c r="EA251" t="s">
        <v>460</v>
      </c>
      <c r="EB251" t="s">
        <v>460</v>
      </c>
      <c r="EC251" t="s">
        <v>480</v>
      </c>
      <c r="ED251" t="s">
        <v>460</v>
      </c>
      <c r="EE251" t="s">
        <v>461</v>
      </c>
      <c r="EF251" t="s">
        <v>460</v>
      </c>
      <c r="EG251" t="s">
        <v>460</v>
      </c>
      <c r="EH251" t="s">
        <v>461</v>
      </c>
      <c r="EI251" t="s">
        <v>461</v>
      </c>
      <c r="EJ251" t="s">
        <v>473</v>
      </c>
      <c r="EK251" t="s">
        <v>460</v>
      </c>
      <c r="EL251" t="s">
        <v>460</v>
      </c>
      <c r="EM251" t="s">
        <v>460</v>
      </c>
      <c r="EN251" t="s">
        <v>461</v>
      </c>
      <c r="EO251" t="s">
        <v>460</v>
      </c>
      <c r="EP251" t="s">
        <v>460</v>
      </c>
      <c r="EQ251" t="s">
        <v>460</v>
      </c>
      <c r="ER251" t="s">
        <v>460</v>
      </c>
      <c r="ES251" t="s">
        <v>460</v>
      </c>
      <c r="ET251" t="s">
        <v>461</v>
      </c>
      <c r="EU251" t="s">
        <v>460</v>
      </c>
      <c r="EV251" t="s">
        <v>460</v>
      </c>
      <c r="EW251" t="s">
        <v>460</v>
      </c>
      <c r="EX251" t="s">
        <v>460</v>
      </c>
      <c r="EY251" t="s">
        <v>461</v>
      </c>
      <c r="EZ251" t="s">
        <v>460</v>
      </c>
      <c r="FA251" t="s">
        <v>461</v>
      </c>
      <c r="FB251" t="s">
        <v>461</v>
      </c>
      <c r="FC251" t="s">
        <v>461</v>
      </c>
      <c r="FD251" t="s">
        <v>480</v>
      </c>
      <c r="FE251" t="s">
        <v>460</v>
      </c>
      <c r="FF251" t="s">
        <v>473</v>
      </c>
      <c r="FG251" t="s">
        <v>461</v>
      </c>
      <c r="FH251" t="s">
        <v>460</v>
      </c>
      <c r="FI251" t="s">
        <v>460</v>
      </c>
      <c r="FJ251" t="s">
        <v>461</v>
      </c>
      <c r="FK251" t="s">
        <v>461</v>
      </c>
      <c r="FL251" t="s">
        <v>460</v>
      </c>
      <c r="FM251" t="s">
        <v>460</v>
      </c>
      <c r="FN251" t="s">
        <v>480</v>
      </c>
      <c r="FO251" t="s">
        <v>460</v>
      </c>
      <c r="FP251" t="s">
        <v>461</v>
      </c>
      <c r="FQ251" t="s">
        <v>461</v>
      </c>
      <c r="FR251" t="s">
        <v>460</v>
      </c>
      <c r="FS251" t="s">
        <v>461</v>
      </c>
      <c r="FT251" t="s">
        <v>460</v>
      </c>
      <c r="FU251" t="s">
        <v>460</v>
      </c>
      <c r="FV251" t="s">
        <v>460</v>
      </c>
      <c r="FW251" t="s">
        <v>461</v>
      </c>
      <c r="FX251" t="s">
        <v>460</v>
      </c>
      <c r="FY251" t="s">
        <v>460</v>
      </c>
      <c r="FZ251" t="s">
        <v>461</v>
      </c>
      <c r="GA251" t="s">
        <v>461</v>
      </c>
      <c r="GB251" t="s">
        <v>460</v>
      </c>
      <c r="GC251" t="s">
        <v>461</v>
      </c>
      <c r="GD251" t="s">
        <v>460</v>
      </c>
      <c r="GE251" t="s">
        <v>460</v>
      </c>
      <c r="GF251" t="s">
        <v>461</v>
      </c>
      <c r="GG251" t="s">
        <v>460</v>
      </c>
      <c r="GH251" t="s">
        <v>460</v>
      </c>
      <c r="GI251" t="s">
        <v>460</v>
      </c>
      <c r="GJ251" t="s">
        <v>460</v>
      </c>
      <c r="GK251" t="s">
        <v>461</v>
      </c>
      <c r="GL251" t="s">
        <v>461</v>
      </c>
      <c r="GM251" t="s">
        <v>460</v>
      </c>
      <c r="GN251" t="s">
        <v>461</v>
      </c>
      <c r="GO251" t="s">
        <v>461</v>
      </c>
      <c r="GP251" t="s">
        <v>460</v>
      </c>
      <c r="GQ251" t="s">
        <v>461</v>
      </c>
      <c r="GR251" t="s">
        <v>473</v>
      </c>
      <c r="GS251" t="s">
        <v>461</v>
      </c>
      <c r="GT251" t="s">
        <v>460</v>
      </c>
      <c r="GU251" t="s">
        <v>460</v>
      </c>
      <c r="GV251" t="s">
        <v>461</v>
      </c>
      <c r="GW251" t="s">
        <v>460</v>
      </c>
      <c r="GX251" t="s">
        <v>460</v>
      </c>
      <c r="GY251" t="s">
        <v>460</v>
      </c>
      <c r="GZ251" t="s">
        <v>460</v>
      </c>
      <c r="HA251" t="s">
        <v>460</v>
      </c>
      <c r="HB251" t="s">
        <v>461</v>
      </c>
      <c r="HC251" t="s">
        <v>460</v>
      </c>
      <c r="HD251" t="s">
        <v>461</v>
      </c>
      <c r="HE251" t="s">
        <v>481</v>
      </c>
      <c r="HF251">
        <v>108</v>
      </c>
      <c r="HG251">
        <v>72</v>
      </c>
      <c r="HH251">
        <v>6</v>
      </c>
      <c r="HI251">
        <v>6</v>
      </c>
      <c r="HJ251">
        <v>7</v>
      </c>
      <c r="HK251" t="s">
        <v>476</v>
      </c>
      <c r="HM251" s="3">
        <f t="shared" si="150"/>
        <v>1</v>
      </c>
      <c r="HN251" s="3">
        <f t="shared" si="151"/>
        <v>46</v>
      </c>
      <c r="HO251" s="3">
        <f t="shared" si="167"/>
        <v>1</v>
      </c>
      <c r="HP251" s="3">
        <f t="shared" si="130"/>
        <v>46</v>
      </c>
      <c r="HQ251" s="7" t="str" cm="1">
        <f t="array" ref="HQ251">_xlfn.SWITCH(HP251,HM251,"Oui",HN251,"Non",HO251,"Abstention")</f>
        <v>Non</v>
      </c>
      <c r="HR251" s="7" t="str" cm="1">
        <f t="array" ref="HR251">_xlfn.SWITCH(HQ251,"Oui","Non","Non","Oui","Abstention","Oui")</f>
        <v>Oui</v>
      </c>
      <c r="HS251" s="7" t="str" cm="1">
        <f t="array" ref="HS251">_xlfn.SWITCH(HQ251,"Oui","Abstention","Non","Abstention","Abstention","Non")</f>
        <v>Abstention</v>
      </c>
      <c r="HT251" s="3">
        <f t="shared" si="131"/>
        <v>48</v>
      </c>
      <c r="HU251" s="3">
        <f t="shared" si="132"/>
        <v>0.95833333333333337</v>
      </c>
      <c r="HV251" t="str">
        <f t="shared" si="133"/>
        <v>consigne</v>
      </c>
      <c r="HW251" s="3">
        <f t="shared" si="152"/>
        <v>36</v>
      </c>
      <c r="HX251" s="3">
        <f t="shared" si="153"/>
        <v>0</v>
      </c>
      <c r="HY251" s="3">
        <f t="shared" si="154"/>
        <v>0</v>
      </c>
      <c r="HZ251" s="3">
        <f t="shared" si="134"/>
        <v>36</v>
      </c>
      <c r="IA251" s="7" t="str" cm="1">
        <f t="array" ref="IA251">_xlfn.SWITCH(HZ251,HW251,"Oui",HX251,"Non",HY251,"Abstention")</f>
        <v>Oui</v>
      </c>
      <c r="IB251" s="7" t="str" cm="1">
        <f t="array" ref="IB251">_xlfn.SWITCH(IA251,"Oui","Non","Non","Oui","Abstention","Oui")</f>
        <v>Non</v>
      </c>
      <c r="IC251" s="7" t="str" cm="1">
        <f t="array" ref="IC251">_xlfn.SWITCH(IA251,"Oui","Abstention","Non","Abstention","Abstention","Non")</f>
        <v>Abstention</v>
      </c>
      <c r="ID251" s="3">
        <f t="shared" si="172"/>
        <v>36</v>
      </c>
      <c r="IE251" s="3">
        <f t="shared" si="173"/>
        <v>1</v>
      </c>
      <c r="IF251" t="str">
        <f t="shared" si="137"/>
        <v>consigne</v>
      </c>
      <c r="IG251">
        <f t="shared" si="155"/>
        <v>23</v>
      </c>
      <c r="IH251">
        <f t="shared" si="156"/>
        <v>4</v>
      </c>
      <c r="II251">
        <f t="shared" si="157"/>
        <v>2</v>
      </c>
      <c r="IJ251" s="3">
        <f t="shared" si="138"/>
        <v>23</v>
      </c>
      <c r="IK251" s="7" t="str" cm="1">
        <f t="array" ref="IK251">_xlfn.SWITCH(IJ251,IG251,"Oui",IH251,"Non",II251,"Abstention")</f>
        <v>Oui</v>
      </c>
      <c r="IL251" s="7" t="str" cm="1">
        <f t="array" ref="IL251">_xlfn.SWITCH(IK251,"Oui","Non","Non","Oui","Abstention","Oui")</f>
        <v>Non</v>
      </c>
      <c r="IM251" s="7" t="str" cm="1">
        <f t="array" ref="IM251">_xlfn.SWITCH(IK251,"Oui","Abstention","Non","Abstention","Abstention","Non")</f>
        <v>Abstention</v>
      </c>
      <c r="IN251" s="3">
        <f t="shared" si="139"/>
        <v>29</v>
      </c>
      <c r="IO251" s="3">
        <f t="shared" si="140"/>
        <v>0.7931034482758621</v>
      </c>
      <c r="IP251" t="str">
        <f t="shared" si="168"/>
        <v>consigne</v>
      </c>
      <c r="IQ251">
        <f t="shared" si="158"/>
        <v>3</v>
      </c>
      <c r="IR251">
        <f t="shared" si="159"/>
        <v>22</v>
      </c>
      <c r="IS251">
        <f t="shared" si="160"/>
        <v>3</v>
      </c>
      <c r="IT251" s="3">
        <f t="shared" si="141"/>
        <v>22</v>
      </c>
      <c r="IU251" s="7" t="str" cm="1">
        <f t="array" ref="IU251">_xlfn.SWITCH(IT251,IQ251,"Oui",IR251,"Non",IS251,"Abstention")</f>
        <v>Non</v>
      </c>
      <c r="IV251" s="7" t="str" cm="1">
        <f t="array" ref="IV251">_xlfn.SWITCH(IU251,"Oui","Non","Non","Oui","Abstention","Oui")</f>
        <v>Oui</v>
      </c>
      <c r="IW251" s="7" t="str" cm="1">
        <f t="array" ref="IW251">_xlfn.SWITCH(IU251,"Oui","Abstention","Non","Abstention","Abstention","Non")</f>
        <v>Abstention</v>
      </c>
      <c r="IX251" s="3">
        <f t="shared" si="142"/>
        <v>28</v>
      </c>
      <c r="IY251" s="3">
        <f t="shared" si="143"/>
        <v>0.7857142857142857</v>
      </c>
      <c r="IZ251" t="str">
        <f t="shared" si="169"/>
        <v>consigne</v>
      </c>
      <c r="JA251">
        <f t="shared" si="161"/>
        <v>29</v>
      </c>
      <c r="JB251">
        <f t="shared" si="162"/>
        <v>0</v>
      </c>
      <c r="JC251">
        <f t="shared" si="163"/>
        <v>0</v>
      </c>
      <c r="JD251" s="3">
        <f t="shared" si="144"/>
        <v>29</v>
      </c>
      <c r="JE251" s="7" t="str" cm="1">
        <f t="array" ref="JE251">_xlfn.SWITCH(JD251,JA251,"Oui",JB251,"Non",JC251,"Abstention")</f>
        <v>Oui</v>
      </c>
      <c r="JF251" s="7" t="str" cm="1">
        <f t="array" ref="JF251">_xlfn.SWITCH(JE251,"Oui","Non","Non","Oui","Abstention","Oui")</f>
        <v>Non</v>
      </c>
      <c r="JG251" s="7" t="str" cm="1">
        <f t="array" ref="JG251">_xlfn.SWITCH(JE251,"Oui","Abstention","Non","Abstention","Abstention","Non")</f>
        <v>Abstention</v>
      </c>
      <c r="JH251" s="3">
        <f t="shared" si="145"/>
        <v>29</v>
      </c>
      <c r="JI251" s="3">
        <f t="shared" si="146"/>
        <v>1</v>
      </c>
      <c r="JJ251" t="str">
        <f t="shared" si="170"/>
        <v>consigne</v>
      </c>
      <c r="JK251">
        <f t="shared" si="164"/>
        <v>16</v>
      </c>
      <c r="JL251">
        <f t="shared" si="165"/>
        <v>0</v>
      </c>
      <c r="JM251">
        <f t="shared" si="166"/>
        <v>0</v>
      </c>
      <c r="JN251" s="3">
        <f t="shared" si="147"/>
        <v>16</v>
      </c>
      <c r="JO251" s="7" t="str" cm="1">
        <f t="array" ref="JO251">_xlfn.SWITCH(JN251,JK251,"Oui",JL251,"Non",JM251,"Abstention")</f>
        <v>Oui</v>
      </c>
      <c r="JP251" s="7" t="str" cm="1">
        <f t="array" ref="JP251">_xlfn.SWITCH(JO251,"Oui","Non","Non","Oui","Abstention","Oui")</f>
        <v>Non</v>
      </c>
      <c r="JQ251" s="7" t="str" cm="1">
        <f t="array" ref="JQ251">_xlfn.SWITCH(JO251,"Oui","Abstention","Non","Abstention","Abstention","Non")</f>
        <v>Abstention</v>
      </c>
      <c r="JR251" s="3">
        <f t="shared" si="148"/>
        <v>16</v>
      </c>
      <c r="JS251" s="3">
        <f t="shared" si="149"/>
        <v>1</v>
      </c>
      <c r="JT251" t="str">
        <f t="shared" si="171"/>
        <v>consigne</v>
      </c>
      <c r="JU251" s="3"/>
      <c r="JV251" t="str" cm="1">
        <f t="array" ref="JV251:JW251">_xlfn._xlws.FILTER($M$3:$HD$3,((($M251:$HD251=$HR251)+($M251:$HD251=$HS251))*($M$5:$HD$5="V")*($HV251="consigne")),"")</f>
        <v>Haab Martin</v>
      </c>
      <c r="JW251" t="str">
        <v>Huber Alois</v>
      </c>
      <c r="KP251" t="str" cm="1">
        <f t="array" ref="KP251">_xlfn._xlws.FILTER($M$3:$HD$3,((($M251:$HD251=$IB251)+($M251:$HD251=$IC251))*($M$5:$HD$5="S")*($IF251="consigne")),"")</f>
        <v/>
      </c>
      <c r="LD251" t="str" cm="1">
        <f t="array" ref="LD251:LI251">_xlfn._xlws.FILTER($M$3:$HD$3,((($M251:$HD251=$IV251)+($M251:$HD251=$IW251))*($M$5:$HD$5="RL")*($IZ251="consigne")),"")</f>
        <v>de Quattro Jacqueline</v>
      </c>
      <c r="LE251" t="str">
        <v>Fiala Doris</v>
      </c>
      <c r="LF251" t="str">
        <v>Giacometti Anna</v>
      </c>
      <c r="LG251" t="str">
        <v>Moret Isabelle</v>
      </c>
      <c r="LH251" t="str">
        <v>Sauter Regine</v>
      </c>
      <c r="LI251" t="str">
        <v>Vincenz-Stauffacher Susanne</v>
      </c>
      <c r="LP251" t="str" cm="1">
        <f t="array" ref="LP251">_xlfn._xlws.FILTER($M$3:$HD$3,((($M251:$HD251=$JF251)+($M251:$HD251=$JG251))*($M$5:$HD$5="G")*($JJ251="consigne")),"")</f>
        <v/>
      </c>
      <c r="MA251" t="str" cm="1">
        <f t="array" ref="MA251">_xlfn._xlws.FILTER($M$3:$HD$3,((($M251:$HD251=$JP251)+($M251:$HD251=$JQ251))*($M$5:$HD$5="GL")*($JT251="consigne")),"")</f>
        <v/>
      </c>
      <c r="MG251" t="str" cm="1">
        <f t="array" ref="MG251:ML251">_xlfn._xlws.FILTER($M$3:$HD$3,((($M251:$HD251=$IL251)+($M251:$HD251=$IM251))*($M$5:$HD$5="M-E")*($IP251="consigne")),"")</f>
        <v>Glanzmann-Hunkeler Ida</v>
      </c>
      <c r="MH251" t="str">
        <v>Gschwind Jean-Paul</v>
      </c>
      <c r="MI251" t="str">
        <v>Humbel Ruth</v>
      </c>
      <c r="MJ251" t="str">
        <v>Müller Leo</v>
      </c>
      <c r="MK251" t="str">
        <v>Regazzi Fabio</v>
      </c>
      <c r="ML251" t="str">
        <v>Ritter Markus</v>
      </c>
    </row>
    <row r="252" spans="1:350" x14ac:dyDescent="0.25">
      <c r="A252" s="1" t="s">
        <v>1293</v>
      </c>
      <c r="B252" t="s">
        <v>204</v>
      </c>
      <c r="D252" t="s">
        <v>706</v>
      </c>
      <c r="E252" s="1" t="s">
        <v>1294</v>
      </c>
      <c r="F252" t="s">
        <v>1295</v>
      </c>
      <c r="G252">
        <v>24747</v>
      </c>
      <c r="H252" t="s">
        <v>1296</v>
      </c>
      <c r="I252" t="s">
        <v>1297</v>
      </c>
      <c r="M252" t="s">
        <v>461</v>
      </c>
      <c r="N252" t="s">
        <v>461</v>
      </c>
      <c r="O252" t="s">
        <v>460</v>
      </c>
      <c r="P252" t="s">
        <v>461</v>
      </c>
      <c r="Q252" t="s">
        <v>461</v>
      </c>
      <c r="R252" t="s">
        <v>460</v>
      </c>
      <c r="S252" t="s">
        <v>460</v>
      </c>
      <c r="T252" t="s">
        <v>460</v>
      </c>
      <c r="U252" t="s">
        <v>460</v>
      </c>
      <c r="V252" t="s">
        <v>460</v>
      </c>
      <c r="W252" t="s">
        <v>463</v>
      </c>
      <c r="X252" t="s">
        <v>460</v>
      </c>
      <c r="Y252" t="s">
        <v>460</v>
      </c>
      <c r="Z252" t="s">
        <v>460</v>
      </c>
      <c r="AA252" t="s">
        <v>460</v>
      </c>
      <c r="AB252" t="s">
        <v>460</v>
      </c>
      <c r="AC252" t="s">
        <v>460</v>
      </c>
      <c r="AD252" t="s">
        <v>461</v>
      </c>
      <c r="AE252" t="s">
        <v>461</v>
      </c>
      <c r="AF252" t="s">
        <v>463</v>
      </c>
      <c r="AG252" t="s">
        <v>461</v>
      </c>
      <c r="AH252" t="s">
        <v>461</v>
      </c>
      <c r="AI252" t="s">
        <v>461</v>
      </c>
      <c r="AJ252" t="s">
        <v>460</v>
      </c>
      <c r="AK252" t="s">
        <v>460</v>
      </c>
      <c r="AL252" t="s">
        <v>461</v>
      </c>
      <c r="AM252" t="s">
        <v>473</v>
      </c>
      <c r="AN252" t="s">
        <v>461</v>
      </c>
      <c r="AO252" t="s">
        <v>461</v>
      </c>
      <c r="AP252" t="s">
        <v>461</v>
      </c>
      <c r="AQ252" t="s">
        <v>461</v>
      </c>
      <c r="AR252" t="s">
        <v>460</v>
      </c>
      <c r="AS252" t="s">
        <v>460</v>
      </c>
      <c r="AT252" t="s">
        <v>461</v>
      </c>
      <c r="AU252" t="s">
        <v>460</v>
      </c>
      <c r="AV252" t="s">
        <v>460</v>
      </c>
      <c r="AW252" t="s">
        <v>461</v>
      </c>
      <c r="AX252" t="s">
        <v>460</v>
      </c>
      <c r="AY252" t="s">
        <v>461</v>
      </c>
      <c r="AZ252" t="s">
        <v>461</v>
      </c>
      <c r="BA252" t="s">
        <v>461</v>
      </c>
      <c r="BB252" t="s">
        <v>461</v>
      </c>
      <c r="BC252" t="s">
        <v>460</v>
      </c>
      <c r="BD252" t="s">
        <v>461</v>
      </c>
      <c r="BE252" t="s">
        <v>463</v>
      </c>
      <c r="BF252" t="s">
        <v>461</v>
      </c>
      <c r="BG252" t="s">
        <v>460</v>
      </c>
      <c r="BH252" t="s">
        <v>461</v>
      </c>
      <c r="BI252" t="s">
        <v>460</v>
      </c>
      <c r="BJ252" t="s">
        <v>473</v>
      </c>
      <c r="BK252" t="s">
        <v>461</v>
      </c>
      <c r="BL252" t="s">
        <v>460</v>
      </c>
      <c r="BM252" t="s">
        <v>460</v>
      </c>
      <c r="BN252" t="s">
        <v>460</v>
      </c>
      <c r="BO252" t="s">
        <v>460</v>
      </c>
      <c r="BP252" t="s">
        <v>463</v>
      </c>
      <c r="BQ252" t="s">
        <v>460</v>
      </c>
      <c r="BR252" t="s">
        <v>461</v>
      </c>
      <c r="BS252" t="s">
        <v>460</v>
      </c>
      <c r="BT252" t="s">
        <v>461</v>
      </c>
      <c r="BU252" t="s">
        <v>461</v>
      </c>
      <c r="BV252" t="s">
        <v>461</v>
      </c>
      <c r="BW252" t="s">
        <v>461</v>
      </c>
      <c r="BX252" t="s">
        <v>460</v>
      </c>
      <c r="BY252" t="s">
        <v>461</v>
      </c>
      <c r="BZ252" t="s">
        <v>461</v>
      </c>
      <c r="CA252" t="s">
        <v>460</v>
      </c>
      <c r="CB252" t="s">
        <v>461</v>
      </c>
      <c r="CC252" t="s">
        <v>461</v>
      </c>
      <c r="CD252" t="s">
        <v>473</v>
      </c>
      <c r="CE252" t="s">
        <v>460</v>
      </c>
      <c r="CF252" t="s">
        <v>460</v>
      </c>
      <c r="CG252" t="s">
        <v>461</v>
      </c>
      <c r="CH252" t="s">
        <v>460</v>
      </c>
      <c r="CI252" t="s">
        <v>461</v>
      </c>
      <c r="CJ252" t="s">
        <v>461</v>
      </c>
      <c r="CK252" t="s">
        <v>460</v>
      </c>
      <c r="CL252" t="s">
        <v>461</v>
      </c>
      <c r="CM252" t="s">
        <v>463</v>
      </c>
      <c r="CN252" t="s">
        <v>460</v>
      </c>
      <c r="CO252" t="s">
        <v>460</v>
      </c>
      <c r="CP252" t="s">
        <v>461</v>
      </c>
      <c r="CQ252" t="s">
        <v>461</v>
      </c>
      <c r="CR252" t="s">
        <v>461</v>
      </c>
      <c r="CS252" t="s">
        <v>461</v>
      </c>
      <c r="CT252" t="s">
        <v>461</v>
      </c>
      <c r="CU252" t="s">
        <v>460</v>
      </c>
      <c r="CV252" t="s">
        <v>461</v>
      </c>
      <c r="CW252" t="s">
        <v>461</v>
      </c>
      <c r="CX252" t="s">
        <v>460</v>
      </c>
      <c r="CY252" t="s">
        <v>463</v>
      </c>
      <c r="CZ252" t="s">
        <v>461</v>
      </c>
      <c r="DA252" t="s">
        <v>461</v>
      </c>
      <c r="DB252" t="s">
        <v>474</v>
      </c>
      <c r="DC252" t="s">
        <v>461</v>
      </c>
      <c r="DD252" t="s">
        <v>461</v>
      </c>
      <c r="DE252" t="s">
        <v>460</v>
      </c>
      <c r="DF252" t="s">
        <v>461</v>
      </c>
      <c r="DG252" t="s">
        <v>461</v>
      </c>
      <c r="DH252" t="s">
        <v>460</v>
      </c>
      <c r="DI252" t="s">
        <v>460</v>
      </c>
      <c r="DJ252" t="s">
        <v>460</v>
      </c>
      <c r="DK252" t="s">
        <v>461</v>
      </c>
      <c r="DL252" t="s">
        <v>460</v>
      </c>
      <c r="DM252" t="s">
        <v>460</v>
      </c>
      <c r="DN252" t="s">
        <v>460</v>
      </c>
      <c r="DO252" t="s">
        <v>461</v>
      </c>
      <c r="DP252" t="s">
        <v>461</v>
      </c>
      <c r="DQ252" t="s">
        <v>461</v>
      </c>
      <c r="DR252" t="s">
        <v>460</v>
      </c>
      <c r="DS252" t="s">
        <v>460</v>
      </c>
      <c r="DT252" t="s">
        <v>460</v>
      </c>
      <c r="DU252" t="s">
        <v>461</v>
      </c>
      <c r="DV252" t="s">
        <v>460</v>
      </c>
      <c r="DW252" t="s">
        <v>460</v>
      </c>
      <c r="DX252" t="s">
        <v>461</v>
      </c>
      <c r="DY252" t="s">
        <v>460</v>
      </c>
      <c r="DZ252" t="s">
        <v>460</v>
      </c>
      <c r="EA252" t="s">
        <v>460</v>
      </c>
      <c r="EB252" t="s">
        <v>460</v>
      </c>
      <c r="EC252" t="s">
        <v>461</v>
      </c>
      <c r="ED252" t="s">
        <v>460</v>
      </c>
      <c r="EE252" t="s">
        <v>461</v>
      </c>
      <c r="EF252" t="s">
        <v>460</v>
      </c>
      <c r="EG252" t="s">
        <v>460</v>
      </c>
      <c r="EH252" t="s">
        <v>461</v>
      </c>
      <c r="EI252" t="s">
        <v>461</v>
      </c>
      <c r="EJ252" t="s">
        <v>461</v>
      </c>
      <c r="EK252" t="s">
        <v>460</v>
      </c>
      <c r="EL252" t="s">
        <v>460</v>
      </c>
      <c r="EM252" t="s">
        <v>461</v>
      </c>
      <c r="EN252" t="s">
        <v>461</v>
      </c>
      <c r="EO252" t="s">
        <v>460</v>
      </c>
      <c r="EP252" t="s">
        <v>461</v>
      </c>
      <c r="EQ252" t="s">
        <v>460</v>
      </c>
      <c r="ER252" t="s">
        <v>460</v>
      </c>
      <c r="ES252" t="s">
        <v>460</v>
      </c>
      <c r="ET252" t="s">
        <v>461</v>
      </c>
      <c r="EU252" t="s">
        <v>460</v>
      </c>
      <c r="EV252" t="s">
        <v>460</v>
      </c>
      <c r="EW252" t="s">
        <v>460</v>
      </c>
      <c r="EX252" t="s">
        <v>460</v>
      </c>
      <c r="EY252" t="s">
        <v>461</v>
      </c>
      <c r="EZ252" t="s">
        <v>461</v>
      </c>
      <c r="FA252" t="s">
        <v>461</v>
      </c>
      <c r="FB252" t="s">
        <v>461</v>
      </c>
      <c r="FC252" t="s">
        <v>461</v>
      </c>
      <c r="FD252" t="s">
        <v>480</v>
      </c>
      <c r="FE252" t="s">
        <v>461</v>
      </c>
      <c r="FF252" t="s">
        <v>461</v>
      </c>
      <c r="FG252" t="s">
        <v>461</v>
      </c>
      <c r="FH252" t="s">
        <v>460</v>
      </c>
      <c r="FI252" t="s">
        <v>460</v>
      </c>
      <c r="FJ252" t="s">
        <v>461</v>
      </c>
      <c r="FK252" t="s">
        <v>461</v>
      </c>
      <c r="FL252" t="s">
        <v>460</v>
      </c>
      <c r="FM252" t="s">
        <v>460</v>
      </c>
      <c r="FN252" t="s">
        <v>461</v>
      </c>
      <c r="FO252" t="s">
        <v>460</v>
      </c>
      <c r="FP252" t="s">
        <v>461</v>
      </c>
      <c r="FQ252" t="s">
        <v>461</v>
      </c>
      <c r="FR252" t="s">
        <v>460</v>
      </c>
      <c r="FS252" t="s">
        <v>461</v>
      </c>
      <c r="FT252" t="s">
        <v>460</v>
      </c>
      <c r="FU252" t="s">
        <v>460</v>
      </c>
      <c r="FV252" t="s">
        <v>461</v>
      </c>
      <c r="FW252" t="s">
        <v>461</v>
      </c>
      <c r="FX252" t="s">
        <v>460</v>
      </c>
      <c r="FY252" t="s">
        <v>461</v>
      </c>
      <c r="FZ252" t="s">
        <v>461</v>
      </c>
      <c r="GA252" t="s">
        <v>461</v>
      </c>
      <c r="GB252" t="s">
        <v>460</v>
      </c>
      <c r="GC252" t="s">
        <v>461</v>
      </c>
      <c r="GD252" t="s">
        <v>460</v>
      </c>
      <c r="GE252" t="s">
        <v>460</v>
      </c>
      <c r="GF252" t="s">
        <v>461</v>
      </c>
      <c r="GG252" t="s">
        <v>460</v>
      </c>
      <c r="GH252" t="s">
        <v>460</v>
      </c>
      <c r="GI252" t="s">
        <v>460</v>
      </c>
      <c r="GJ252" t="s">
        <v>460</v>
      </c>
      <c r="GK252" t="s">
        <v>461</v>
      </c>
      <c r="GL252" t="s">
        <v>461</v>
      </c>
      <c r="GM252" t="s">
        <v>461</v>
      </c>
      <c r="GN252" t="s">
        <v>461</v>
      </c>
      <c r="GO252" t="s">
        <v>461</v>
      </c>
      <c r="GP252" t="s">
        <v>460</v>
      </c>
      <c r="GQ252" t="s">
        <v>461</v>
      </c>
      <c r="GR252" t="s">
        <v>473</v>
      </c>
      <c r="GS252" t="s">
        <v>461</v>
      </c>
      <c r="GT252" t="s">
        <v>460</v>
      </c>
      <c r="GU252" t="s">
        <v>460</v>
      </c>
      <c r="GV252" t="s">
        <v>461</v>
      </c>
      <c r="GW252" t="s">
        <v>460</v>
      </c>
      <c r="GX252" t="s">
        <v>460</v>
      </c>
      <c r="GY252" t="s">
        <v>460</v>
      </c>
      <c r="GZ252" t="s">
        <v>460</v>
      </c>
      <c r="HA252" t="s">
        <v>460</v>
      </c>
      <c r="HB252" t="s">
        <v>461</v>
      </c>
      <c r="HC252" t="s">
        <v>460</v>
      </c>
      <c r="HD252" t="s">
        <v>461</v>
      </c>
      <c r="HE252" t="s">
        <v>475</v>
      </c>
      <c r="HF252">
        <v>92</v>
      </c>
      <c r="HG252">
        <v>96</v>
      </c>
      <c r="HH252">
        <v>1</v>
      </c>
      <c r="HI252">
        <v>6</v>
      </c>
      <c r="HJ252">
        <v>4</v>
      </c>
      <c r="HK252" t="s">
        <v>476</v>
      </c>
      <c r="HM252" s="3">
        <f t="shared" si="150"/>
        <v>0</v>
      </c>
      <c r="HN252" s="3">
        <f t="shared" si="151"/>
        <v>50</v>
      </c>
      <c r="HO252" s="3">
        <f t="shared" si="167"/>
        <v>0</v>
      </c>
      <c r="HP252" s="3">
        <f t="shared" si="130"/>
        <v>50</v>
      </c>
      <c r="HQ252" s="7" t="str" cm="1">
        <f t="array" ref="HQ252">_xlfn.SWITCH(HP252,HM252,"Oui",HN252,"Non",HO252,"Abstention")</f>
        <v>Non</v>
      </c>
      <c r="HR252" s="7" t="str" cm="1">
        <f t="array" ref="HR252">_xlfn.SWITCH(HQ252,"Oui","Non","Non","Oui","Abstention","Oui")</f>
        <v>Oui</v>
      </c>
      <c r="HS252" s="7" t="str" cm="1">
        <f t="array" ref="HS252">_xlfn.SWITCH(HQ252,"Oui","Abstention","Non","Abstention","Abstention","Non")</f>
        <v>Abstention</v>
      </c>
      <c r="HT252" s="3">
        <f t="shared" si="131"/>
        <v>50</v>
      </c>
      <c r="HU252" s="3">
        <f t="shared" si="132"/>
        <v>1</v>
      </c>
      <c r="HV252" t="str">
        <f t="shared" si="133"/>
        <v>consigne</v>
      </c>
      <c r="HW252" s="3">
        <f t="shared" si="152"/>
        <v>36</v>
      </c>
      <c r="HX252" s="3">
        <f t="shared" si="153"/>
        <v>0</v>
      </c>
      <c r="HY252" s="3">
        <f t="shared" si="154"/>
        <v>0</v>
      </c>
      <c r="HZ252" s="3">
        <f t="shared" si="134"/>
        <v>36</v>
      </c>
      <c r="IA252" s="7" t="str" cm="1">
        <f t="array" ref="IA252">_xlfn.SWITCH(HZ252,HW252,"Oui",HX252,"Non",HY252,"Abstention")</f>
        <v>Oui</v>
      </c>
      <c r="IB252" s="7" t="str" cm="1">
        <f t="array" ref="IB252">_xlfn.SWITCH(IA252,"Oui","Non","Non","Oui","Abstention","Oui")</f>
        <v>Non</v>
      </c>
      <c r="IC252" s="7" t="str" cm="1">
        <f t="array" ref="IC252">_xlfn.SWITCH(IA252,"Oui","Abstention","Non","Abstention","Abstention","Non")</f>
        <v>Abstention</v>
      </c>
      <c r="ID252" s="3">
        <f t="shared" si="172"/>
        <v>36</v>
      </c>
      <c r="IE252" s="3">
        <f t="shared" si="173"/>
        <v>1</v>
      </c>
      <c r="IF252" t="str">
        <f t="shared" si="137"/>
        <v>consigne</v>
      </c>
      <c r="IG252">
        <f t="shared" si="155"/>
        <v>10</v>
      </c>
      <c r="IH252">
        <f t="shared" si="156"/>
        <v>20</v>
      </c>
      <c r="II252">
        <f t="shared" si="157"/>
        <v>1</v>
      </c>
      <c r="IJ252" s="3">
        <f t="shared" si="138"/>
        <v>20</v>
      </c>
      <c r="IK252" s="7" t="str" cm="1">
        <f t="array" ref="IK252">_xlfn.SWITCH(IJ252,IG252,"Oui",IH252,"Non",II252,"Abstention")</f>
        <v>Non</v>
      </c>
      <c r="IL252" s="7" t="str" cm="1">
        <f t="array" ref="IL252">_xlfn.SWITCH(IK252,"Oui","Non","Non","Oui","Abstention","Oui")</f>
        <v>Oui</v>
      </c>
      <c r="IM252" s="7" t="str" cm="1">
        <f t="array" ref="IM252">_xlfn.SWITCH(IK252,"Oui","Abstention","Non","Abstention","Abstention","Non")</f>
        <v>Abstention</v>
      </c>
      <c r="IN252" s="3">
        <f t="shared" si="139"/>
        <v>31</v>
      </c>
      <c r="IO252" s="3">
        <f t="shared" si="140"/>
        <v>0.64516129032258063</v>
      </c>
      <c r="IP252" t="str">
        <f t="shared" si="168"/>
        <v>pas de consigne</v>
      </c>
      <c r="IQ252">
        <f t="shared" si="158"/>
        <v>1</v>
      </c>
      <c r="IR252">
        <f t="shared" si="159"/>
        <v>26</v>
      </c>
      <c r="IS252">
        <f t="shared" si="160"/>
        <v>0</v>
      </c>
      <c r="IT252" s="3">
        <f t="shared" si="141"/>
        <v>26</v>
      </c>
      <c r="IU252" s="7" t="str" cm="1">
        <f t="array" ref="IU252">_xlfn.SWITCH(IT252,IQ252,"Oui",IR252,"Non",IS252,"Abstention")</f>
        <v>Non</v>
      </c>
      <c r="IV252" s="7" t="str" cm="1">
        <f t="array" ref="IV252">_xlfn.SWITCH(IU252,"Oui","Non","Non","Oui","Abstention","Oui")</f>
        <v>Oui</v>
      </c>
      <c r="IW252" s="7" t="str" cm="1">
        <f t="array" ref="IW252">_xlfn.SWITCH(IU252,"Oui","Abstention","Non","Abstention","Abstention","Non")</f>
        <v>Abstention</v>
      </c>
      <c r="IX252" s="3">
        <f t="shared" si="142"/>
        <v>27</v>
      </c>
      <c r="IY252" s="3">
        <f t="shared" si="143"/>
        <v>0.96296296296296291</v>
      </c>
      <c r="IZ252" t="str">
        <f t="shared" si="169"/>
        <v>consigne</v>
      </c>
      <c r="JA252">
        <f t="shared" si="161"/>
        <v>29</v>
      </c>
      <c r="JB252">
        <f t="shared" si="162"/>
        <v>0</v>
      </c>
      <c r="JC252">
        <f t="shared" si="163"/>
        <v>0</v>
      </c>
      <c r="JD252" s="3">
        <f t="shared" si="144"/>
        <v>29</v>
      </c>
      <c r="JE252" s="7" t="str" cm="1">
        <f t="array" ref="JE252">_xlfn.SWITCH(JD252,JA252,"Oui",JB252,"Non",JC252,"Abstention")</f>
        <v>Oui</v>
      </c>
      <c r="JF252" s="7" t="str" cm="1">
        <f t="array" ref="JF252">_xlfn.SWITCH(JE252,"Oui","Non","Non","Oui","Abstention","Oui")</f>
        <v>Non</v>
      </c>
      <c r="JG252" s="7" t="str" cm="1">
        <f t="array" ref="JG252">_xlfn.SWITCH(JE252,"Oui","Abstention","Non","Abstention","Abstention","Non")</f>
        <v>Abstention</v>
      </c>
      <c r="JH252" s="3">
        <f t="shared" si="145"/>
        <v>29</v>
      </c>
      <c r="JI252" s="3">
        <f t="shared" si="146"/>
        <v>1</v>
      </c>
      <c r="JJ252" t="str">
        <f t="shared" si="170"/>
        <v>consigne</v>
      </c>
      <c r="JK252">
        <f t="shared" si="164"/>
        <v>16</v>
      </c>
      <c r="JL252">
        <f t="shared" si="165"/>
        <v>0</v>
      </c>
      <c r="JM252">
        <f t="shared" si="166"/>
        <v>0</v>
      </c>
      <c r="JN252" s="3">
        <f t="shared" si="147"/>
        <v>16</v>
      </c>
      <c r="JO252" s="7" t="str" cm="1">
        <f t="array" ref="JO252">_xlfn.SWITCH(JN252,JK252,"Oui",JL252,"Non",JM252,"Abstention")</f>
        <v>Oui</v>
      </c>
      <c r="JP252" s="7" t="str" cm="1">
        <f t="array" ref="JP252">_xlfn.SWITCH(JO252,"Oui","Non","Non","Oui","Abstention","Oui")</f>
        <v>Non</v>
      </c>
      <c r="JQ252" s="7" t="str" cm="1">
        <f t="array" ref="JQ252">_xlfn.SWITCH(JO252,"Oui","Abstention","Non","Abstention","Abstention","Non")</f>
        <v>Abstention</v>
      </c>
      <c r="JR252" s="3">
        <f t="shared" si="148"/>
        <v>16</v>
      </c>
      <c r="JS252" s="3">
        <f t="shared" si="149"/>
        <v>1</v>
      </c>
      <c r="JT252" t="str">
        <f t="shared" si="171"/>
        <v>consigne</v>
      </c>
      <c r="JU252" s="3"/>
      <c r="JV252" t="str" cm="1">
        <f t="array" ref="JV252">_xlfn._xlws.FILTER($M$3:$HD$3,((($M252:$HD252=$HR252)+($M252:$HD252=$HS252))*($M$5:$HD$5="V")*($HV252="consigne")),"")</f>
        <v/>
      </c>
      <c r="KP252" t="str" cm="1">
        <f t="array" ref="KP252">_xlfn._xlws.FILTER($M$3:$HD$3,((($M252:$HD252=$IB252)+($M252:$HD252=$IC252))*($M$5:$HD$5="S")*($IF252="consigne")),"")</f>
        <v/>
      </c>
      <c r="LD252" t="str" cm="1">
        <f t="array" ref="LD252">_xlfn._xlws.FILTER($M$3:$HD$3,((($M252:$HD252=$IV252)+($M252:$HD252=$IW252))*($M$5:$HD$5="RL")*($IZ252="consigne")),"")</f>
        <v>Fluri Kurt</v>
      </c>
      <c r="LP252" t="str" cm="1">
        <f t="array" ref="LP252">_xlfn._xlws.FILTER($M$3:$HD$3,((($M252:$HD252=$JF252)+($M252:$HD252=$JG252))*($M$5:$HD$5="G")*($JJ252="consigne")),"")</f>
        <v/>
      </c>
      <c r="MA252" t="str" cm="1">
        <f t="array" ref="MA252">_xlfn._xlws.FILTER($M$3:$HD$3,((($M252:$HD252=$JP252)+($M252:$HD252=$JQ252))*($M$5:$HD$5="GL")*($JT252="consigne")),"")</f>
        <v/>
      </c>
      <c r="MG252" t="str" cm="1">
        <f t="array" ref="MG252">_xlfn._xlws.FILTER($M$3:$HD$3,((($M252:$HD252=$IL252)+($M252:$HD252=$IM252))*($M$5:$HD$5="M-E")*($IP252="consigne")),"")</f>
        <v/>
      </c>
    </row>
    <row r="253" spans="1:350" x14ac:dyDescent="0.25">
      <c r="A253" s="1" t="s">
        <v>1298</v>
      </c>
      <c r="B253" t="s">
        <v>204</v>
      </c>
      <c r="D253" t="s">
        <v>706</v>
      </c>
      <c r="E253" s="1" t="s">
        <v>1299</v>
      </c>
      <c r="F253" t="s">
        <v>1300</v>
      </c>
      <c r="G253">
        <v>24748</v>
      </c>
      <c r="H253" t="s">
        <v>1296</v>
      </c>
      <c r="I253" t="s">
        <v>528</v>
      </c>
      <c r="M253" t="s">
        <v>461</v>
      </c>
      <c r="N253" t="s">
        <v>461</v>
      </c>
      <c r="O253" t="s">
        <v>460</v>
      </c>
      <c r="P253" t="s">
        <v>461</v>
      </c>
      <c r="Q253" t="s">
        <v>461</v>
      </c>
      <c r="R253" t="s">
        <v>460</v>
      </c>
      <c r="S253" t="s">
        <v>460</v>
      </c>
      <c r="T253" t="s">
        <v>460</v>
      </c>
      <c r="U253" t="s">
        <v>460</v>
      </c>
      <c r="V253" t="s">
        <v>460</v>
      </c>
      <c r="W253" t="s">
        <v>463</v>
      </c>
      <c r="X253" t="s">
        <v>460</v>
      </c>
      <c r="Y253" t="s">
        <v>460</v>
      </c>
      <c r="Z253" t="s">
        <v>461</v>
      </c>
      <c r="AA253" t="s">
        <v>461</v>
      </c>
      <c r="AB253" t="s">
        <v>460</v>
      </c>
      <c r="AC253" t="s">
        <v>461</v>
      </c>
      <c r="AD253" t="s">
        <v>461</v>
      </c>
      <c r="AE253" t="s">
        <v>461</v>
      </c>
      <c r="AF253" t="s">
        <v>463</v>
      </c>
      <c r="AG253" t="s">
        <v>461</v>
      </c>
      <c r="AH253" t="s">
        <v>461</v>
      </c>
      <c r="AI253" t="s">
        <v>461</v>
      </c>
      <c r="AJ253" t="s">
        <v>460</v>
      </c>
      <c r="AK253" t="s">
        <v>480</v>
      </c>
      <c r="AL253" t="s">
        <v>461</v>
      </c>
      <c r="AM253" t="s">
        <v>473</v>
      </c>
      <c r="AN253" t="s">
        <v>461</v>
      </c>
      <c r="AO253" t="s">
        <v>461</v>
      </c>
      <c r="AP253" t="s">
        <v>461</v>
      </c>
      <c r="AQ253" t="s">
        <v>461</v>
      </c>
      <c r="AR253" t="s">
        <v>461</v>
      </c>
      <c r="AS253" t="s">
        <v>460</v>
      </c>
      <c r="AT253" t="s">
        <v>461</v>
      </c>
      <c r="AU253" t="s">
        <v>460</v>
      </c>
      <c r="AV253" t="s">
        <v>460</v>
      </c>
      <c r="AW253" t="s">
        <v>461</v>
      </c>
      <c r="AX253" t="s">
        <v>460</v>
      </c>
      <c r="AY253" t="s">
        <v>461</v>
      </c>
      <c r="AZ253" t="s">
        <v>461</v>
      </c>
      <c r="BA253" t="s">
        <v>461</v>
      </c>
      <c r="BB253" t="s">
        <v>461</v>
      </c>
      <c r="BC253" t="s">
        <v>460</v>
      </c>
      <c r="BD253" t="s">
        <v>461</v>
      </c>
      <c r="BE253" t="s">
        <v>463</v>
      </c>
      <c r="BF253" t="s">
        <v>461</v>
      </c>
      <c r="BG253" t="s">
        <v>460</v>
      </c>
      <c r="BH253" t="s">
        <v>461</v>
      </c>
      <c r="BI253" t="s">
        <v>480</v>
      </c>
      <c r="BJ253" t="s">
        <v>461</v>
      </c>
      <c r="BK253" t="s">
        <v>461</v>
      </c>
      <c r="BL253" t="s">
        <v>461</v>
      </c>
      <c r="BM253" t="s">
        <v>460</v>
      </c>
      <c r="BN253" t="s">
        <v>461</v>
      </c>
      <c r="BO253" t="s">
        <v>461</v>
      </c>
      <c r="BP253" t="s">
        <v>463</v>
      </c>
      <c r="BQ253" t="s">
        <v>460</v>
      </c>
      <c r="BR253" t="s">
        <v>461</v>
      </c>
      <c r="BS253" t="s">
        <v>480</v>
      </c>
      <c r="BT253" t="s">
        <v>461</v>
      </c>
      <c r="BU253" t="s">
        <v>461</v>
      </c>
      <c r="BV253" t="s">
        <v>461</v>
      </c>
      <c r="BW253" t="s">
        <v>461</v>
      </c>
      <c r="BX253" t="s">
        <v>460</v>
      </c>
      <c r="BY253" t="s">
        <v>461</v>
      </c>
      <c r="BZ253" t="s">
        <v>461</v>
      </c>
      <c r="CA253" t="s">
        <v>460</v>
      </c>
      <c r="CB253" t="s">
        <v>461</v>
      </c>
      <c r="CC253" t="s">
        <v>461</v>
      </c>
      <c r="CD253" t="s">
        <v>473</v>
      </c>
      <c r="CE253" t="s">
        <v>480</v>
      </c>
      <c r="CF253" t="s">
        <v>461</v>
      </c>
      <c r="CG253" t="s">
        <v>461</v>
      </c>
      <c r="CH253" t="s">
        <v>461</v>
      </c>
      <c r="CI253" t="s">
        <v>461</v>
      </c>
      <c r="CJ253" t="s">
        <v>461</v>
      </c>
      <c r="CK253" t="s">
        <v>461</v>
      </c>
      <c r="CL253" t="s">
        <v>461</v>
      </c>
      <c r="CM253" t="s">
        <v>463</v>
      </c>
      <c r="CN253" t="s">
        <v>480</v>
      </c>
      <c r="CO253" t="s">
        <v>460</v>
      </c>
      <c r="CP253" t="s">
        <v>461</v>
      </c>
      <c r="CQ253" t="s">
        <v>461</v>
      </c>
      <c r="CR253" t="s">
        <v>461</v>
      </c>
      <c r="CS253" t="s">
        <v>461</v>
      </c>
      <c r="CT253" t="s">
        <v>461</v>
      </c>
      <c r="CU253" t="s">
        <v>461</v>
      </c>
      <c r="CV253" t="s">
        <v>461</v>
      </c>
      <c r="CW253" t="s">
        <v>461</v>
      </c>
      <c r="CX253" t="s">
        <v>480</v>
      </c>
      <c r="CY253" t="s">
        <v>463</v>
      </c>
      <c r="CZ253" t="s">
        <v>461</v>
      </c>
      <c r="DA253" t="s">
        <v>461</v>
      </c>
      <c r="DB253" t="s">
        <v>474</v>
      </c>
      <c r="DC253" t="s">
        <v>461</v>
      </c>
      <c r="DD253" t="s">
        <v>461</v>
      </c>
      <c r="DE253" t="s">
        <v>460</v>
      </c>
      <c r="DF253" t="s">
        <v>461</v>
      </c>
      <c r="DG253" t="s">
        <v>461</v>
      </c>
      <c r="DH253" t="s">
        <v>461</v>
      </c>
      <c r="DI253" t="s">
        <v>460</v>
      </c>
      <c r="DJ253" t="s">
        <v>461</v>
      </c>
      <c r="DK253" t="s">
        <v>461</v>
      </c>
      <c r="DL253" t="s">
        <v>461</v>
      </c>
      <c r="DM253" t="s">
        <v>460</v>
      </c>
      <c r="DN253" t="s">
        <v>460</v>
      </c>
      <c r="DO253" t="s">
        <v>461</v>
      </c>
      <c r="DP253" t="s">
        <v>461</v>
      </c>
      <c r="DQ253" t="s">
        <v>461</v>
      </c>
      <c r="DR253" t="s">
        <v>460</v>
      </c>
      <c r="DS253" t="s">
        <v>480</v>
      </c>
      <c r="DT253" t="s">
        <v>461</v>
      </c>
      <c r="DU253" t="s">
        <v>461</v>
      </c>
      <c r="DV253" t="s">
        <v>460</v>
      </c>
      <c r="DW253" t="s">
        <v>461</v>
      </c>
      <c r="DX253" t="s">
        <v>461</v>
      </c>
      <c r="DY253" t="s">
        <v>461</v>
      </c>
      <c r="DZ253" t="s">
        <v>460</v>
      </c>
      <c r="EA253" t="s">
        <v>460</v>
      </c>
      <c r="EB253" t="s">
        <v>461</v>
      </c>
      <c r="EC253" t="s">
        <v>461</v>
      </c>
      <c r="ED253" t="s">
        <v>461</v>
      </c>
      <c r="EE253" t="s">
        <v>461</v>
      </c>
      <c r="EF253" t="s">
        <v>461</v>
      </c>
      <c r="EG253" t="s">
        <v>460</v>
      </c>
      <c r="EH253" t="s">
        <v>461</v>
      </c>
      <c r="EI253" t="s">
        <v>461</v>
      </c>
      <c r="EJ253" t="s">
        <v>461</v>
      </c>
      <c r="EK253" t="s">
        <v>461</v>
      </c>
      <c r="EL253" t="s">
        <v>461</v>
      </c>
      <c r="EM253" t="s">
        <v>461</v>
      </c>
      <c r="EN253" t="s">
        <v>461</v>
      </c>
      <c r="EO253" t="s">
        <v>460</v>
      </c>
      <c r="EP253" t="s">
        <v>461</v>
      </c>
      <c r="EQ253" t="s">
        <v>460</v>
      </c>
      <c r="ER253" t="s">
        <v>461</v>
      </c>
      <c r="ES253" t="s">
        <v>460</v>
      </c>
      <c r="ET253" t="s">
        <v>461</v>
      </c>
      <c r="EU253" t="s">
        <v>460</v>
      </c>
      <c r="EV253" t="s">
        <v>460</v>
      </c>
      <c r="EW253" t="s">
        <v>460</v>
      </c>
      <c r="EX253" t="s">
        <v>460</v>
      </c>
      <c r="EY253" t="s">
        <v>480</v>
      </c>
      <c r="EZ253" t="s">
        <v>461</v>
      </c>
      <c r="FA253" t="s">
        <v>461</v>
      </c>
      <c r="FB253" t="s">
        <v>461</v>
      </c>
      <c r="FC253" t="s">
        <v>461</v>
      </c>
      <c r="FD253" t="s">
        <v>461</v>
      </c>
      <c r="FE253" t="s">
        <v>461</v>
      </c>
      <c r="FF253" t="s">
        <v>461</v>
      </c>
      <c r="FG253" t="s">
        <v>461</v>
      </c>
      <c r="FH253" t="s">
        <v>460</v>
      </c>
      <c r="FI253" t="s">
        <v>461</v>
      </c>
      <c r="FJ253" t="s">
        <v>461</v>
      </c>
      <c r="FK253" t="s">
        <v>461</v>
      </c>
      <c r="FL253" t="s">
        <v>460</v>
      </c>
      <c r="FM253" t="s">
        <v>460</v>
      </c>
      <c r="FN253" t="s">
        <v>461</v>
      </c>
      <c r="FO253" t="s">
        <v>461</v>
      </c>
      <c r="FP253" t="s">
        <v>461</v>
      </c>
      <c r="FQ253" t="s">
        <v>461</v>
      </c>
      <c r="FR253" t="s">
        <v>460</v>
      </c>
      <c r="FS253" t="s">
        <v>461</v>
      </c>
      <c r="FT253" t="s">
        <v>460</v>
      </c>
      <c r="FU253" t="s">
        <v>460</v>
      </c>
      <c r="FV253" t="s">
        <v>461</v>
      </c>
      <c r="FW253" t="s">
        <v>461</v>
      </c>
      <c r="FX253" t="s">
        <v>460</v>
      </c>
      <c r="FY253" t="s">
        <v>461</v>
      </c>
      <c r="FZ253" t="s">
        <v>461</v>
      </c>
      <c r="GA253" t="s">
        <v>461</v>
      </c>
      <c r="GB253" t="s">
        <v>461</v>
      </c>
      <c r="GC253" t="s">
        <v>461</v>
      </c>
      <c r="GD253" t="s">
        <v>460</v>
      </c>
      <c r="GE253" t="s">
        <v>461</v>
      </c>
      <c r="GF253" t="s">
        <v>461</v>
      </c>
      <c r="GG253" t="s">
        <v>461</v>
      </c>
      <c r="GH253" t="s">
        <v>460</v>
      </c>
      <c r="GI253" t="s">
        <v>460</v>
      </c>
      <c r="GJ253" t="s">
        <v>460</v>
      </c>
      <c r="GK253" t="s">
        <v>461</v>
      </c>
      <c r="GL253" t="s">
        <v>461</v>
      </c>
      <c r="GM253" t="s">
        <v>461</v>
      </c>
      <c r="GN253" t="s">
        <v>461</v>
      </c>
      <c r="GO253" t="s">
        <v>461</v>
      </c>
      <c r="GP253" t="s">
        <v>460</v>
      </c>
      <c r="GQ253" t="s">
        <v>461</v>
      </c>
      <c r="GR253" t="s">
        <v>473</v>
      </c>
      <c r="GS253" t="s">
        <v>461</v>
      </c>
      <c r="GT253" t="s">
        <v>460</v>
      </c>
      <c r="GU253" t="s">
        <v>461</v>
      </c>
      <c r="GV253" t="s">
        <v>461</v>
      </c>
      <c r="GW253" t="s">
        <v>460</v>
      </c>
      <c r="GX253" t="s">
        <v>461</v>
      </c>
      <c r="GY253" t="s">
        <v>460</v>
      </c>
      <c r="GZ253" t="s">
        <v>480</v>
      </c>
      <c r="HA253" t="s">
        <v>461</v>
      </c>
      <c r="HB253" t="s">
        <v>461</v>
      </c>
      <c r="HC253" t="s">
        <v>460</v>
      </c>
      <c r="HD253" t="s">
        <v>461</v>
      </c>
      <c r="HE253" t="s">
        <v>475</v>
      </c>
      <c r="HF253">
        <v>53</v>
      </c>
      <c r="HG253">
        <v>128</v>
      </c>
      <c r="HH253">
        <v>9</v>
      </c>
      <c r="HI253">
        <v>6</v>
      </c>
      <c r="HJ253">
        <v>3</v>
      </c>
      <c r="HK253" t="s">
        <v>476</v>
      </c>
      <c r="HM253" s="3">
        <f t="shared" si="150"/>
        <v>0</v>
      </c>
      <c r="HN253" s="3">
        <f t="shared" si="151"/>
        <v>49</v>
      </c>
      <c r="HO253" s="3">
        <f t="shared" si="167"/>
        <v>1</v>
      </c>
      <c r="HP253" s="3">
        <f t="shared" si="130"/>
        <v>49</v>
      </c>
      <c r="HQ253" s="7" t="str" cm="1">
        <f t="array" ref="HQ253">_xlfn.SWITCH(HP253,HM253,"Oui",HN253,"Non",HO253,"Abstention")</f>
        <v>Non</v>
      </c>
      <c r="HR253" s="7" t="str" cm="1">
        <f t="array" ref="HR253">_xlfn.SWITCH(HQ253,"Oui","Non","Non","Oui","Abstention","Oui")</f>
        <v>Oui</v>
      </c>
      <c r="HS253" s="7" t="str" cm="1">
        <f t="array" ref="HS253">_xlfn.SWITCH(HQ253,"Oui","Abstention","Non","Abstention","Abstention","Non")</f>
        <v>Abstention</v>
      </c>
      <c r="HT253" s="3">
        <f t="shared" si="131"/>
        <v>50</v>
      </c>
      <c r="HU253" s="3">
        <f t="shared" si="132"/>
        <v>0.98</v>
      </c>
      <c r="HV253" t="str">
        <f t="shared" si="133"/>
        <v>consigne</v>
      </c>
      <c r="HW253" s="3">
        <f t="shared" si="152"/>
        <v>24</v>
      </c>
      <c r="HX253" s="3">
        <f t="shared" si="153"/>
        <v>5</v>
      </c>
      <c r="HY253" s="3">
        <f t="shared" si="154"/>
        <v>7</v>
      </c>
      <c r="HZ253" s="3">
        <f t="shared" si="134"/>
        <v>24</v>
      </c>
      <c r="IA253" s="7" t="str" cm="1">
        <f t="array" ref="IA253">_xlfn.SWITCH(HZ253,HW253,"Oui",HX253,"Non",HY253,"Abstention")</f>
        <v>Oui</v>
      </c>
      <c r="IB253" s="7" t="str" cm="1">
        <f t="array" ref="IB253">_xlfn.SWITCH(IA253,"Oui","Non","Non","Oui","Abstention","Oui")</f>
        <v>Non</v>
      </c>
      <c r="IC253" s="7" t="str" cm="1">
        <f t="array" ref="IC253">_xlfn.SWITCH(IA253,"Oui","Abstention","Non","Abstention","Abstention","Non")</f>
        <v>Abstention</v>
      </c>
      <c r="ID253" s="3">
        <f t="shared" si="172"/>
        <v>36</v>
      </c>
      <c r="IE253" s="3">
        <f t="shared" si="173"/>
        <v>0.66666666666666663</v>
      </c>
      <c r="IF253" t="str">
        <f t="shared" si="137"/>
        <v>consigne</v>
      </c>
      <c r="IG253">
        <f t="shared" si="155"/>
        <v>0</v>
      </c>
      <c r="IH253">
        <f t="shared" si="156"/>
        <v>31</v>
      </c>
      <c r="II253">
        <f t="shared" si="157"/>
        <v>0</v>
      </c>
      <c r="IJ253" s="3">
        <f t="shared" si="138"/>
        <v>31</v>
      </c>
      <c r="IK253" s="7" t="str" cm="1">
        <f t="array" ref="IK253">_xlfn.SWITCH(IJ253,IG253,"Oui",IH253,"Non",II253,"Abstention")</f>
        <v>Non</v>
      </c>
      <c r="IL253" s="7" t="str" cm="1">
        <f t="array" ref="IL253">_xlfn.SWITCH(IK253,"Oui","Non","Non","Oui","Abstention","Oui")</f>
        <v>Oui</v>
      </c>
      <c r="IM253" s="7" t="str" cm="1">
        <f t="array" ref="IM253">_xlfn.SWITCH(IK253,"Oui","Abstention","Non","Abstention","Abstention","Non")</f>
        <v>Abstention</v>
      </c>
      <c r="IN253" s="3">
        <f t="shared" si="139"/>
        <v>31</v>
      </c>
      <c r="IO253" s="3">
        <f t="shared" si="140"/>
        <v>1</v>
      </c>
      <c r="IP253" t="str">
        <f t="shared" si="168"/>
        <v>consigne</v>
      </c>
      <c r="IQ253">
        <f t="shared" si="158"/>
        <v>0</v>
      </c>
      <c r="IR253">
        <f t="shared" si="159"/>
        <v>28</v>
      </c>
      <c r="IS253">
        <f t="shared" si="160"/>
        <v>0</v>
      </c>
      <c r="IT253" s="3">
        <f t="shared" si="141"/>
        <v>28</v>
      </c>
      <c r="IU253" s="7" t="str" cm="1">
        <f t="array" ref="IU253">_xlfn.SWITCH(IT253,IQ253,"Oui",IR253,"Non",IS253,"Abstention")</f>
        <v>Non</v>
      </c>
      <c r="IV253" s="7" t="str" cm="1">
        <f t="array" ref="IV253">_xlfn.SWITCH(IU253,"Oui","Non","Non","Oui","Abstention","Oui")</f>
        <v>Oui</v>
      </c>
      <c r="IW253" s="7" t="str" cm="1">
        <f t="array" ref="IW253">_xlfn.SWITCH(IU253,"Oui","Abstention","Non","Abstention","Abstention","Non")</f>
        <v>Abstention</v>
      </c>
      <c r="IX253" s="3">
        <f t="shared" si="142"/>
        <v>28</v>
      </c>
      <c r="IY253" s="3">
        <f t="shared" si="143"/>
        <v>1</v>
      </c>
      <c r="IZ253" t="str">
        <f t="shared" si="169"/>
        <v>consigne</v>
      </c>
      <c r="JA253">
        <f t="shared" si="161"/>
        <v>29</v>
      </c>
      <c r="JB253">
        <f t="shared" si="162"/>
        <v>0</v>
      </c>
      <c r="JC253">
        <f t="shared" si="163"/>
        <v>0</v>
      </c>
      <c r="JD253" s="3">
        <f t="shared" si="144"/>
        <v>29</v>
      </c>
      <c r="JE253" s="7" t="str" cm="1">
        <f t="array" ref="JE253">_xlfn.SWITCH(JD253,JA253,"Oui",JB253,"Non",JC253,"Abstention")</f>
        <v>Oui</v>
      </c>
      <c r="JF253" s="7" t="str" cm="1">
        <f t="array" ref="JF253">_xlfn.SWITCH(JE253,"Oui","Non","Non","Oui","Abstention","Oui")</f>
        <v>Non</v>
      </c>
      <c r="JG253" s="7" t="str" cm="1">
        <f t="array" ref="JG253">_xlfn.SWITCH(JE253,"Oui","Abstention","Non","Abstention","Abstention","Non")</f>
        <v>Abstention</v>
      </c>
      <c r="JH253" s="3">
        <f t="shared" si="145"/>
        <v>29</v>
      </c>
      <c r="JI253" s="3">
        <f t="shared" si="146"/>
        <v>1</v>
      </c>
      <c r="JJ253" t="str">
        <f t="shared" si="170"/>
        <v>consigne</v>
      </c>
      <c r="JK253">
        <f t="shared" si="164"/>
        <v>0</v>
      </c>
      <c r="JL253">
        <f t="shared" si="165"/>
        <v>15</v>
      </c>
      <c r="JM253">
        <f t="shared" si="166"/>
        <v>1</v>
      </c>
      <c r="JN253" s="3">
        <f t="shared" si="147"/>
        <v>15</v>
      </c>
      <c r="JO253" s="7" t="str" cm="1">
        <f t="array" ref="JO253">_xlfn.SWITCH(JN253,JK253,"Oui",JL253,"Non",JM253,"Abstention")</f>
        <v>Non</v>
      </c>
      <c r="JP253" s="7" t="str" cm="1">
        <f t="array" ref="JP253">_xlfn.SWITCH(JO253,"Oui","Non","Non","Oui","Abstention","Oui")</f>
        <v>Oui</v>
      </c>
      <c r="JQ253" s="7" t="str" cm="1">
        <f t="array" ref="JQ253">_xlfn.SWITCH(JO253,"Oui","Abstention","Non","Abstention","Abstention","Non")</f>
        <v>Abstention</v>
      </c>
      <c r="JR253" s="3">
        <f t="shared" si="148"/>
        <v>16</v>
      </c>
      <c r="JS253" s="3">
        <f t="shared" si="149"/>
        <v>0.9375</v>
      </c>
      <c r="JT253" t="str">
        <f t="shared" si="171"/>
        <v>consigne</v>
      </c>
      <c r="JU253" s="3"/>
      <c r="JV253" t="str" cm="1">
        <f t="array" ref="JV253">_xlfn._xlws.FILTER($M$3:$HD$3,((($M253:$HD253=$HR253)+($M253:$HD253=$HS253))*($M$5:$HD$5="V")*($HV253="consigne")),"")</f>
        <v>Quadri Lorenzo</v>
      </c>
      <c r="KP253" t="str" cm="1">
        <f t="array" ref="KP253:LA253">_xlfn._xlws.FILTER($M$3:$HD$3,((($M253:$HD253=$IB253)+($M253:$HD253=$IC253))*($M$5:$HD$5="S")*($IF253="consigne")),"")</f>
        <v>Feri Yvonne</v>
      </c>
      <c r="KQ253" t="str">
        <v>Funiciello Tamara</v>
      </c>
      <c r="KR253" t="str">
        <v>Graf-Litscher Edith</v>
      </c>
      <c r="KS253" t="str">
        <v>Gysi Barbara</v>
      </c>
      <c r="KT253" t="str">
        <v>Hurni Baptiste</v>
      </c>
      <c r="KU253" t="str">
        <v>Marti Min Li</v>
      </c>
      <c r="KV253" t="str">
        <v>Marti Samira</v>
      </c>
      <c r="KW253" t="str">
        <v>Molina Fabian</v>
      </c>
      <c r="KX253" t="str">
        <v>Nordmann Roger</v>
      </c>
      <c r="KY253" t="str">
        <v>Nussbaumer Eric</v>
      </c>
      <c r="KZ253" t="str">
        <v>Wermuth Cédric</v>
      </c>
      <c r="LA253" t="str">
        <v>Widmer Céline</v>
      </c>
      <c r="LD253" t="str" cm="1">
        <f t="array" ref="LD253">_xlfn._xlws.FILTER($M$3:$HD$3,((($M253:$HD253=$IV253)+($M253:$HD253=$IW253))*($M$5:$HD$5="RL")*($IZ253="consigne")),"")</f>
        <v/>
      </c>
      <c r="LP253" t="str" cm="1">
        <f t="array" ref="LP253">_xlfn._xlws.FILTER($M$3:$HD$3,((($M253:$HD253=$JF253)+($M253:$HD253=$JG253))*($M$5:$HD$5="G")*($JJ253="consigne")),"")</f>
        <v/>
      </c>
      <c r="MA253" t="str" cm="1">
        <f t="array" ref="MA253">_xlfn._xlws.FILTER($M$3:$HD$3,((($M253:$HD253=$JP253)+($M253:$HD253=$JQ253))*($M$5:$HD$5="GL")*($JT253="consigne")),"")</f>
        <v>Brunner Thomas</v>
      </c>
      <c r="MG253" t="str" cm="1">
        <f t="array" ref="MG253">_xlfn._xlws.FILTER($M$3:$HD$3,((($M253:$HD253=$IL253)+($M253:$HD253=$IM253))*($M$5:$HD$5="M-E")*($IP253="consigne")),"")</f>
        <v/>
      </c>
    </row>
    <row r="254" spans="1:350" x14ac:dyDescent="0.25">
      <c r="A254" s="1" t="s">
        <v>1301</v>
      </c>
      <c r="B254" t="s">
        <v>204</v>
      </c>
      <c r="C254" t="s">
        <v>717</v>
      </c>
      <c r="D254" t="s">
        <v>706</v>
      </c>
      <c r="E254" s="1" t="s">
        <v>1302</v>
      </c>
      <c r="F254" t="s">
        <v>1303</v>
      </c>
      <c r="G254">
        <v>24749</v>
      </c>
      <c r="H254" t="s">
        <v>1296</v>
      </c>
      <c r="I254" t="s">
        <v>528</v>
      </c>
      <c r="M254" t="s">
        <v>461</v>
      </c>
      <c r="N254" t="s">
        <v>461</v>
      </c>
      <c r="O254" t="s">
        <v>460</v>
      </c>
      <c r="P254" t="s">
        <v>461</v>
      </c>
      <c r="Q254" t="s">
        <v>461</v>
      </c>
      <c r="R254" t="s">
        <v>480</v>
      </c>
      <c r="S254" t="s">
        <v>460</v>
      </c>
      <c r="T254" t="s">
        <v>460</v>
      </c>
      <c r="U254" t="s">
        <v>480</v>
      </c>
      <c r="V254" t="s">
        <v>473</v>
      </c>
      <c r="W254" t="s">
        <v>463</v>
      </c>
      <c r="X254" t="s">
        <v>480</v>
      </c>
      <c r="Y254" t="s">
        <v>460</v>
      </c>
      <c r="Z254" t="s">
        <v>460</v>
      </c>
      <c r="AA254" t="s">
        <v>460</v>
      </c>
      <c r="AB254" t="s">
        <v>480</v>
      </c>
      <c r="AC254" t="s">
        <v>460</v>
      </c>
      <c r="AD254" t="s">
        <v>461</v>
      </c>
      <c r="AE254" t="s">
        <v>480</v>
      </c>
      <c r="AF254" t="s">
        <v>463</v>
      </c>
      <c r="AG254" t="s">
        <v>460</v>
      </c>
      <c r="AH254" t="s">
        <v>460</v>
      </c>
      <c r="AI254" t="s">
        <v>461</v>
      </c>
      <c r="AJ254" t="s">
        <v>460</v>
      </c>
      <c r="AK254" t="s">
        <v>460</v>
      </c>
      <c r="AL254" t="s">
        <v>461</v>
      </c>
      <c r="AM254" t="s">
        <v>473</v>
      </c>
      <c r="AN254" t="s">
        <v>461</v>
      </c>
      <c r="AO254" t="s">
        <v>461</v>
      </c>
      <c r="AP254" t="s">
        <v>460</v>
      </c>
      <c r="AQ254" t="s">
        <v>460</v>
      </c>
      <c r="AR254" t="s">
        <v>460</v>
      </c>
      <c r="AS254" t="s">
        <v>460</v>
      </c>
      <c r="AT254" t="s">
        <v>460</v>
      </c>
      <c r="AU254" t="s">
        <v>480</v>
      </c>
      <c r="AV254" t="s">
        <v>480</v>
      </c>
      <c r="AW254" t="s">
        <v>461</v>
      </c>
      <c r="AX254" t="s">
        <v>460</v>
      </c>
      <c r="AY254" t="s">
        <v>460</v>
      </c>
      <c r="AZ254" t="s">
        <v>460</v>
      </c>
      <c r="BA254" t="s">
        <v>461</v>
      </c>
      <c r="BB254" t="s">
        <v>460</v>
      </c>
      <c r="BC254" t="s">
        <v>460</v>
      </c>
      <c r="BD254" t="s">
        <v>461</v>
      </c>
      <c r="BE254" t="s">
        <v>463</v>
      </c>
      <c r="BF254" t="s">
        <v>460</v>
      </c>
      <c r="BG254" t="s">
        <v>480</v>
      </c>
      <c r="BH254" t="s">
        <v>460</v>
      </c>
      <c r="BI254" t="s">
        <v>460</v>
      </c>
      <c r="BJ254" t="s">
        <v>460</v>
      </c>
      <c r="BK254" t="s">
        <v>461</v>
      </c>
      <c r="BL254" t="s">
        <v>460</v>
      </c>
      <c r="BM254" t="s">
        <v>460</v>
      </c>
      <c r="BN254" t="s">
        <v>460</v>
      </c>
      <c r="BO254" t="s">
        <v>460</v>
      </c>
      <c r="BP254" t="s">
        <v>463</v>
      </c>
      <c r="BQ254" t="s">
        <v>480</v>
      </c>
      <c r="BR254" t="s">
        <v>461</v>
      </c>
      <c r="BS254" t="s">
        <v>480</v>
      </c>
      <c r="BT254" t="s">
        <v>461</v>
      </c>
      <c r="BU254" t="s">
        <v>461</v>
      </c>
      <c r="BV254" t="s">
        <v>460</v>
      </c>
      <c r="BW254" t="s">
        <v>461</v>
      </c>
      <c r="BX254" t="s">
        <v>460</v>
      </c>
      <c r="BY254" t="s">
        <v>461</v>
      </c>
      <c r="BZ254" t="s">
        <v>461</v>
      </c>
      <c r="CA254" t="s">
        <v>460</v>
      </c>
      <c r="CB254" t="s">
        <v>461</v>
      </c>
      <c r="CC254" t="s">
        <v>460</v>
      </c>
      <c r="CD254" t="s">
        <v>473</v>
      </c>
      <c r="CE254" t="s">
        <v>480</v>
      </c>
      <c r="CF254" t="s">
        <v>460</v>
      </c>
      <c r="CG254" t="s">
        <v>461</v>
      </c>
      <c r="CH254" t="s">
        <v>460</v>
      </c>
      <c r="CI254" t="s">
        <v>461</v>
      </c>
      <c r="CJ254" t="s">
        <v>461</v>
      </c>
      <c r="CK254" t="s">
        <v>460</v>
      </c>
      <c r="CL254" t="s">
        <v>461</v>
      </c>
      <c r="CM254" t="s">
        <v>463</v>
      </c>
      <c r="CN254" t="s">
        <v>480</v>
      </c>
      <c r="CO254" t="s">
        <v>460</v>
      </c>
      <c r="CP254" t="s">
        <v>461</v>
      </c>
      <c r="CQ254" t="s">
        <v>461</v>
      </c>
      <c r="CR254" t="s">
        <v>461</v>
      </c>
      <c r="CS254" t="s">
        <v>461</v>
      </c>
      <c r="CT254" t="s">
        <v>461</v>
      </c>
      <c r="CU254" t="s">
        <v>460</v>
      </c>
      <c r="CV254" t="s">
        <v>460</v>
      </c>
      <c r="CW254" t="s">
        <v>480</v>
      </c>
      <c r="CX254" t="s">
        <v>480</v>
      </c>
      <c r="CY254" t="s">
        <v>463</v>
      </c>
      <c r="CZ254" t="s">
        <v>461</v>
      </c>
      <c r="DA254" t="s">
        <v>460</v>
      </c>
      <c r="DB254" t="s">
        <v>474</v>
      </c>
      <c r="DC254" t="s">
        <v>461</v>
      </c>
      <c r="DD254" t="s">
        <v>461</v>
      </c>
      <c r="DE254" t="s">
        <v>460</v>
      </c>
      <c r="DF254" t="s">
        <v>461</v>
      </c>
      <c r="DG254" t="s">
        <v>460</v>
      </c>
      <c r="DH254" t="s">
        <v>460</v>
      </c>
      <c r="DI254" t="s">
        <v>480</v>
      </c>
      <c r="DJ254" t="s">
        <v>460</v>
      </c>
      <c r="DK254" t="s">
        <v>460</v>
      </c>
      <c r="DL254" t="s">
        <v>460</v>
      </c>
      <c r="DM254" t="s">
        <v>460</v>
      </c>
      <c r="DN254" t="s">
        <v>480</v>
      </c>
      <c r="DO254" t="s">
        <v>460</v>
      </c>
      <c r="DP254" t="s">
        <v>461</v>
      </c>
      <c r="DQ254" t="s">
        <v>460</v>
      </c>
      <c r="DR254" t="s">
        <v>480</v>
      </c>
      <c r="DS254" t="s">
        <v>480</v>
      </c>
      <c r="DT254" t="s">
        <v>480</v>
      </c>
      <c r="DU254" t="s">
        <v>461</v>
      </c>
      <c r="DV254" t="s">
        <v>480</v>
      </c>
      <c r="DW254" t="s">
        <v>460</v>
      </c>
      <c r="DX254" t="s">
        <v>461</v>
      </c>
      <c r="DY254" t="s">
        <v>460</v>
      </c>
      <c r="DZ254" t="s">
        <v>480</v>
      </c>
      <c r="EA254" t="s">
        <v>460</v>
      </c>
      <c r="EB254" t="s">
        <v>480</v>
      </c>
      <c r="EC254" t="s">
        <v>460</v>
      </c>
      <c r="ED254" t="s">
        <v>460</v>
      </c>
      <c r="EE254" t="s">
        <v>461</v>
      </c>
      <c r="EF254" t="s">
        <v>460</v>
      </c>
      <c r="EG254" t="s">
        <v>480</v>
      </c>
      <c r="EH254" t="s">
        <v>460</v>
      </c>
      <c r="EI254" t="s">
        <v>461</v>
      </c>
      <c r="EJ254" t="s">
        <v>461</v>
      </c>
      <c r="EK254" t="s">
        <v>480</v>
      </c>
      <c r="EL254" t="s">
        <v>480</v>
      </c>
      <c r="EM254" t="s">
        <v>461</v>
      </c>
      <c r="EN254" t="s">
        <v>461</v>
      </c>
      <c r="EO254" t="s">
        <v>460</v>
      </c>
      <c r="EP254" t="s">
        <v>460</v>
      </c>
      <c r="EQ254" t="s">
        <v>473</v>
      </c>
      <c r="ER254" t="s">
        <v>460</v>
      </c>
      <c r="ES254" t="s">
        <v>460</v>
      </c>
      <c r="ET254" t="s">
        <v>460</v>
      </c>
      <c r="EU254" t="s">
        <v>460</v>
      </c>
      <c r="EV254" t="s">
        <v>480</v>
      </c>
      <c r="EW254" t="s">
        <v>480</v>
      </c>
      <c r="EX254" t="s">
        <v>460</v>
      </c>
      <c r="EY254" t="s">
        <v>461</v>
      </c>
      <c r="EZ254" t="s">
        <v>461</v>
      </c>
      <c r="FA254" t="s">
        <v>461</v>
      </c>
      <c r="FB254" t="s">
        <v>461</v>
      </c>
      <c r="FC254" t="s">
        <v>460</v>
      </c>
      <c r="FD254" t="s">
        <v>473</v>
      </c>
      <c r="FE254" t="s">
        <v>461</v>
      </c>
      <c r="FF254" t="s">
        <v>461</v>
      </c>
      <c r="FG254" t="s">
        <v>461</v>
      </c>
      <c r="FH254" t="s">
        <v>480</v>
      </c>
      <c r="FI254" t="s">
        <v>460</v>
      </c>
      <c r="FJ254" t="s">
        <v>461</v>
      </c>
      <c r="FK254" t="s">
        <v>461</v>
      </c>
      <c r="FL254" t="s">
        <v>460</v>
      </c>
      <c r="FM254" t="s">
        <v>460</v>
      </c>
      <c r="FN254" t="s">
        <v>460</v>
      </c>
      <c r="FO254" t="s">
        <v>460</v>
      </c>
      <c r="FP254" t="s">
        <v>460</v>
      </c>
      <c r="FQ254" t="s">
        <v>461</v>
      </c>
      <c r="FR254" t="s">
        <v>460</v>
      </c>
      <c r="FS254" t="s">
        <v>460</v>
      </c>
      <c r="FT254" t="s">
        <v>460</v>
      </c>
      <c r="FU254" t="s">
        <v>460</v>
      </c>
      <c r="FV254" t="s">
        <v>461</v>
      </c>
      <c r="FW254" t="s">
        <v>461</v>
      </c>
      <c r="FX254" t="s">
        <v>480</v>
      </c>
      <c r="FY254" t="s">
        <v>460</v>
      </c>
      <c r="FZ254" t="s">
        <v>460</v>
      </c>
      <c r="GA254" t="s">
        <v>461</v>
      </c>
      <c r="GB254" t="s">
        <v>461</v>
      </c>
      <c r="GC254" t="s">
        <v>461</v>
      </c>
      <c r="GD254" t="s">
        <v>460</v>
      </c>
      <c r="GE254" t="s">
        <v>460</v>
      </c>
      <c r="GF254" t="s">
        <v>461</v>
      </c>
      <c r="GG254" t="s">
        <v>460</v>
      </c>
      <c r="GH254" t="s">
        <v>460</v>
      </c>
      <c r="GI254" t="s">
        <v>460</v>
      </c>
      <c r="GJ254" t="s">
        <v>460</v>
      </c>
      <c r="GK254" t="s">
        <v>461</v>
      </c>
      <c r="GL254" t="s">
        <v>461</v>
      </c>
      <c r="GM254" t="s">
        <v>460</v>
      </c>
      <c r="GN254" t="s">
        <v>460</v>
      </c>
      <c r="GO254" t="s">
        <v>461</v>
      </c>
      <c r="GP254" t="s">
        <v>460</v>
      </c>
      <c r="GQ254" t="s">
        <v>461</v>
      </c>
      <c r="GR254" t="s">
        <v>473</v>
      </c>
      <c r="GS254" t="s">
        <v>460</v>
      </c>
      <c r="GT254" t="s">
        <v>480</v>
      </c>
      <c r="GU254" t="s">
        <v>460</v>
      </c>
      <c r="GV254" t="s">
        <v>460</v>
      </c>
      <c r="GW254" t="s">
        <v>460</v>
      </c>
      <c r="GX254" t="s">
        <v>480</v>
      </c>
      <c r="GY254" t="s">
        <v>460</v>
      </c>
      <c r="GZ254" t="s">
        <v>480</v>
      </c>
      <c r="HA254" t="s">
        <v>473</v>
      </c>
      <c r="HB254" t="s">
        <v>461</v>
      </c>
      <c r="HC254" t="s">
        <v>480</v>
      </c>
      <c r="HD254" t="s">
        <v>461</v>
      </c>
      <c r="HE254" t="s">
        <v>481</v>
      </c>
      <c r="HF254">
        <v>90</v>
      </c>
      <c r="HG254">
        <v>63</v>
      </c>
      <c r="HH254">
        <v>33</v>
      </c>
      <c r="HI254">
        <v>6</v>
      </c>
      <c r="HJ254">
        <v>7</v>
      </c>
      <c r="HK254" t="s">
        <v>476</v>
      </c>
      <c r="HM254" s="3">
        <f t="shared" si="150"/>
        <v>1</v>
      </c>
      <c r="HN254" s="3">
        <f t="shared" si="151"/>
        <v>48</v>
      </c>
      <c r="HO254" s="3">
        <f t="shared" si="167"/>
        <v>1</v>
      </c>
      <c r="HP254" s="3">
        <f t="shared" si="130"/>
        <v>48</v>
      </c>
      <c r="HQ254" s="7" t="str" cm="1">
        <f t="array" ref="HQ254">_xlfn.SWITCH(HP254,HM254,"Oui",HN254,"Non",HO254,"Abstention")</f>
        <v>Non</v>
      </c>
      <c r="HR254" s="7" t="str" cm="1">
        <f t="array" ref="HR254">_xlfn.SWITCH(HQ254,"Oui","Non","Non","Oui","Abstention","Oui")</f>
        <v>Oui</v>
      </c>
      <c r="HS254" s="7" t="str" cm="1">
        <f t="array" ref="HS254">_xlfn.SWITCH(HQ254,"Oui","Abstention","Non","Abstention","Abstention","Non")</f>
        <v>Abstention</v>
      </c>
      <c r="HT254" s="3">
        <f t="shared" si="131"/>
        <v>50</v>
      </c>
      <c r="HU254" s="3">
        <f t="shared" si="132"/>
        <v>0.96</v>
      </c>
      <c r="HV254" t="str">
        <f t="shared" si="133"/>
        <v>consigne</v>
      </c>
      <c r="HW254" s="3">
        <f t="shared" si="152"/>
        <v>5</v>
      </c>
      <c r="HX254" s="3">
        <f t="shared" si="153"/>
        <v>0</v>
      </c>
      <c r="HY254" s="3">
        <f t="shared" si="154"/>
        <v>30</v>
      </c>
      <c r="HZ254" s="3">
        <f t="shared" si="134"/>
        <v>30</v>
      </c>
      <c r="IA254" s="7" t="str" cm="1">
        <f t="array" ref="IA254">_xlfn.SWITCH(HZ254,HW254,"Oui",HX254,"Non",HY254,"Abstention")</f>
        <v>Abstention</v>
      </c>
      <c r="IB254" s="7" t="str" cm="1">
        <f t="array" ref="IB254">_xlfn.SWITCH(IA254,"Oui","Non","Non","Oui","Abstention","Oui")</f>
        <v>Oui</v>
      </c>
      <c r="IC254" s="7" t="str" cm="1">
        <f t="array" ref="IC254">_xlfn.SWITCH(IA254,"Oui","Abstention","Non","Abstention","Abstention","Non")</f>
        <v>Non</v>
      </c>
      <c r="ID254" s="3">
        <f t="shared" si="172"/>
        <v>35</v>
      </c>
      <c r="IE254" s="3">
        <f t="shared" si="173"/>
        <v>0.8571428571428571</v>
      </c>
      <c r="IF254" t="str">
        <f>IF(IE254&gt;0.66,"consigne","pas de consigne")</f>
        <v>consigne</v>
      </c>
      <c r="IG254">
        <f t="shared" si="155"/>
        <v>13</v>
      </c>
      <c r="IH254">
        <f t="shared" si="156"/>
        <v>15</v>
      </c>
      <c r="II254">
        <f t="shared" si="157"/>
        <v>1</v>
      </c>
      <c r="IJ254" s="3">
        <f t="shared" si="138"/>
        <v>15</v>
      </c>
      <c r="IK254" s="7" t="str" cm="1">
        <f t="array" ref="IK254">_xlfn.SWITCH(IJ254,IG254,"Oui",IH254,"Non",II254,"Abstention")</f>
        <v>Non</v>
      </c>
      <c r="IL254" s="7" t="str" cm="1">
        <f t="array" ref="IL254">_xlfn.SWITCH(IK254,"Oui","Non","Non","Oui","Abstention","Oui")</f>
        <v>Oui</v>
      </c>
      <c r="IM254" s="7" t="str" cm="1">
        <f t="array" ref="IM254">_xlfn.SWITCH(IK254,"Oui","Abstention","Non","Abstention","Abstention","Non")</f>
        <v>Abstention</v>
      </c>
      <c r="IN254" s="3">
        <f t="shared" si="139"/>
        <v>29</v>
      </c>
      <c r="IO254" s="3">
        <f t="shared" si="140"/>
        <v>0.51724137931034486</v>
      </c>
      <c r="IP254" t="str">
        <f t="shared" si="168"/>
        <v>pas de consigne</v>
      </c>
      <c r="IQ254">
        <f t="shared" si="158"/>
        <v>28</v>
      </c>
      <c r="IR254">
        <f t="shared" si="159"/>
        <v>0</v>
      </c>
      <c r="IS254">
        <f t="shared" si="160"/>
        <v>0</v>
      </c>
      <c r="IT254" s="3">
        <f t="shared" si="141"/>
        <v>28</v>
      </c>
      <c r="IU254" s="7" t="str" cm="1">
        <f t="array" ref="IU254">_xlfn.SWITCH(IT254,IQ254,"Oui",IR254,"Non",IS254,"Abstention")</f>
        <v>Oui</v>
      </c>
      <c r="IV254" s="7" t="str" cm="1">
        <f t="array" ref="IV254">_xlfn.SWITCH(IU254,"Oui","Non","Non","Oui","Abstention","Oui")</f>
        <v>Non</v>
      </c>
      <c r="IW254" s="7" t="str" cm="1">
        <f t="array" ref="IW254">_xlfn.SWITCH(IU254,"Oui","Abstention","Non","Abstention","Abstention","Non")</f>
        <v>Abstention</v>
      </c>
      <c r="IX254" s="3">
        <f t="shared" si="142"/>
        <v>28</v>
      </c>
      <c r="IY254" s="3">
        <f t="shared" si="143"/>
        <v>1</v>
      </c>
      <c r="IZ254" t="str">
        <f t="shared" si="169"/>
        <v>consigne</v>
      </c>
      <c r="JA254">
        <f t="shared" si="161"/>
        <v>27</v>
      </c>
      <c r="JB254">
        <f t="shared" si="162"/>
        <v>0</v>
      </c>
      <c r="JC254">
        <f t="shared" si="163"/>
        <v>1</v>
      </c>
      <c r="JD254" s="3">
        <f t="shared" si="144"/>
        <v>27</v>
      </c>
      <c r="JE254" s="7" t="str" cm="1">
        <f t="array" ref="JE254">_xlfn.SWITCH(JD254,JA254,"Oui",JB254,"Non",JC254,"Abstention")</f>
        <v>Oui</v>
      </c>
      <c r="JF254" s="7" t="str" cm="1">
        <f t="array" ref="JF254">_xlfn.SWITCH(JE254,"Oui","Non","Non","Oui","Abstention","Oui")</f>
        <v>Non</v>
      </c>
      <c r="JG254" s="7" t="str" cm="1">
        <f t="array" ref="JG254">_xlfn.SWITCH(JE254,"Oui","Abstention","Non","Abstention","Abstention","Non")</f>
        <v>Abstention</v>
      </c>
      <c r="JH254" s="3">
        <f t="shared" si="145"/>
        <v>28</v>
      </c>
      <c r="JI254" s="3">
        <f t="shared" si="146"/>
        <v>0.9642857142857143</v>
      </c>
      <c r="JJ254" t="str">
        <f t="shared" si="170"/>
        <v>consigne</v>
      </c>
      <c r="JK254">
        <f t="shared" si="164"/>
        <v>16</v>
      </c>
      <c r="JL254">
        <f t="shared" si="165"/>
        <v>0</v>
      </c>
      <c r="JM254">
        <f t="shared" si="166"/>
        <v>0</v>
      </c>
      <c r="JN254" s="3">
        <f t="shared" si="147"/>
        <v>16</v>
      </c>
      <c r="JO254" s="7" t="str" cm="1">
        <f t="array" ref="JO254">_xlfn.SWITCH(JN254,JK254,"Oui",JL254,"Non",JM254,"Abstention")</f>
        <v>Oui</v>
      </c>
      <c r="JP254" s="7" t="str" cm="1">
        <f t="array" ref="JP254">_xlfn.SWITCH(JO254,"Oui","Non","Non","Oui","Abstention","Oui")</f>
        <v>Non</v>
      </c>
      <c r="JQ254" s="7" t="str" cm="1">
        <f t="array" ref="JQ254">_xlfn.SWITCH(JO254,"Oui","Abstention","Non","Abstention","Abstention","Non")</f>
        <v>Abstention</v>
      </c>
      <c r="JR254" s="3">
        <f t="shared" si="148"/>
        <v>16</v>
      </c>
      <c r="JS254" s="3">
        <f t="shared" si="149"/>
        <v>1</v>
      </c>
      <c r="JT254" t="str">
        <f t="shared" si="171"/>
        <v>consigne</v>
      </c>
      <c r="JU254" s="3"/>
      <c r="JV254" t="str" cm="1">
        <f t="array" ref="JV254:JW254">_xlfn._xlws.FILTER($M$3:$HD$3,((($M254:$HD254=$HR254)+($M254:$HD254=$HS254))*($M$5:$HD$5="V")*($HV254="consigne")),"")</f>
        <v>Bircher Martina</v>
      </c>
      <c r="JW254" t="str">
        <v>Huber Alois</v>
      </c>
      <c r="KP254" t="str" cm="1">
        <f t="array" ref="KP254:KT254">_xlfn._xlws.FILTER($M$3:$HD$3,((($M254:$HD254=$IB254)+($M254:$HD254=$IC254))*($M$5:$HD$5="S")*($IF254="consigne")),"")</f>
        <v>Aebischer Matthias</v>
      </c>
      <c r="KQ254" t="str">
        <v>Feri Yvonne</v>
      </c>
      <c r="KR254" t="str">
        <v>Schneider Schüttel Ursula</v>
      </c>
      <c r="KS254" t="str">
        <v>Storni Bruno</v>
      </c>
      <c r="KT254" t="str">
        <v>Suter Gabriela</v>
      </c>
      <c r="LD254" t="str" cm="1">
        <f t="array" ref="LD254">_xlfn._xlws.FILTER($M$3:$HD$3,((($M254:$HD254=$IV254)+($M254:$HD254=$IW254))*($M$5:$HD$5="RL")*($IZ254="consigne")),"")</f>
        <v/>
      </c>
      <c r="LP254" t="str" cm="1">
        <f t="array" ref="LP254">_xlfn._xlws.FILTER($M$3:$HD$3,((($M254:$HD254=$JF254)+($M254:$HD254=$JG254))*($M$5:$HD$5="G")*($JJ254="consigne")),"")</f>
        <v>Prezioso Batou Stefania</v>
      </c>
      <c r="MA254" t="str" cm="1">
        <f t="array" ref="MA254">_xlfn._xlws.FILTER($M$3:$HD$3,((($M254:$HD254=$JP254)+($M254:$HD254=$JQ254))*($M$5:$HD$5="GL")*($JT254="consigne")),"")</f>
        <v/>
      </c>
      <c r="MG254" t="str" cm="1">
        <f t="array" ref="MG254">_xlfn._xlws.FILTER($M$3:$HD$3,((($M254:$HD254=$IL254)+($M254:$HD254=$IM254))*($M$5:$HD$5="M-E")*($IP254="consigne")),"")</f>
        <v/>
      </c>
    </row>
    <row r="255" spans="1:350" x14ac:dyDescent="0.25">
      <c r="A255" s="1" t="s">
        <v>1304</v>
      </c>
      <c r="B255" t="s">
        <v>204</v>
      </c>
      <c r="D255" t="s">
        <v>706</v>
      </c>
      <c r="E255" s="1" t="s">
        <v>1305</v>
      </c>
      <c r="F255" t="s">
        <v>1306</v>
      </c>
      <c r="G255">
        <v>24750</v>
      </c>
      <c r="H255" t="s">
        <v>536</v>
      </c>
      <c r="I255" t="s">
        <v>755</v>
      </c>
      <c r="M255" t="s">
        <v>460</v>
      </c>
      <c r="N255" t="s">
        <v>460</v>
      </c>
      <c r="O255" t="s">
        <v>461</v>
      </c>
      <c r="P255" t="s">
        <v>460</v>
      </c>
      <c r="Q255" t="s">
        <v>460</v>
      </c>
      <c r="R255" t="s">
        <v>461</v>
      </c>
      <c r="S255" t="s">
        <v>461</v>
      </c>
      <c r="T255" t="s">
        <v>461</v>
      </c>
      <c r="U255" t="s">
        <v>461</v>
      </c>
      <c r="V255" t="s">
        <v>461</v>
      </c>
      <c r="W255" t="s">
        <v>463</v>
      </c>
      <c r="X255" t="s">
        <v>461</v>
      </c>
      <c r="Y255" t="s">
        <v>461</v>
      </c>
      <c r="Z255" t="s">
        <v>461</v>
      </c>
      <c r="AA255" t="s">
        <v>461</v>
      </c>
      <c r="AB255" t="s">
        <v>461</v>
      </c>
      <c r="AC255" t="s">
        <v>461</v>
      </c>
      <c r="AD255" t="s">
        <v>461</v>
      </c>
      <c r="AE255" t="s">
        <v>460</v>
      </c>
      <c r="AF255" t="s">
        <v>463</v>
      </c>
      <c r="AG255" t="s">
        <v>461</v>
      </c>
      <c r="AH255" t="s">
        <v>461</v>
      </c>
      <c r="AI255" t="s">
        <v>461</v>
      </c>
      <c r="AJ255" t="s">
        <v>461</v>
      </c>
      <c r="AK255" t="s">
        <v>461</v>
      </c>
      <c r="AL255" t="s">
        <v>460</v>
      </c>
      <c r="AM255" t="s">
        <v>473</v>
      </c>
      <c r="AN255" t="s">
        <v>461</v>
      </c>
      <c r="AO255" t="s">
        <v>460</v>
      </c>
      <c r="AP255" t="s">
        <v>461</v>
      </c>
      <c r="AQ255" t="s">
        <v>461</v>
      </c>
      <c r="AR255" t="s">
        <v>461</v>
      </c>
      <c r="AS255" t="s">
        <v>461</v>
      </c>
      <c r="AT255" t="s">
        <v>461</v>
      </c>
      <c r="AU255" t="s">
        <v>461</v>
      </c>
      <c r="AV255" t="s">
        <v>461</v>
      </c>
      <c r="AW255" t="s">
        <v>480</v>
      </c>
      <c r="AX255" t="s">
        <v>461</v>
      </c>
      <c r="AY255" t="s">
        <v>461</v>
      </c>
      <c r="AZ255" t="s">
        <v>461</v>
      </c>
      <c r="BA255" t="s">
        <v>460</v>
      </c>
      <c r="BB255" t="s">
        <v>461</v>
      </c>
      <c r="BC255" t="s">
        <v>461</v>
      </c>
      <c r="BD255" t="s">
        <v>460</v>
      </c>
      <c r="BE255" t="s">
        <v>463</v>
      </c>
      <c r="BF255" t="s">
        <v>461</v>
      </c>
      <c r="BG255" t="s">
        <v>461</v>
      </c>
      <c r="BH255" t="s">
        <v>461</v>
      </c>
      <c r="BI255" t="s">
        <v>461</v>
      </c>
      <c r="BJ255" t="s">
        <v>461</v>
      </c>
      <c r="BK255" t="s">
        <v>460</v>
      </c>
      <c r="BL255" t="s">
        <v>461</v>
      </c>
      <c r="BM255" t="s">
        <v>461</v>
      </c>
      <c r="BN255" t="s">
        <v>461</v>
      </c>
      <c r="BO255" t="s">
        <v>461</v>
      </c>
      <c r="BP255" t="s">
        <v>463</v>
      </c>
      <c r="BQ255" t="s">
        <v>461</v>
      </c>
      <c r="BR255" t="s">
        <v>460</v>
      </c>
      <c r="BS255" t="s">
        <v>461</v>
      </c>
      <c r="BT255" t="s">
        <v>460</v>
      </c>
      <c r="BU255" t="s">
        <v>460</v>
      </c>
      <c r="BV255" t="s">
        <v>461</v>
      </c>
      <c r="BW255" t="s">
        <v>460</v>
      </c>
      <c r="BX255" t="s">
        <v>461</v>
      </c>
      <c r="BY255" t="s">
        <v>461</v>
      </c>
      <c r="BZ255" t="s">
        <v>460</v>
      </c>
      <c r="CA255" t="s">
        <v>461</v>
      </c>
      <c r="CB255" t="s">
        <v>461</v>
      </c>
      <c r="CC255" t="s">
        <v>461</v>
      </c>
      <c r="CD255" t="s">
        <v>473</v>
      </c>
      <c r="CE255" t="s">
        <v>461</v>
      </c>
      <c r="CF255" t="s">
        <v>461</v>
      </c>
      <c r="CG255" t="s">
        <v>460</v>
      </c>
      <c r="CH255" t="s">
        <v>461</v>
      </c>
      <c r="CI255" t="s">
        <v>460</v>
      </c>
      <c r="CJ255" t="s">
        <v>461</v>
      </c>
      <c r="CK255" t="s">
        <v>461</v>
      </c>
      <c r="CL255" t="s">
        <v>460</v>
      </c>
      <c r="CM255" t="s">
        <v>463</v>
      </c>
      <c r="CN255" t="s">
        <v>461</v>
      </c>
      <c r="CO255" t="s">
        <v>461</v>
      </c>
      <c r="CP255" t="s">
        <v>460</v>
      </c>
      <c r="CQ255" t="s">
        <v>460</v>
      </c>
      <c r="CR255" t="s">
        <v>460</v>
      </c>
      <c r="CS255" t="s">
        <v>460</v>
      </c>
      <c r="CT255" t="s">
        <v>460</v>
      </c>
      <c r="CU255" t="s">
        <v>461</v>
      </c>
      <c r="CV255" t="s">
        <v>460</v>
      </c>
      <c r="CW255" t="s">
        <v>461</v>
      </c>
      <c r="CX255" t="s">
        <v>461</v>
      </c>
      <c r="CY255" t="s">
        <v>463</v>
      </c>
      <c r="CZ255" t="s">
        <v>460</v>
      </c>
      <c r="DA255" t="s">
        <v>461</v>
      </c>
      <c r="DB255" t="s">
        <v>474</v>
      </c>
      <c r="DC255" t="s">
        <v>461</v>
      </c>
      <c r="DD255" t="s">
        <v>460</v>
      </c>
      <c r="DE255" t="s">
        <v>461</v>
      </c>
      <c r="DF255" t="s">
        <v>460</v>
      </c>
      <c r="DG255" t="s">
        <v>461</v>
      </c>
      <c r="DH255" t="s">
        <v>461</v>
      </c>
      <c r="DI255" t="s">
        <v>461</v>
      </c>
      <c r="DJ255" t="s">
        <v>461</v>
      </c>
      <c r="DK255" t="s">
        <v>461</v>
      </c>
      <c r="DL255" t="s">
        <v>461</v>
      </c>
      <c r="DM255" t="s">
        <v>461</v>
      </c>
      <c r="DN255" t="s">
        <v>461</v>
      </c>
      <c r="DO255" t="s">
        <v>461</v>
      </c>
      <c r="DP255" t="s">
        <v>460</v>
      </c>
      <c r="DQ255" t="s">
        <v>461</v>
      </c>
      <c r="DR255" t="s">
        <v>461</v>
      </c>
      <c r="DS255" t="s">
        <v>461</v>
      </c>
      <c r="DT255" t="s">
        <v>461</v>
      </c>
      <c r="DU255" t="s">
        <v>460</v>
      </c>
      <c r="DV255" t="s">
        <v>461</v>
      </c>
      <c r="DW255" t="s">
        <v>461</v>
      </c>
      <c r="DX255" t="s">
        <v>460</v>
      </c>
      <c r="DY255" t="s">
        <v>461</v>
      </c>
      <c r="DZ255" t="s">
        <v>461</v>
      </c>
      <c r="EA255" t="s">
        <v>461</v>
      </c>
      <c r="EB255" t="s">
        <v>461</v>
      </c>
      <c r="EC255" t="s">
        <v>461</v>
      </c>
      <c r="ED255" t="s">
        <v>461</v>
      </c>
      <c r="EE255" t="s">
        <v>461</v>
      </c>
      <c r="EF255" t="s">
        <v>461</v>
      </c>
      <c r="EG255" t="s">
        <v>461</v>
      </c>
      <c r="EH255" t="s">
        <v>461</v>
      </c>
      <c r="EI255" t="s">
        <v>460</v>
      </c>
      <c r="EJ255" t="s">
        <v>460</v>
      </c>
      <c r="EK255" t="s">
        <v>461</v>
      </c>
      <c r="EL255" t="s">
        <v>461</v>
      </c>
      <c r="EM255" t="s">
        <v>461</v>
      </c>
      <c r="EN255" t="s">
        <v>460</v>
      </c>
      <c r="EO255" t="s">
        <v>461</v>
      </c>
      <c r="EP255" t="s">
        <v>461</v>
      </c>
      <c r="EQ255" t="s">
        <v>461</v>
      </c>
      <c r="ER255" t="s">
        <v>461</v>
      </c>
      <c r="ES255" t="s">
        <v>461</v>
      </c>
      <c r="ET255" t="s">
        <v>461</v>
      </c>
      <c r="EU255" t="s">
        <v>461</v>
      </c>
      <c r="EV255" t="s">
        <v>461</v>
      </c>
      <c r="EW255" t="s">
        <v>461</v>
      </c>
      <c r="EX255" t="s">
        <v>461</v>
      </c>
      <c r="EY255" t="s">
        <v>460</v>
      </c>
      <c r="EZ255" t="s">
        <v>461</v>
      </c>
      <c r="FA255" t="s">
        <v>461</v>
      </c>
      <c r="FB255" t="s">
        <v>460</v>
      </c>
      <c r="FC255" t="s">
        <v>461</v>
      </c>
      <c r="FD255" t="s">
        <v>461</v>
      </c>
      <c r="FE255" t="s">
        <v>461</v>
      </c>
      <c r="FF255" t="s">
        <v>461</v>
      </c>
      <c r="FG255" t="s">
        <v>460</v>
      </c>
      <c r="FH255" t="s">
        <v>461</v>
      </c>
      <c r="FI255" t="s">
        <v>461</v>
      </c>
      <c r="FJ255" t="s">
        <v>460</v>
      </c>
      <c r="FK255" t="s">
        <v>460</v>
      </c>
      <c r="FL255" t="s">
        <v>461</v>
      </c>
      <c r="FM255" t="s">
        <v>461</v>
      </c>
      <c r="FN255" t="s">
        <v>461</v>
      </c>
      <c r="FO255" t="s">
        <v>461</v>
      </c>
      <c r="FP255" t="s">
        <v>461</v>
      </c>
      <c r="FQ255" t="s">
        <v>460</v>
      </c>
      <c r="FR255" t="s">
        <v>461</v>
      </c>
      <c r="FS255" t="s">
        <v>461</v>
      </c>
      <c r="FT255" t="s">
        <v>461</v>
      </c>
      <c r="FU255" t="s">
        <v>461</v>
      </c>
      <c r="FV255" t="s">
        <v>461</v>
      </c>
      <c r="FW255" t="s">
        <v>460</v>
      </c>
      <c r="FX255" t="s">
        <v>461</v>
      </c>
      <c r="FY255" t="s">
        <v>461</v>
      </c>
      <c r="FZ255" t="s">
        <v>461</v>
      </c>
      <c r="GA255" t="s">
        <v>460</v>
      </c>
      <c r="GB255" t="s">
        <v>461</v>
      </c>
      <c r="GC255" t="s">
        <v>460</v>
      </c>
      <c r="GD255" t="s">
        <v>461</v>
      </c>
      <c r="GE255" t="s">
        <v>461</v>
      </c>
      <c r="GF255" t="s">
        <v>460</v>
      </c>
      <c r="GG255" t="s">
        <v>461</v>
      </c>
      <c r="GH255" t="s">
        <v>461</v>
      </c>
      <c r="GI255" t="s">
        <v>461</v>
      </c>
      <c r="GJ255" t="s">
        <v>461</v>
      </c>
      <c r="GK255" t="s">
        <v>460</v>
      </c>
      <c r="GL255" t="s">
        <v>460</v>
      </c>
      <c r="GM255" t="s">
        <v>461</v>
      </c>
      <c r="GN255" t="s">
        <v>461</v>
      </c>
      <c r="GO255" t="s">
        <v>460</v>
      </c>
      <c r="GP255" t="s">
        <v>461</v>
      </c>
      <c r="GQ255" t="s">
        <v>460</v>
      </c>
      <c r="GR255" t="s">
        <v>473</v>
      </c>
      <c r="GS255" t="s">
        <v>461</v>
      </c>
      <c r="GT255" t="s">
        <v>461</v>
      </c>
      <c r="GU255" t="s">
        <v>461</v>
      </c>
      <c r="GV255" t="s">
        <v>461</v>
      </c>
      <c r="GW255" t="s">
        <v>461</v>
      </c>
      <c r="GX255" t="s">
        <v>461</v>
      </c>
      <c r="GY255" t="s">
        <v>461</v>
      </c>
      <c r="GZ255" t="s">
        <v>461</v>
      </c>
      <c r="HA255" t="s">
        <v>461</v>
      </c>
      <c r="HB255" t="s">
        <v>460</v>
      </c>
      <c r="HC255" t="s">
        <v>461</v>
      </c>
      <c r="HD255" t="s">
        <v>460</v>
      </c>
      <c r="HE255" t="s">
        <v>475</v>
      </c>
      <c r="HF255">
        <v>49</v>
      </c>
      <c r="HG255">
        <v>140</v>
      </c>
      <c r="HH255">
        <v>1</v>
      </c>
      <c r="HI255">
        <v>6</v>
      </c>
      <c r="HJ255">
        <v>3</v>
      </c>
      <c r="HK255" t="s">
        <v>476</v>
      </c>
      <c r="HM255" s="3">
        <f t="shared" si="150"/>
        <v>49</v>
      </c>
      <c r="HN255" s="3">
        <f t="shared" si="151"/>
        <v>0</v>
      </c>
      <c r="HO255" s="3">
        <f t="shared" si="167"/>
        <v>1</v>
      </c>
      <c r="HP255" s="3">
        <f t="shared" si="130"/>
        <v>49</v>
      </c>
      <c r="HQ255" s="7" t="str" cm="1">
        <f t="array" ref="HQ255">_xlfn.SWITCH(HP255,HM255,"Oui",HN255,"Non",HO255,"Abstention")</f>
        <v>Oui</v>
      </c>
      <c r="HR255" s="7" t="str" cm="1">
        <f t="array" ref="HR255">_xlfn.SWITCH(HQ255,"Oui","Non","Non","Oui","Abstention","Oui")</f>
        <v>Non</v>
      </c>
      <c r="HS255" s="7" t="str" cm="1">
        <f t="array" ref="HS255">_xlfn.SWITCH(HQ255,"Oui","Abstention","Non","Abstention","Abstention","Non")</f>
        <v>Abstention</v>
      </c>
      <c r="HT255" s="3">
        <f t="shared" si="131"/>
        <v>50</v>
      </c>
      <c r="HU255" s="3">
        <f t="shared" si="132"/>
        <v>0.98</v>
      </c>
      <c r="HV255" t="str">
        <f t="shared" si="133"/>
        <v>consigne</v>
      </c>
      <c r="HW255" s="3">
        <f t="shared" si="152"/>
        <v>0</v>
      </c>
      <c r="HX255" s="3">
        <f t="shared" si="153"/>
        <v>36</v>
      </c>
      <c r="HY255" s="3">
        <f t="shared" si="154"/>
        <v>0</v>
      </c>
      <c r="HZ255" s="3">
        <f t="shared" si="134"/>
        <v>36</v>
      </c>
      <c r="IA255" s="7" t="str" cm="1">
        <f t="array" ref="IA255">_xlfn.SWITCH(HZ255,HW255,"Oui",HX255,"Non",HY255,"Abstention")</f>
        <v>Non</v>
      </c>
      <c r="IB255" s="7" t="str" cm="1">
        <f t="array" ref="IB255">_xlfn.SWITCH(IA255,"Oui","Non","Non","Oui","Abstention","Oui")</f>
        <v>Oui</v>
      </c>
      <c r="IC255" s="7" t="str" cm="1">
        <f t="array" ref="IC255">_xlfn.SWITCH(IA255,"Oui","Abstention","Non","Abstention","Abstention","Non")</f>
        <v>Abstention</v>
      </c>
      <c r="ID255" s="3">
        <f t="shared" si="172"/>
        <v>36</v>
      </c>
      <c r="IE255" s="3">
        <f t="shared" si="173"/>
        <v>1</v>
      </c>
      <c r="IF255" t="str">
        <f t="shared" si="137"/>
        <v>consigne</v>
      </c>
      <c r="IG255">
        <f t="shared" si="155"/>
        <v>0</v>
      </c>
      <c r="IH255">
        <f t="shared" si="156"/>
        <v>31</v>
      </c>
      <c r="II255">
        <f t="shared" si="157"/>
        <v>0</v>
      </c>
      <c r="IJ255" s="3">
        <f t="shared" si="138"/>
        <v>31</v>
      </c>
      <c r="IK255" s="7" t="str" cm="1">
        <f t="array" ref="IK255">_xlfn.SWITCH(IJ255,IG255,"Oui",IH255,"Non",II255,"Abstention")</f>
        <v>Non</v>
      </c>
      <c r="IL255" s="7" t="str" cm="1">
        <f t="array" ref="IL255">_xlfn.SWITCH(IK255,"Oui","Non","Non","Oui","Abstention","Oui")</f>
        <v>Oui</v>
      </c>
      <c r="IM255" s="7" t="str" cm="1">
        <f t="array" ref="IM255">_xlfn.SWITCH(IK255,"Oui","Abstention","Non","Abstention","Abstention","Non")</f>
        <v>Abstention</v>
      </c>
      <c r="IN255" s="3">
        <f t="shared" si="139"/>
        <v>31</v>
      </c>
      <c r="IO255" s="3">
        <f t="shared" si="140"/>
        <v>1</v>
      </c>
      <c r="IP255" t="str">
        <f t="shared" si="168"/>
        <v>consigne</v>
      </c>
      <c r="IQ255">
        <f t="shared" si="158"/>
        <v>0</v>
      </c>
      <c r="IR255">
        <f t="shared" si="159"/>
        <v>28</v>
      </c>
      <c r="IS255">
        <f t="shared" si="160"/>
        <v>0</v>
      </c>
      <c r="IT255" s="3">
        <f t="shared" si="141"/>
        <v>28</v>
      </c>
      <c r="IU255" s="7" t="str" cm="1">
        <f t="array" ref="IU255">_xlfn.SWITCH(IT255,IQ255,"Oui",IR255,"Non",IS255,"Abstention")</f>
        <v>Non</v>
      </c>
      <c r="IV255" s="7" t="str" cm="1">
        <f t="array" ref="IV255">_xlfn.SWITCH(IU255,"Oui","Non","Non","Oui","Abstention","Oui")</f>
        <v>Oui</v>
      </c>
      <c r="IW255" s="7" t="str" cm="1">
        <f t="array" ref="IW255">_xlfn.SWITCH(IU255,"Oui","Abstention","Non","Abstention","Abstention","Non")</f>
        <v>Abstention</v>
      </c>
      <c r="IX255" s="3">
        <f t="shared" si="142"/>
        <v>28</v>
      </c>
      <c r="IY255" s="3">
        <f t="shared" si="143"/>
        <v>1</v>
      </c>
      <c r="IZ255" t="str">
        <f t="shared" si="169"/>
        <v>consigne</v>
      </c>
      <c r="JA255">
        <f t="shared" si="161"/>
        <v>0</v>
      </c>
      <c r="JB255">
        <f t="shared" si="162"/>
        <v>29</v>
      </c>
      <c r="JC255">
        <f t="shared" si="163"/>
        <v>0</v>
      </c>
      <c r="JD255" s="3">
        <f t="shared" si="144"/>
        <v>29</v>
      </c>
      <c r="JE255" s="7" t="str" cm="1">
        <f t="array" ref="JE255">_xlfn.SWITCH(JD255,JA255,"Oui",JB255,"Non",JC255,"Abstention")</f>
        <v>Non</v>
      </c>
      <c r="JF255" s="7" t="str" cm="1">
        <f t="array" ref="JF255">_xlfn.SWITCH(JE255,"Oui","Non","Non","Oui","Abstention","Oui")</f>
        <v>Oui</v>
      </c>
      <c r="JG255" s="7" t="str" cm="1">
        <f t="array" ref="JG255">_xlfn.SWITCH(JE255,"Oui","Abstention","Non","Abstention","Abstention","Non")</f>
        <v>Abstention</v>
      </c>
      <c r="JH255" s="3">
        <f t="shared" si="145"/>
        <v>29</v>
      </c>
      <c r="JI255" s="3">
        <f t="shared" si="146"/>
        <v>1</v>
      </c>
      <c r="JJ255" t="str">
        <f t="shared" si="170"/>
        <v>consigne</v>
      </c>
      <c r="JK255">
        <f t="shared" si="164"/>
        <v>0</v>
      </c>
      <c r="JL255">
        <f t="shared" si="165"/>
        <v>16</v>
      </c>
      <c r="JM255">
        <f t="shared" si="166"/>
        <v>0</v>
      </c>
      <c r="JN255" s="3">
        <f t="shared" si="147"/>
        <v>16</v>
      </c>
      <c r="JO255" s="7" t="str" cm="1">
        <f t="array" ref="JO255">_xlfn.SWITCH(JN255,JK255,"Oui",JL255,"Non",JM255,"Abstention")</f>
        <v>Non</v>
      </c>
      <c r="JP255" s="7" t="str" cm="1">
        <f t="array" ref="JP255">_xlfn.SWITCH(JO255,"Oui","Non","Non","Oui","Abstention","Oui")</f>
        <v>Oui</v>
      </c>
      <c r="JQ255" s="7" t="str" cm="1">
        <f t="array" ref="JQ255">_xlfn.SWITCH(JO255,"Oui","Abstention","Non","Abstention","Abstention","Non")</f>
        <v>Abstention</v>
      </c>
      <c r="JR255" s="3">
        <f t="shared" si="148"/>
        <v>16</v>
      </c>
      <c r="JS255" s="3">
        <f t="shared" si="149"/>
        <v>1</v>
      </c>
      <c r="JT255" t="str">
        <f t="shared" si="171"/>
        <v>consigne</v>
      </c>
      <c r="JU255" s="3"/>
      <c r="JV255" t="str" cm="1">
        <f t="array" ref="JV255">_xlfn._xlws.FILTER($M$3:$HD$3,((($M255:$HD255=$HR255)+($M255:$HD255=$HS255))*($M$5:$HD$5="V")*($HV255="consigne")),"")</f>
        <v>de Courten Thomas</v>
      </c>
      <c r="KP255" t="str" cm="1">
        <f t="array" ref="KP255">_xlfn._xlws.FILTER($M$3:$HD$3,((($M255:$HD255=$IB255)+($M255:$HD255=$IC255))*($M$5:$HD$5="S")*($IF255="consigne")),"")</f>
        <v/>
      </c>
      <c r="LD255" t="str" cm="1">
        <f t="array" ref="LD255">_xlfn._xlws.FILTER($M$3:$HD$3,((($M255:$HD255=$IV255)+($M255:$HD255=$IW255))*($M$5:$HD$5="RL")*($IZ255="consigne")),"")</f>
        <v/>
      </c>
      <c r="LP255" t="str" cm="1">
        <f t="array" ref="LP255">_xlfn._xlws.FILTER($M$3:$HD$3,((($M255:$HD255=$JF255)+($M255:$HD255=$JG255))*($M$5:$HD$5="G")*($JJ255="consigne")),"")</f>
        <v/>
      </c>
      <c r="MA255" t="str" cm="1">
        <f t="array" ref="MA255">_xlfn._xlws.FILTER($M$3:$HD$3,((($M255:$HD255=$JP255)+($M255:$HD255=$JQ255))*($M$5:$HD$5="GL")*($JT255="consigne")),"")</f>
        <v/>
      </c>
      <c r="MG255" t="str" cm="1">
        <f t="array" ref="MG255">_xlfn._xlws.FILTER($M$3:$HD$3,((($M255:$HD255=$IL255)+($M255:$HD255=$IM255))*($M$5:$HD$5="M-E")*($IP255="consigne")),"")</f>
        <v/>
      </c>
    </row>
    <row r="256" spans="1:350" x14ac:dyDescent="0.25">
      <c r="A256" s="1" t="s">
        <v>1307</v>
      </c>
      <c r="B256" t="s">
        <v>204</v>
      </c>
      <c r="D256" t="s">
        <v>706</v>
      </c>
      <c r="E256" s="1" t="s">
        <v>1308</v>
      </c>
      <c r="F256" t="s">
        <v>1309</v>
      </c>
      <c r="G256">
        <v>24751</v>
      </c>
      <c r="H256" t="s">
        <v>1296</v>
      </c>
      <c r="I256" t="s">
        <v>528</v>
      </c>
      <c r="M256" t="s">
        <v>460</v>
      </c>
      <c r="N256" t="s">
        <v>461</v>
      </c>
      <c r="O256" t="s">
        <v>460</v>
      </c>
      <c r="P256" t="s">
        <v>461</v>
      </c>
      <c r="Q256" t="s">
        <v>460</v>
      </c>
      <c r="R256" t="s">
        <v>460</v>
      </c>
      <c r="S256" t="s">
        <v>461</v>
      </c>
      <c r="T256" t="s">
        <v>461</v>
      </c>
      <c r="U256" t="s">
        <v>460</v>
      </c>
      <c r="V256" t="s">
        <v>461</v>
      </c>
      <c r="W256" t="s">
        <v>463</v>
      </c>
      <c r="X256" t="s">
        <v>460</v>
      </c>
      <c r="Y256" t="s">
        <v>461</v>
      </c>
      <c r="Z256" t="s">
        <v>461</v>
      </c>
      <c r="AA256" t="s">
        <v>461</v>
      </c>
      <c r="AB256" t="s">
        <v>460</v>
      </c>
      <c r="AC256" t="s">
        <v>461</v>
      </c>
      <c r="AD256" t="s">
        <v>460</v>
      </c>
      <c r="AE256" t="s">
        <v>460</v>
      </c>
      <c r="AF256" t="s">
        <v>463</v>
      </c>
      <c r="AG256" t="s">
        <v>480</v>
      </c>
      <c r="AH256" t="s">
        <v>461</v>
      </c>
      <c r="AI256" t="s">
        <v>460</v>
      </c>
      <c r="AJ256" t="s">
        <v>461</v>
      </c>
      <c r="AK256" t="s">
        <v>461</v>
      </c>
      <c r="AL256" t="s">
        <v>461</v>
      </c>
      <c r="AM256" t="s">
        <v>473</v>
      </c>
      <c r="AN256" t="s">
        <v>460</v>
      </c>
      <c r="AO256" t="s">
        <v>473</v>
      </c>
      <c r="AP256" t="s">
        <v>460</v>
      </c>
      <c r="AQ256" t="s">
        <v>461</v>
      </c>
      <c r="AR256" t="s">
        <v>461</v>
      </c>
      <c r="AS256" t="s">
        <v>461</v>
      </c>
      <c r="AT256" t="s">
        <v>461</v>
      </c>
      <c r="AU256" t="s">
        <v>460</v>
      </c>
      <c r="AV256" t="s">
        <v>460</v>
      </c>
      <c r="AW256" t="s">
        <v>461</v>
      </c>
      <c r="AX256" t="s">
        <v>461</v>
      </c>
      <c r="AY256" t="s">
        <v>461</v>
      </c>
      <c r="AZ256" t="s">
        <v>461</v>
      </c>
      <c r="BA256" t="s">
        <v>460</v>
      </c>
      <c r="BB256" t="s">
        <v>461</v>
      </c>
      <c r="BC256" t="s">
        <v>461</v>
      </c>
      <c r="BD256" t="s">
        <v>461</v>
      </c>
      <c r="BE256" t="s">
        <v>463</v>
      </c>
      <c r="BF256" t="s">
        <v>461</v>
      </c>
      <c r="BG256" t="s">
        <v>460</v>
      </c>
      <c r="BH256" t="s">
        <v>461</v>
      </c>
      <c r="BI256" t="s">
        <v>460</v>
      </c>
      <c r="BJ256" t="s">
        <v>461</v>
      </c>
      <c r="BK256" t="s">
        <v>461</v>
      </c>
      <c r="BL256" t="s">
        <v>461</v>
      </c>
      <c r="BM256" t="s">
        <v>473</v>
      </c>
      <c r="BN256" t="s">
        <v>461</v>
      </c>
      <c r="BO256" t="s">
        <v>461</v>
      </c>
      <c r="BP256" t="s">
        <v>463</v>
      </c>
      <c r="BQ256" t="s">
        <v>460</v>
      </c>
      <c r="BR256" t="s">
        <v>461</v>
      </c>
      <c r="BS256" t="s">
        <v>460</v>
      </c>
      <c r="BT256" t="s">
        <v>460</v>
      </c>
      <c r="BU256" t="s">
        <v>460</v>
      </c>
      <c r="BV256" t="s">
        <v>461</v>
      </c>
      <c r="BW256" t="s">
        <v>461</v>
      </c>
      <c r="BX256" t="s">
        <v>461</v>
      </c>
      <c r="BY256" t="s">
        <v>460</v>
      </c>
      <c r="BZ256" t="s">
        <v>460</v>
      </c>
      <c r="CA256" t="s">
        <v>461</v>
      </c>
      <c r="CB256" t="s">
        <v>460</v>
      </c>
      <c r="CC256" t="s">
        <v>461</v>
      </c>
      <c r="CD256" t="s">
        <v>473</v>
      </c>
      <c r="CE256" t="s">
        <v>460</v>
      </c>
      <c r="CF256" t="s">
        <v>461</v>
      </c>
      <c r="CG256" t="s">
        <v>461</v>
      </c>
      <c r="CH256" t="s">
        <v>461</v>
      </c>
      <c r="CI256" t="s">
        <v>461</v>
      </c>
      <c r="CJ256" t="s">
        <v>480</v>
      </c>
      <c r="CK256" t="s">
        <v>460</v>
      </c>
      <c r="CL256" t="s">
        <v>460</v>
      </c>
      <c r="CM256" t="s">
        <v>463</v>
      </c>
      <c r="CN256" t="s">
        <v>460</v>
      </c>
      <c r="CO256" t="s">
        <v>460</v>
      </c>
      <c r="CP256" t="s">
        <v>461</v>
      </c>
      <c r="CQ256" t="s">
        <v>461</v>
      </c>
      <c r="CR256" t="s">
        <v>460</v>
      </c>
      <c r="CS256" t="s">
        <v>480</v>
      </c>
      <c r="CT256" t="s">
        <v>461</v>
      </c>
      <c r="CU256" t="s">
        <v>460</v>
      </c>
      <c r="CV256" t="s">
        <v>460</v>
      </c>
      <c r="CW256" t="s">
        <v>460</v>
      </c>
      <c r="CX256" t="s">
        <v>460</v>
      </c>
      <c r="CY256" t="s">
        <v>463</v>
      </c>
      <c r="CZ256" t="s">
        <v>460</v>
      </c>
      <c r="DA256" t="s">
        <v>460</v>
      </c>
      <c r="DB256" t="s">
        <v>474</v>
      </c>
      <c r="DC256" t="s">
        <v>460</v>
      </c>
      <c r="DD256" t="s">
        <v>473</v>
      </c>
      <c r="DE256" t="s">
        <v>461</v>
      </c>
      <c r="DF256" t="s">
        <v>461</v>
      </c>
      <c r="DG256" t="s">
        <v>460</v>
      </c>
      <c r="DH256" t="s">
        <v>460</v>
      </c>
      <c r="DI256" t="s">
        <v>460</v>
      </c>
      <c r="DJ256" t="s">
        <v>460</v>
      </c>
      <c r="DK256" t="s">
        <v>461</v>
      </c>
      <c r="DL256" t="s">
        <v>461</v>
      </c>
      <c r="DM256" t="s">
        <v>461</v>
      </c>
      <c r="DN256" t="s">
        <v>460</v>
      </c>
      <c r="DO256" t="s">
        <v>460</v>
      </c>
      <c r="DP256" t="s">
        <v>460</v>
      </c>
      <c r="DQ256" t="s">
        <v>461</v>
      </c>
      <c r="DR256" t="s">
        <v>473</v>
      </c>
      <c r="DS256" t="s">
        <v>460</v>
      </c>
      <c r="DT256" t="s">
        <v>460</v>
      </c>
      <c r="DU256" t="s">
        <v>473</v>
      </c>
      <c r="DV256" t="s">
        <v>460</v>
      </c>
      <c r="DW256" t="s">
        <v>461</v>
      </c>
      <c r="DX256" t="s">
        <v>480</v>
      </c>
      <c r="DY256" t="s">
        <v>461</v>
      </c>
      <c r="DZ256" t="s">
        <v>460</v>
      </c>
      <c r="EA256" t="s">
        <v>461</v>
      </c>
      <c r="EB256" t="s">
        <v>460</v>
      </c>
      <c r="EC256" t="s">
        <v>461</v>
      </c>
      <c r="ED256" t="s">
        <v>461</v>
      </c>
      <c r="EE256" t="s">
        <v>460</v>
      </c>
      <c r="EF256" t="s">
        <v>460</v>
      </c>
      <c r="EG256" t="s">
        <v>460</v>
      </c>
      <c r="EH256" t="s">
        <v>480</v>
      </c>
      <c r="EI256" t="s">
        <v>460</v>
      </c>
      <c r="EJ256" t="s">
        <v>461</v>
      </c>
      <c r="EK256" t="s">
        <v>460</v>
      </c>
      <c r="EL256" t="s">
        <v>460</v>
      </c>
      <c r="EM256" t="s">
        <v>460</v>
      </c>
      <c r="EN256" t="s">
        <v>461</v>
      </c>
      <c r="EO256" t="s">
        <v>461</v>
      </c>
      <c r="EP256" t="s">
        <v>460</v>
      </c>
      <c r="EQ256" t="s">
        <v>460</v>
      </c>
      <c r="ER256" t="s">
        <v>461</v>
      </c>
      <c r="ES256" t="s">
        <v>461</v>
      </c>
      <c r="ET256" t="s">
        <v>461</v>
      </c>
      <c r="EU256" t="s">
        <v>473</v>
      </c>
      <c r="EV256" t="s">
        <v>473</v>
      </c>
      <c r="EW256" t="s">
        <v>460</v>
      </c>
      <c r="EX256" t="s">
        <v>461</v>
      </c>
      <c r="EY256" t="s">
        <v>480</v>
      </c>
      <c r="EZ256" t="s">
        <v>460</v>
      </c>
      <c r="FA256" t="s">
        <v>460</v>
      </c>
      <c r="FB256" t="s">
        <v>461</v>
      </c>
      <c r="FC256" t="s">
        <v>460</v>
      </c>
      <c r="FD256" t="s">
        <v>460</v>
      </c>
      <c r="FE256" t="s">
        <v>460</v>
      </c>
      <c r="FF256" t="s">
        <v>460</v>
      </c>
      <c r="FG256" t="s">
        <v>473</v>
      </c>
      <c r="FH256" t="s">
        <v>460</v>
      </c>
      <c r="FI256" t="s">
        <v>460</v>
      </c>
      <c r="FJ256" t="s">
        <v>480</v>
      </c>
      <c r="FK256" t="s">
        <v>461</v>
      </c>
      <c r="FL256" t="s">
        <v>461</v>
      </c>
      <c r="FM256" t="s">
        <v>461</v>
      </c>
      <c r="FN256" t="s">
        <v>461</v>
      </c>
      <c r="FO256" t="s">
        <v>461</v>
      </c>
      <c r="FP256" t="s">
        <v>461</v>
      </c>
      <c r="FQ256" t="s">
        <v>461</v>
      </c>
      <c r="FR256" t="s">
        <v>461</v>
      </c>
      <c r="FS256" t="s">
        <v>461</v>
      </c>
      <c r="FT256" t="s">
        <v>461</v>
      </c>
      <c r="FU256" t="s">
        <v>460</v>
      </c>
      <c r="FV256" t="s">
        <v>460</v>
      </c>
      <c r="FW256" t="s">
        <v>460</v>
      </c>
      <c r="FX256" t="s">
        <v>460</v>
      </c>
      <c r="FY256" t="s">
        <v>460</v>
      </c>
      <c r="FZ256" t="s">
        <v>461</v>
      </c>
      <c r="GA256" t="s">
        <v>461</v>
      </c>
      <c r="GB256" t="s">
        <v>460</v>
      </c>
      <c r="GC256" t="s">
        <v>461</v>
      </c>
      <c r="GD256" t="s">
        <v>460</v>
      </c>
      <c r="GE256" t="s">
        <v>460</v>
      </c>
      <c r="GF256" t="s">
        <v>473</v>
      </c>
      <c r="GG256" t="s">
        <v>460</v>
      </c>
      <c r="GH256" t="s">
        <v>460</v>
      </c>
      <c r="GI256" t="s">
        <v>461</v>
      </c>
      <c r="GJ256" t="s">
        <v>460</v>
      </c>
      <c r="GK256" t="s">
        <v>461</v>
      </c>
      <c r="GL256" t="s">
        <v>460</v>
      </c>
      <c r="GM256" t="s">
        <v>461</v>
      </c>
      <c r="GN256" t="s">
        <v>461</v>
      </c>
      <c r="GO256" t="s">
        <v>473</v>
      </c>
      <c r="GP256" t="s">
        <v>461</v>
      </c>
      <c r="GQ256" t="s">
        <v>480</v>
      </c>
      <c r="GR256" t="s">
        <v>473</v>
      </c>
      <c r="GS256" t="s">
        <v>461</v>
      </c>
      <c r="GT256" t="s">
        <v>460</v>
      </c>
      <c r="GU256" t="s">
        <v>461</v>
      </c>
      <c r="GV256" t="s">
        <v>461</v>
      </c>
      <c r="GW256" t="s">
        <v>461</v>
      </c>
      <c r="GX256" t="s">
        <v>460</v>
      </c>
      <c r="GY256" t="s">
        <v>480</v>
      </c>
      <c r="GZ256" t="s">
        <v>460</v>
      </c>
      <c r="HA256" t="s">
        <v>460</v>
      </c>
      <c r="HB256" t="s">
        <v>460</v>
      </c>
      <c r="HC256" t="s">
        <v>460</v>
      </c>
      <c r="HD256" t="s">
        <v>461</v>
      </c>
      <c r="HE256" t="s">
        <v>475</v>
      </c>
      <c r="HF256">
        <v>85</v>
      </c>
      <c r="HG256">
        <v>86</v>
      </c>
      <c r="HH256">
        <v>9</v>
      </c>
      <c r="HI256">
        <v>6</v>
      </c>
      <c r="HJ256">
        <v>13</v>
      </c>
      <c r="HK256" t="s">
        <v>476</v>
      </c>
      <c r="HM256" s="3">
        <f t="shared" si="150"/>
        <v>16</v>
      </c>
      <c r="HN256" s="3">
        <f t="shared" si="151"/>
        <v>23</v>
      </c>
      <c r="HO256" s="3">
        <f t="shared" si="167"/>
        <v>5</v>
      </c>
      <c r="HP256" s="3">
        <f t="shared" si="130"/>
        <v>23</v>
      </c>
      <c r="HQ256" s="7" t="str" cm="1">
        <f t="array" ref="HQ256">_xlfn.SWITCH(HP256,HM256,"Oui",HN256,"Non",HO256,"Abstention")</f>
        <v>Non</v>
      </c>
      <c r="HR256" s="7" t="str" cm="1">
        <f t="array" ref="HR256">_xlfn.SWITCH(HQ256,"Oui","Non","Non","Oui","Abstention","Oui")</f>
        <v>Oui</v>
      </c>
      <c r="HS256" s="7" t="str" cm="1">
        <f t="array" ref="HS256">_xlfn.SWITCH(HQ256,"Oui","Abstention","Non","Abstention","Abstention","Non")</f>
        <v>Abstention</v>
      </c>
      <c r="HT256" s="3">
        <f t="shared" si="131"/>
        <v>44</v>
      </c>
      <c r="HU256" s="3">
        <f t="shared" si="132"/>
        <v>0.52272727272727271</v>
      </c>
      <c r="HV256" t="str">
        <f t="shared" si="133"/>
        <v>pas de consigne</v>
      </c>
      <c r="HW256" s="3">
        <f t="shared" si="152"/>
        <v>35</v>
      </c>
      <c r="HX256" s="3">
        <f t="shared" si="153"/>
        <v>0</v>
      </c>
      <c r="HY256" s="3">
        <f t="shared" si="154"/>
        <v>0</v>
      </c>
      <c r="HZ256" s="3">
        <f t="shared" si="134"/>
        <v>35</v>
      </c>
      <c r="IA256" s="7" t="str" cm="1">
        <f t="array" ref="IA256">_xlfn.SWITCH(HZ256,HW256,"Oui",HX256,"Non",HY256,"Abstention")</f>
        <v>Oui</v>
      </c>
      <c r="IB256" s="7" t="str" cm="1">
        <f t="array" ref="IB256">_xlfn.SWITCH(IA256,"Oui","Non","Non","Oui","Abstention","Oui")</f>
        <v>Non</v>
      </c>
      <c r="IC256" s="7" t="str" cm="1">
        <f t="array" ref="IC256">_xlfn.SWITCH(IA256,"Oui","Abstention","Non","Abstention","Abstention","Non")</f>
        <v>Abstention</v>
      </c>
      <c r="ID256" s="3">
        <f t="shared" si="172"/>
        <v>35</v>
      </c>
      <c r="IE256" s="3">
        <f t="shared" si="173"/>
        <v>1</v>
      </c>
      <c r="IF256" t="str">
        <f t="shared" si="137"/>
        <v>consigne</v>
      </c>
      <c r="IG256">
        <f t="shared" si="155"/>
        <v>30</v>
      </c>
      <c r="IH256">
        <f t="shared" si="156"/>
        <v>0</v>
      </c>
      <c r="II256">
        <f t="shared" si="157"/>
        <v>1</v>
      </c>
      <c r="IJ256" s="3">
        <f t="shared" si="138"/>
        <v>30</v>
      </c>
      <c r="IK256" s="7" t="str" cm="1">
        <f t="array" ref="IK256">_xlfn.SWITCH(IJ256,IG256,"Oui",IH256,"Non",II256,"Abstention")</f>
        <v>Oui</v>
      </c>
      <c r="IL256" s="7" t="str" cm="1">
        <f t="array" ref="IL256">_xlfn.SWITCH(IK256,"Oui","Non","Non","Oui","Abstention","Oui")</f>
        <v>Non</v>
      </c>
      <c r="IM256" s="7" t="str" cm="1">
        <f t="array" ref="IM256">_xlfn.SWITCH(IK256,"Oui","Abstention","Non","Abstention","Abstention","Non")</f>
        <v>Abstention</v>
      </c>
      <c r="IN256" s="3">
        <f t="shared" si="139"/>
        <v>31</v>
      </c>
      <c r="IO256" s="3">
        <f t="shared" si="140"/>
        <v>0.967741935483871</v>
      </c>
      <c r="IP256" t="str">
        <f t="shared" si="168"/>
        <v>consigne</v>
      </c>
      <c r="IQ256">
        <f t="shared" si="158"/>
        <v>2</v>
      </c>
      <c r="IR256">
        <f t="shared" si="159"/>
        <v>24</v>
      </c>
      <c r="IS256">
        <f t="shared" si="160"/>
        <v>2</v>
      </c>
      <c r="IT256" s="3">
        <f t="shared" si="141"/>
        <v>24</v>
      </c>
      <c r="IU256" s="7" t="str" cm="1">
        <f t="array" ref="IU256">_xlfn.SWITCH(IT256,IQ256,"Oui",IR256,"Non",IS256,"Abstention")</f>
        <v>Non</v>
      </c>
      <c r="IV256" s="7" t="str" cm="1">
        <f t="array" ref="IV256">_xlfn.SWITCH(IU256,"Oui","Non","Non","Oui","Abstention","Oui")</f>
        <v>Oui</v>
      </c>
      <c r="IW256" s="7" t="str" cm="1">
        <f t="array" ref="IW256">_xlfn.SWITCH(IU256,"Oui","Abstention","Non","Abstention","Abstention","Non")</f>
        <v>Abstention</v>
      </c>
      <c r="IX256" s="3">
        <f t="shared" si="142"/>
        <v>28</v>
      </c>
      <c r="IY256" s="3">
        <f t="shared" si="143"/>
        <v>0.8571428571428571</v>
      </c>
      <c r="IZ256" t="str">
        <f t="shared" si="169"/>
        <v>consigne</v>
      </c>
      <c r="JA256">
        <f t="shared" si="161"/>
        <v>2</v>
      </c>
      <c r="JB256">
        <f t="shared" si="162"/>
        <v>23</v>
      </c>
      <c r="JC256">
        <f t="shared" si="163"/>
        <v>1</v>
      </c>
      <c r="JD256" s="3">
        <f t="shared" si="144"/>
        <v>23</v>
      </c>
      <c r="JE256" s="7" t="str" cm="1">
        <f t="array" ref="JE256">_xlfn.SWITCH(JD256,JA256,"Oui",JB256,"Non",JC256,"Abstention")</f>
        <v>Non</v>
      </c>
      <c r="JF256" s="7" t="str" cm="1">
        <f t="array" ref="JF256">_xlfn.SWITCH(JE256,"Oui","Non","Non","Oui","Abstention","Oui")</f>
        <v>Oui</v>
      </c>
      <c r="JG256" s="7" t="str" cm="1">
        <f t="array" ref="JG256">_xlfn.SWITCH(JE256,"Oui","Abstention","Non","Abstention","Abstention","Non")</f>
        <v>Abstention</v>
      </c>
      <c r="JH256" s="3">
        <f t="shared" si="145"/>
        <v>26</v>
      </c>
      <c r="JI256" s="3">
        <f t="shared" si="146"/>
        <v>0.88461538461538458</v>
      </c>
      <c r="JJ256" t="str">
        <f t="shared" si="170"/>
        <v>consigne</v>
      </c>
      <c r="JK256">
        <f t="shared" si="164"/>
        <v>0</v>
      </c>
      <c r="JL256">
        <f t="shared" si="165"/>
        <v>16</v>
      </c>
      <c r="JM256">
        <f t="shared" si="166"/>
        <v>0</v>
      </c>
      <c r="JN256" s="3">
        <f t="shared" si="147"/>
        <v>16</v>
      </c>
      <c r="JO256" s="7" t="str" cm="1">
        <f t="array" ref="JO256">_xlfn.SWITCH(JN256,JK256,"Oui",JL256,"Non",JM256,"Abstention")</f>
        <v>Non</v>
      </c>
      <c r="JP256" s="7" t="str" cm="1">
        <f t="array" ref="JP256">_xlfn.SWITCH(JO256,"Oui","Non","Non","Oui","Abstention","Oui")</f>
        <v>Oui</v>
      </c>
      <c r="JQ256" s="7" t="str" cm="1">
        <f t="array" ref="JQ256">_xlfn.SWITCH(JO256,"Oui","Abstention","Non","Abstention","Abstention","Non")</f>
        <v>Abstention</v>
      </c>
      <c r="JR256" s="3">
        <f t="shared" si="148"/>
        <v>16</v>
      </c>
      <c r="JS256" s="3">
        <f t="shared" si="149"/>
        <v>1</v>
      </c>
      <c r="JT256" t="str">
        <f t="shared" si="171"/>
        <v>consigne</v>
      </c>
      <c r="JU256" s="3"/>
      <c r="JV256" t="str" cm="1">
        <f t="array" ref="JV256">_xlfn._xlws.FILTER($M$3:$HD$3,((($M256:$HD256=$HR256)+($M256:$HD256=$HS256))*($M$5:$HD$5="V")*($HV256="consigne")),"")</f>
        <v/>
      </c>
      <c r="KP256" t="str" cm="1">
        <f t="array" ref="KP256">_xlfn._xlws.FILTER($M$3:$HD$3,((($M256:$HD256=$IB256)+($M256:$HD256=$IC256))*($M$5:$HD$5="S")*($IF256="consigne")),"")</f>
        <v/>
      </c>
      <c r="LD256" t="str" cm="1">
        <f t="array" ref="LD256:LG256">_xlfn._xlws.FILTER($M$3:$HD$3,((($M256:$HD256=$IV256)+($M256:$HD256=$IW256))*($M$5:$HD$5="RL")*($IZ256="consigne")),"")</f>
        <v>Borloz Frédéric</v>
      </c>
      <c r="LE256" t="str">
        <v>Jauslin Matthias Samuel</v>
      </c>
      <c r="LF256" t="str">
        <v>Nantermod Philippe</v>
      </c>
      <c r="LG256" t="str">
        <v>Riniker Maja</v>
      </c>
      <c r="LP256" t="str" cm="1">
        <f t="array" ref="LP256:LR256">_xlfn._xlws.FILTER($M$3:$HD$3,((($M256:$HD256=$JF256)+($M256:$HD256=$JG256))*($M$5:$HD$5="G")*($JJ256="consigne")),"")</f>
        <v>Gysin Greta</v>
      </c>
      <c r="LQ256" t="str">
        <v>Trede Aline</v>
      </c>
      <c r="LR256" t="str">
        <v>Wettstein Felix</v>
      </c>
      <c r="MA256" t="str" cm="1">
        <f t="array" ref="MA256">_xlfn._xlws.FILTER($M$3:$HD$3,((($M256:$HD256=$JP256)+($M256:$HD256=$JQ256))*($M$5:$HD$5="GL")*($JT256="consigne")),"")</f>
        <v/>
      </c>
      <c r="MG256" t="str" cm="1">
        <f t="array" ref="MG256">_xlfn._xlws.FILTER($M$3:$HD$3,((($M256:$HD256=$IL256)+($M256:$HD256=$IM256))*($M$5:$HD$5="M-E")*($IP256="consigne")),"")</f>
        <v>Gschwind Jean-Paul</v>
      </c>
    </row>
    <row r="257" spans="1:348" x14ac:dyDescent="0.25">
      <c r="A257" s="1" t="s">
        <v>1310</v>
      </c>
      <c r="B257" t="s">
        <v>204</v>
      </c>
      <c r="C257" t="s">
        <v>916</v>
      </c>
      <c r="D257" t="s">
        <v>706</v>
      </c>
      <c r="E257" s="1" t="s">
        <v>1311</v>
      </c>
      <c r="F257" t="s">
        <v>1312</v>
      </c>
      <c r="G257">
        <v>24754</v>
      </c>
      <c r="H257" t="s">
        <v>1296</v>
      </c>
      <c r="I257" t="s">
        <v>1297</v>
      </c>
      <c r="M257" t="s">
        <v>461</v>
      </c>
      <c r="N257" t="s">
        <v>461</v>
      </c>
      <c r="O257" t="s">
        <v>460</v>
      </c>
      <c r="P257" t="s">
        <v>461</v>
      </c>
      <c r="Q257" t="s">
        <v>461</v>
      </c>
      <c r="R257" t="s">
        <v>460</v>
      </c>
      <c r="S257" t="s">
        <v>460</v>
      </c>
      <c r="T257" t="s">
        <v>460</v>
      </c>
      <c r="U257" t="s">
        <v>460</v>
      </c>
      <c r="V257" t="s">
        <v>460</v>
      </c>
      <c r="W257" t="s">
        <v>463</v>
      </c>
      <c r="X257" t="s">
        <v>460</v>
      </c>
      <c r="Y257" t="s">
        <v>460</v>
      </c>
      <c r="Z257" t="s">
        <v>460</v>
      </c>
      <c r="AA257" t="s">
        <v>460</v>
      </c>
      <c r="AB257" t="s">
        <v>460</v>
      </c>
      <c r="AC257" t="s">
        <v>460</v>
      </c>
      <c r="AD257" t="s">
        <v>460</v>
      </c>
      <c r="AE257" t="s">
        <v>461</v>
      </c>
      <c r="AF257" t="s">
        <v>463</v>
      </c>
      <c r="AG257" t="s">
        <v>461</v>
      </c>
      <c r="AH257" t="s">
        <v>461</v>
      </c>
      <c r="AI257" t="s">
        <v>473</v>
      </c>
      <c r="AJ257" t="s">
        <v>460</v>
      </c>
      <c r="AK257" t="s">
        <v>460</v>
      </c>
      <c r="AL257" t="s">
        <v>461</v>
      </c>
      <c r="AM257" t="s">
        <v>473</v>
      </c>
      <c r="AN257" t="s">
        <v>460</v>
      </c>
      <c r="AO257" t="s">
        <v>461</v>
      </c>
      <c r="AP257" t="s">
        <v>461</v>
      </c>
      <c r="AQ257" t="s">
        <v>461</v>
      </c>
      <c r="AR257" t="s">
        <v>460</v>
      </c>
      <c r="AS257" t="s">
        <v>460</v>
      </c>
      <c r="AT257" t="s">
        <v>461</v>
      </c>
      <c r="AU257" t="s">
        <v>460</v>
      </c>
      <c r="AV257" t="s">
        <v>460</v>
      </c>
      <c r="AW257" t="s">
        <v>461</v>
      </c>
      <c r="AX257" t="s">
        <v>460</v>
      </c>
      <c r="AY257" t="s">
        <v>461</v>
      </c>
      <c r="AZ257" t="s">
        <v>461</v>
      </c>
      <c r="BA257" t="s">
        <v>461</v>
      </c>
      <c r="BB257" t="s">
        <v>461</v>
      </c>
      <c r="BC257" t="s">
        <v>460</v>
      </c>
      <c r="BD257" t="s">
        <v>461</v>
      </c>
      <c r="BE257" t="s">
        <v>463</v>
      </c>
      <c r="BF257" t="s">
        <v>461</v>
      </c>
      <c r="BG257" t="s">
        <v>460</v>
      </c>
      <c r="BH257" t="s">
        <v>461</v>
      </c>
      <c r="BI257" t="s">
        <v>480</v>
      </c>
      <c r="BJ257" t="s">
        <v>473</v>
      </c>
      <c r="BK257" t="s">
        <v>461</v>
      </c>
      <c r="BL257" t="s">
        <v>460</v>
      </c>
      <c r="BM257" t="s">
        <v>460</v>
      </c>
      <c r="BN257" t="s">
        <v>460</v>
      </c>
      <c r="BO257" t="s">
        <v>461</v>
      </c>
      <c r="BP257" t="s">
        <v>463</v>
      </c>
      <c r="BQ257" t="s">
        <v>460</v>
      </c>
      <c r="BR257" t="s">
        <v>461</v>
      </c>
      <c r="BS257" t="s">
        <v>460</v>
      </c>
      <c r="BT257" t="s">
        <v>461</v>
      </c>
      <c r="BU257" t="s">
        <v>461</v>
      </c>
      <c r="BV257" t="s">
        <v>461</v>
      </c>
      <c r="BW257" t="s">
        <v>461</v>
      </c>
      <c r="BX257" t="s">
        <v>460</v>
      </c>
      <c r="BY257" t="s">
        <v>461</v>
      </c>
      <c r="BZ257" t="s">
        <v>461</v>
      </c>
      <c r="CA257" t="s">
        <v>460</v>
      </c>
      <c r="CB257" t="s">
        <v>461</v>
      </c>
      <c r="CC257" t="s">
        <v>461</v>
      </c>
      <c r="CD257" t="s">
        <v>473</v>
      </c>
      <c r="CE257" t="s">
        <v>460</v>
      </c>
      <c r="CF257" t="s">
        <v>460</v>
      </c>
      <c r="CG257" t="s">
        <v>461</v>
      </c>
      <c r="CH257" t="s">
        <v>460</v>
      </c>
      <c r="CI257" t="s">
        <v>461</v>
      </c>
      <c r="CJ257" t="s">
        <v>461</v>
      </c>
      <c r="CK257" t="s">
        <v>460</v>
      </c>
      <c r="CL257" t="s">
        <v>461</v>
      </c>
      <c r="CM257" t="s">
        <v>463</v>
      </c>
      <c r="CN257" t="s">
        <v>460</v>
      </c>
      <c r="CO257" t="s">
        <v>480</v>
      </c>
      <c r="CP257" t="s">
        <v>461</v>
      </c>
      <c r="CQ257" t="s">
        <v>461</v>
      </c>
      <c r="CR257" t="s">
        <v>461</v>
      </c>
      <c r="CS257" t="s">
        <v>480</v>
      </c>
      <c r="CT257" t="s">
        <v>461</v>
      </c>
      <c r="CU257" t="s">
        <v>460</v>
      </c>
      <c r="CV257" t="s">
        <v>461</v>
      </c>
      <c r="CW257" t="s">
        <v>460</v>
      </c>
      <c r="CX257" t="s">
        <v>460</v>
      </c>
      <c r="CY257" t="s">
        <v>463</v>
      </c>
      <c r="CZ257" t="s">
        <v>461</v>
      </c>
      <c r="DA257" t="s">
        <v>461</v>
      </c>
      <c r="DB257" t="s">
        <v>474</v>
      </c>
      <c r="DC257" t="s">
        <v>461</v>
      </c>
      <c r="DD257" t="s">
        <v>461</v>
      </c>
      <c r="DE257" t="s">
        <v>460</v>
      </c>
      <c r="DF257" t="s">
        <v>461</v>
      </c>
      <c r="DG257" t="s">
        <v>461</v>
      </c>
      <c r="DH257" t="s">
        <v>460</v>
      </c>
      <c r="DI257" t="s">
        <v>460</v>
      </c>
      <c r="DJ257" t="s">
        <v>460</v>
      </c>
      <c r="DK257" t="s">
        <v>461</v>
      </c>
      <c r="DL257" t="s">
        <v>460</v>
      </c>
      <c r="DM257" t="s">
        <v>460</v>
      </c>
      <c r="DN257" t="s">
        <v>460</v>
      </c>
      <c r="DO257" t="s">
        <v>460</v>
      </c>
      <c r="DP257" t="s">
        <v>461</v>
      </c>
      <c r="DQ257" t="s">
        <v>461</v>
      </c>
      <c r="DR257" t="s">
        <v>460</v>
      </c>
      <c r="DS257" t="s">
        <v>480</v>
      </c>
      <c r="DT257" t="s">
        <v>460</v>
      </c>
      <c r="DU257" t="s">
        <v>461</v>
      </c>
      <c r="DV257" t="s">
        <v>460</v>
      </c>
      <c r="DW257" t="s">
        <v>460</v>
      </c>
      <c r="DX257" t="s">
        <v>461</v>
      </c>
      <c r="DY257" t="s">
        <v>460</v>
      </c>
      <c r="DZ257" t="s">
        <v>460</v>
      </c>
      <c r="EA257" t="s">
        <v>460</v>
      </c>
      <c r="EB257" t="s">
        <v>460</v>
      </c>
      <c r="EC257" t="s">
        <v>461</v>
      </c>
      <c r="ED257" t="s">
        <v>460</v>
      </c>
      <c r="EE257" t="s">
        <v>461</v>
      </c>
      <c r="EF257" t="s">
        <v>460</v>
      </c>
      <c r="EG257" t="s">
        <v>460</v>
      </c>
      <c r="EH257" t="s">
        <v>461</v>
      </c>
      <c r="EI257" t="s">
        <v>461</v>
      </c>
      <c r="EJ257" t="s">
        <v>461</v>
      </c>
      <c r="EK257" t="s">
        <v>460</v>
      </c>
      <c r="EL257" t="s">
        <v>480</v>
      </c>
      <c r="EM257" t="s">
        <v>460</v>
      </c>
      <c r="EN257" t="s">
        <v>461</v>
      </c>
      <c r="EO257" t="s">
        <v>460</v>
      </c>
      <c r="EP257" t="s">
        <v>460</v>
      </c>
      <c r="EQ257" t="s">
        <v>460</v>
      </c>
      <c r="ER257" t="s">
        <v>460</v>
      </c>
      <c r="ES257" t="s">
        <v>460</v>
      </c>
      <c r="ET257" t="s">
        <v>461</v>
      </c>
      <c r="EU257" t="s">
        <v>460</v>
      </c>
      <c r="EV257" t="s">
        <v>460</v>
      </c>
      <c r="EW257" t="s">
        <v>460</v>
      </c>
      <c r="EX257" t="s">
        <v>460</v>
      </c>
      <c r="EY257" t="s">
        <v>461</v>
      </c>
      <c r="EZ257" t="s">
        <v>461</v>
      </c>
      <c r="FA257" t="s">
        <v>480</v>
      </c>
      <c r="FB257" t="s">
        <v>461</v>
      </c>
      <c r="FC257" t="s">
        <v>461</v>
      </c>
      <c r="FD257" t="s">
        <v>460</v>
      </c>
      <c r="FE257" t="s">
        <v>460</v>
      </c>
      <c r="FF257" t="s">
        <v>461</v>
      </c>
      <c r="FG257" t="s">
        <v>473</v>
      </c>
      <c r="FH257" t="s">
        <v>460</v>
      </c>
      <c r="FI257" t="s">
        <v>460</v>
      </c>
      <c r="FJ257" t="s">
        <v>461</v>
      </c>
      <c r="FK257" t="s">
        <v>461</v>
      </c>
      <c r="FL257" t="s">
        <v>460</v>
      </c>
      <c r="FM257" t="s">
        <v>460</v>
      </c>
      <c r="FN257" t="s">
        <v>461</v>
      </c>
      <c r="FO257" t="s">
        <v>460</v>
      </c>
      <c r="FP257" t="s">
        <v>461</v>
      </c>
      <c r="FQ257" t="s">
        <v>461</v>
      </c>
      <c r="FR257" t="s">
        <v>460</v>
      </c>
      <c r="FS257" t="s">
        <v>461</v>
      </c>
      <c r="FT257" t="s">
        <v>460</v>
      </c>
      <c r="FU257" t="s">
        <v>460</v>
      </c>
      <c r="FV257" t="s">
        <v>461</v>
      </c>
      <c r="FW257" t="s">
        <v>461</v>
      </c>
      <c r="FX257" t="s">
        <v>460</v>
      </c>
      <c r="FY257" t="s">
        <v>460</v>
      </c>
      <c r="FZ257" t="s">
        <v>461</v>
      </c>
      <c r="GA257" t="s">
        <v>461</v>
      </c>
      <c r="GB257" t="s">
        <v>460</v>
      </c>
      <c r="GC257" t="s">
        <v>461</v>
      </c>
      <c r="GD257" t="s">
        <v>460</v>
      </c>
      <c r="GE257" t="s">
        <v>460</v>
      </c>
      <c r="GF257" t="s">
        <v>461</v>
      </c>
      <c r="GG257" t="s">
        <v>460</v>
      </c>
      <c r="GH257" t="s">
        <v>460</v>
      </c>
      <c r="GI257" t="s">
        <v>460</v>
      </c>
      <c r="GJ257" t="s">
        <v>460</v>
      </c>
      <c r="GK257" t="s">
        <v>461</v>
      </c>
      <c r="GL257" t="s">
        <v>461</v>
      </c>
      <c r="GM257" t="s">
        <v>461</v>
      </c>
      <c r="GN257" t="s">
        <v>461</v>
      </c>
      <c r="GO257" t="s">
        <v>461</v>
      </c>
      <c r="GP257" t="s">
        <v>460</v>
      </c>
      <c r="GQ257" t="s">
        <v>461</v>
      </c>
      <c r="GR257" t="s">
        <v>473</v>
      </c>
      <c r="GS257" t="s">
        <v>461</v>
      </c>
      <c r="GT257" t="s">
        <v>460</v>
      </c>
      <c r="GU257" t="s">
        <v>460</v>
      </c>
      <c r="GV257" t="s">
        <v>461</v>
      </c>
      <c r="GW257" t="s">
        <v>460</v>
      </c>
      <c r="GX257" t="s">
        <v>460</v>
      </c>
      <c r="GY257" t="s">
        <v>460</v>
      </c>
      <c r="GZ257" t="s">
        <v>460</v>
      </c>
      <c r="HA257" t="s">
        <v>460</v>
      </c>
      <c r="HB257" t="s">
        <v>461</v>
      </c>
      <c r="HC257" t="s">
        <v>460</v>
      </c>
      <c r="HD257" t="s">
        <v>461</v>
      </c>
      <c r="HE257" t="s">
        <v>481</v>
      </c>
      <c r="HF257">
        <v>96</v>
      </c>
      <c r="HG257">
        <v>85</v>
      </c>
      <c r="HH257">
        <v>6</v>
      </c>
      <c r="HI257">
        <v>6</v>
      </c>
      <c r="HJ257">
        <v>6</v>
      </c>
      <c r="HK257" t="s">
        <v>476</v>
      </c>
      <c r="HM257" s="3">
        <f t="shared" si="150"/>
        <v>0</v>
      </c>
      <c r="HN257" s="3">
        <f t="shared" si="151"/>
        <v>48</v>
      </c>
      <c r="HO257" s="3">
        <f t="shared" si="167"/>
        <v>1</v>
      </c>
      <c r="HP257" s="3">
        <f t="shared" si="130"/>
        <v>48</v>
      </c>
      <c r="HQ257" s="7" t="str" cm="1">
        <f t="array" ref="HQ257">_xlfn.SWITCH(HP257,HM257,"Oui",HN257,"Non",HO257,"Abstention")</f>
        <v>Non</v>
      </c>
      <c r="HR257" s="7" t="str" cm="1">
        <f t="array" ref="HR257">_xlfn.SWITCH(HQ257,"Oui","Non","Non","Oui","Abstention","Oui")</f>
        <v>Oui</v>
      </c>
      <c r="HS257" s="7" t="str" cm="1">
        <f t="array" ref="HS257">_xlfn.SWITCH(HQ257,"Oui","Abstention","Non","Abstention","Abstention","Non")</f>
        <v>Abstention</v>
      </c>
      <c r="HT257" s="3">
        <f t="shared" si="131"/>
        <v>49</v>
      </c>
      <c r="HU257" s="3">
        <f t="shared" si="132"/>
        <v>0.97959183673469385</v>
      </c>
      <c r="HV257" t="str">
        <f t="shared" si="133"/>
        <v>consigne</v>
      </c>
      <c r="HW257" s="3">
        <f t="shared" si="152"/>
        <v>33</v>
      </c>
      <c r="HX257" s="3">
        <f t="shared" si="153"/>
        <v>0</v>
      </c>
      <c r="HY257" s="3">
        <f t="shared" si="154"/>
        <v>3</v>
      </c>
      <c r="HZ257" s="3">
        <f t="shared" si="134"/>
        <v>33</v>
      </c>
      <c r="IA257" s="7" t="str" cm="1">
        <f t="array" ref="IA257">_xlfn.SWITCH(HZ257,HW257,"Oui",HX257,"Non",HY257,"Abstention")</f>
        <v>Oui</v>
      </c>
      <c r="IB257" s="7" t="str" cm="1">
        <f t="array" ref="IB257">_xlfn.SWITCH(IA257,"Oui","Non","Non","Oui","Abstention","Oui")</f>
        <v>Non</v>
      </c>
      <c r="IC257" s="7" t="str" cm="1">
        <f t="array" ref="IC257">_xlfn.SWITCH(IA257,"Oui","Abstention","Non","Abstention","Abstention","Non")</f>
        <v>Abstention</v>
      </c>
      <c r="ID257" s="3">
        <f t="shared" si="172"/>
        <v>36</v>
      </c>
      <c r="IE257" s="3">
        <f t="shared" si="173"/>
        <v>0.91666666666666663</v>
      </c>
      <c r="IF257" t="str">
        <f t="shared" si="137"/>
        <v>consigne</v>
      </c>
      <c r="IG257">
        <f t="shared" si="155"/>
        <v>19</v>
      </c>
      <c r="IH257">
        <f t="shared" si="156"/>
        <v>10</v>
      </c>
      <c r="II257">
        <f t="shared" si="157"/>
        <v>1</v>
      </c>
      <c r="IJ257" s="3">
        <f t="shared" si="138"/>
        <v>19</v>
      </c>
      <c r="IK257" s="7" t="str" cm="1">
        <f t="array" ref="IK257">_xlfn.SWITCH(IJ257,IG257,"Oui",IH257,"Non",II257,"Abstention")</f>
        <v>Oui</v>
      </c>
      <c r="IL257" s="7" t="str" cm="1">
        <f t="array" ref="IL257">_xlfn.SWITCH(IK257,"Oui","Non","Non","Oui","Abstention","Oui")</f>
        <v>Non</v>
      </c>
      <c r="IM257" s="7" t="str" cm="1">
        <f t="array" ref="IM257">_xlfn.SWITCH(IK257,"Oui","Abstention","Non","Abstention","Abstention","Non")</f>
        <v>Abstention</v>
      </c>
      <c r="IN257" s="3">
        <f t="shared" si="139"/>
        <v>30</v>
      </c>
      <c r="IO257" s="3">
        <f t="shared" si="140"/>
        <v>0.6333333333333333</v>
      </c>
      <c r="IP257" t="str">
        <f t="shared" si="168"/>
        <v>pas de consigne</v>
      </c>
      <c r="IQ257">
        <f t="shared" si="158"/>
        <v>0</v>
      </c>
      <c r="IR257">
        <f t="shared" si="159"/>
        <v>27</v>
      </c>
      <c r="IS257">
        <f t="shared" si="160"/>
        <v>0</v>
      </c>
      <c r="IT257" s="3">
        <f t="shared" si="141"/>
        <v>27</v>
      </c>
      <c r="IU257" s="7" t="str" cm="1">
        <f t="array" ref="IU257">_xlfn.SWITCH(IT257,IQ257,"Oui",IR257,"Non",IS257,"Abstention")</f>
        <v>Non</v>
      </c>
      <c r="IV257" s="7" t="str" cm="1">
        <f t="array" ref="IV257">_xlfn.SWITCH(IU257,"Oui","Non","Non","Oui","Abstention","Oui")</f>
        <v>Oui</v>
      </c>
      <c r="IW257" s="7" t="str" cm="1">
        <f t="array" ref="IW257">_xlfn.SWITCH(IU257,"Oui","Abstention","Non","Abstention","Abstention","Non")</f>
        <v>Abstention</v>
      </c>
      <c r="IX257" s="3">
        <f t="shared" si="142"/>
        <v>27</v>
      </c>
      <c r="IY257" s="3">
        <f t="shared" si="143"/>
        <v>1</v>
      </c>
      <c r="IZ257" t="str">
        <f t="shared" si="169"/>
        <v>consigne</v>
      </c>
      <c r="JA257">
        <f t="shared" si="161"/>
        <v>28</v>
      </c>
      <c r="JB257">
        <f t="shared" si="162"/>
        <v>0</v>
      </c>
      <c r="JC257">
        <f t="shared" si="163"/>
        <v>1</v>
      </c>
      <c r="JD257" s="3">
        <f t="shared" si="144"/>
        <v>28</v>
      </c>
      <c r="JE257" s="7" t="str" cm="1">
        <f t="array" ref="JE257">_xlfn.SWITCH(JD257,JA257,"Oui",JB257,"Non",JC257,"Abstention")</f>
        <v>Oui</v>
      </c>
      <c r="JF257" s="7" t="str" cm="1">
        <f t="array" ref="JF257">_xlfn.SWITCH(JE257,"Oui","Non","Non","Oui","Abstention","Oui")</f>
        <v>Non</v>
      </c>
      <c r="JG257" s="7" t="str" cm="1">
        <f t="array" ref="JG257">_xlfn.SWITCH(JE257,"Oui","Abstention","Non","Abstention","Abstention","Non")</f>
        <v>Abstention</v>
      </c>
      <c r="JH257" s="3">
        <f t="shared" si="145"/>
        <v>29</v>
      </c>
      <c r="JI257" s="3">
        <f t="shared" si="146"/>
        <v>0.96551724137931039</v>
      </c>
      <c r="JJ257" t="str">
        <f t="shared" si="170"/>
        <v>consigne</v>
      </c>
      <c r="JK257">
        <f t="shared" si="164"/>
        <v>16</v>
      </c>
      <c r="JL257">
        <f t="shared" si="165"/>
        <v>0</v>
      </c>
      <c r="JM257">
        <f t="shared" si="166"/>
        <v>0</v>
      </c>
      <c r="JN257" s="3">
        <f t="shared" si="147"/>
        <v>16</v>
      </c>
      <c r="JO257" s="7" t="str" cm="1">
        <f t="array" ref="JO257">_xlfn.SWITCH(JN257,JK257,"Oui",JL257,"Non",JM257,"Abstention")</f>
        <v>Oui</v>
      </c>
      <c r="JP257" s="7" t="str" cm="1">
        <f t="array" ref="JP257">_xlfn.SWITCH(JO257,"Oui","Non","Non","Oui","Abstention","Oui")</f>
        <v>Non</v>
      </c>
      <c r="JQ257" s="7" t="str" cm="1">
        <f t="array" ref="JQ257">_xlfn.SWITCH(JO257,"Oui","Abstention","Non","Abstention","Abstention","Non")</f>
        <v>Abstention</v>
      </c>
      <c r="JR257" s="3">
        <f t="shared" si="148"/>
        <v>16</v>
      </c>
      <c r="JS257" s="3">
        <f t="shared" si="149"/>
        <v>1</v>
      </c>
      <c r="JT257" t="str">
        <f t="shared" si="171"/>
        <v>consigne</v>
      </c>
      <c r="JU257" s="3"/>
      <c r="JV257" t="str" cm="1">
        <f t="array" ref="JV257">_xlfn._xlws.FILTER($M$3:$HD$3,((($M257:$HD257=$HR257)+($M257:$HD257=$HS257))*($M$5:$HD$5="V")*($HV257="consigne")),"")</f>
        <v>Herzog Verena</v>
      </c>
      <c r="KP257" t="str" cm="1">
        <f t="array" ref="KP257:KR257">_xlfn._xlws.FILTER($M$3:$HD$3,((($M257:$HD257=$IB257)+($M257:$HD257=$IC257))*($M$5:$HD$5="S")*($IF257="consigne")),"")</f>
        <v>Feri Yvonne</v>
      </c>
      <c r="KQ257" t="str">
        <v>Marti Min Li</v>
      </c>
      <c r="KR257" t="str">
        <v>Nussbaumer Eric</v>
      </c>
      <c r="LD257" t="str" cm="1">
        <f t="array" ref="LD257">_xlfn._xlws.FILTER($M$3:$HD$3,((($M257:$HD257=$IV257)+($M257:$HD257=$IW257))*($M$5:$HD$5="RL")*($IZ257="consigne")),"")</f>
        <v/>
      </c>
      <c r="LP257" t="str" cm="1">
        <f t="array" ref="LP257">_xlfn._xlws.FILTER($M$3:$HD$3,((($M257:$HD257=$JF257)+($M257:$HD257=$JG257))*($M$5:$HD$5="G")*($JJ257="consigne")),"")</f>
        <v>Gysin Greta</v>
      </c>
      <c r="MA257" t="str" cm="1">
        <f t="array" ref="MA257">_xlfn._xlws.FILTER($M$3:$HD$3,((($M257:$HD257=$JP257)+($M257:$HD257=$JQ257))*($M$5:$HD$5="GL")*($JT257="consigne")),"")</f>
        <v/>
      </c>
      <c r="MG257" t="str" cm="1">
        <f t="array" ref="MG257">_xlfn._xlws.FILTER($M$3:$HD$3,((($M257:$HD257=$IL257)+($M257:$HD257=$IM257))*($M$5:$HD$5="M-E")*($IP257="consigne")),"")</f>
        <v/>
      </c>
    </row>
    <row r="258" spans="1:348" x14ac:dyDescent="0.25">
      <c r="A258" s="1" t="s">
        <v>1313</v>
      </c>
      <c r="B258" t="s">
        <v>204</v>
      </c>
      <c r="D258" t="s">
        <v>706</v>
      </c>
      <c r="E258" s="1" t="s">
        <v>1314</v>
      </c>
      <c r="F258" t="s">
        <v>1315</v>
      </c>
      <c r="G258">
        <v>24756</v>
      </c>
      <c r="H258" t="s">
        <v>1296</v>
      </c>
      <c r="I258" t="s">
        <v>528</v>
      </c>
      <c r="M258" t="s">
        <v>460</v>
      </c>
      <c r="N258" t="s">
        <v>460</v>
      </c>
      <c r="O258" t="s">
        <v>460</v>
      </c>
      <c r="P258" t="s">
        <v>461</v>
      </c>
      <c r="Q258" t="s">
        <v>480</v>
      </c>
      <c r="R258" t="s">
        <v>460</v>
      </c>
      <c r="S258" t="s">
        <v>460</v>
      </c>
      <c r="T258" t="s">
        <v>460</v>
      </c>
      <c r="U258" t="s">
        <v>460</v>
      </c>
      <c r="V258" t="s">
        <v>460</v>
      </c>
      <c r="W258" t="s">
        <v>463</v>
      </c>
      <c r="X258" t="s">
        <v>460</v>
      </c>
      <c r="Y258" t="s">
        <v>460</v>
      </c>
      <c r="Z258" t="s">
        <v>461</v>
      </c>
      <c r="AA258" t="s">
        <v>461</v>
      </c>
      <c r="AB258" t="s">
        <v>460</v>
      </c>
      <c r="AC258" t="s">
        <v>461</v>
      </c>
      <c r="AD258" t="s">
        <v>461</v>
      </c>
      <c r="AE258" t="s">
        <v>461</v>
      </c>
      <c r="AF258" t="s">
        <v>463</v>
      </c>
      <c r="AG258" t="s">
        <v>460</v>
      </c>
      <c r="AH258" t="s">
        <v>461</v>
      </c>
      <c r="AI258" t="s">
        <v>461</v>
      </c>
      <c r="AJ258" t="s">
        <v>460</v>
      </c>
      <c r="AK258" t="s">
        <v>461</v>
      </c>
      <c r="AL258" t="s">
        <v>461</v>
      </c>
      <c r="AM258" t="s">
        <v>473</v>
      </c>
      <c r="AN258" t="s">
        <v>460</v>
      </c>
      <c r="AO258" t="s">
        <v>461</v>
      </c>
      <c r="AP258" t="s">
        <v>461</v>
      </c>
      <c r="AQ258" t="s">
        <v>461</v>
      </c>
      <c r="AR258" t="s">
        <v>461</v>
      </c>
      <c r="AS258" t="s">
        <v>460</v>
      </c>
      <c r="AT258" t="s">
        <v>480</v>
      </c>
      <c r="AU258" t="s">
        <v>460</v>
      </c>
      <c r="AV258" t="s">
        <v>460</v>
      </c>
      <c r="AW258" t="s">
        <v>460</v>
      </c>
      <c r="AX258" t="s">
        <v>460</v>
      </c>
      <c r="AY258" t="s">
        <v>461</v>
      </c>
      <c r="AZ258" t="s">
        <v>461</v>
      </c>
      <c r="BA258" t="s">
        <v>461</v>
      </c>
      <c r="BB258" t="s">
        <v>461</v>
      </c>
      <c r="BC258" t="s">
        <v>460</v>
      </c>
      <c r="BD258" t="s">
        <v>461</v>
      </c>
      <c r="BE258" t="s">
        <v>463</v>
      </c>
      <c r="BF258" t="s">
        <v>461</v>
      </c>
      <c r="BG258" t="s">
        <v>460</v>
      </c>
      <c r="BH258" t="s">
        <v>461</v>
      </c>
      <c r="BI258" t="s">
        <v>460</v>
      </c>
      <c r="BJ258" t="s">
        <v>461</v>
      </c>
      <c r="BK258" t="s">
        <v>461</v>
      </c>
      <c r="BL258" t="s">
        <v>461</v>
      </c>
      <c r="BM258" t="s">
        <v>460</v>
      </c>
      <c r="BN258" t="s">
        <v>461</v>
      </c>
      <c r="BO258" t="s">
        <v>461</v>
      </c>
      <c r="BP258" t="s">
        <v>463</v>
      </c>
      <c r="BQ258" t="s">
        <v>480</v>
      </c>
      <c r="BR258" t="s">
        <v>461</v>
      </c>
      <c r="BS258" t="s">
        <v>460</v>
      </c>
      <c r="BT258" t="s">
        <v>460</v>
      </c>
      <c r="BU258" t="s">
        <v>461</v>
      </c>
      <c r="BV258" t="s">
        <v>461</v>
      </c>
      <c r="BW258" t="s">
        <v>461</v>
      </c>
      <c r="BX258" t="s">
        <v>460</v>
      </c>
      <c r="BY258" t="s">
        <v>461</v>
      </c>
      <c r="BZ258" t="s">
        <v>461</v>
      </c>
      <c r="CA258" t="s">
        <v>460</v>
      </c>
      <c r="CB258" t="s">
        <v>461</v>
      </c>
      <c r="CC258" t="s">
        <v>461</v>
      </c>
      <c r="CD258" t="s">
        <v>473</v>
      </c>
      <c r="CE258" t="s">
        <v>460</v>
      </c>
      <c r="CF258" t="s">
        <v>461</v>
      </c>
      <c r="CG258" t="s">
        <v>460</v>
      </c>
      <c r="CH258" t="s">
        <v>461</v>
      </c>
      <c r="CI258" t="s">
        <v>461</v>
      </c>
      <c r="CJ258" t="s">
        <v>460</v>
      </c>
      <c r="CK258" t="s">
        <v>460</v>
      </c>
      <c r="CL258" t="s">
        <v>461</v>
      </c>
      <c r="CM258" t="s">
        <v>463</v>
      </c>
      <c r="CN258" t="s">
        <v>460</v>
      </c>
      <c r="CO258" t="s">
        <v>460</v>
      </c>
      <c r="CP258" t="s">
        <v>461</v>
      </c>
      <c r="CQ258" t="s">
        <v>461</v>
      </c>
      <c r="CR258" t="s">
        <v>461</v>
      </c>
      <c r="CS258" t="s">
        <v>460</v>
      </c>
      <c r="CT258" t="s">
        <v>461</v>
      </c>
      <c r="CU258" t="s">
        <v>460</v>
      </c>
      <c r="CV258" t="s">
        <v>461</v>
      </c>
      <c r="CW258" t="s">
        <v>461</v>
      </c>
      <c r="CX258" t="s">
        <v>460</v>
      </c>
      <c r="CY258" t="s">
        <v>463</v>
      </c>
      <c r="CZ258" t="s">
        <v>461</v>
      </c>
      <c r="DA258" t="s">
        <v>461</v>
      </c>
      <c r="DB258" t="s">
        <v>474</v>
      </c>
      <c r="DC258" t="s">
        <v>461</v>
      </c>
      <c r="DD258" t="s">
        <v>480</v>
      </c>
      <c r="DE258" t="s">
        <v>460</v>
      </c>
      <c r="DF258" t="s">
        <v>461</v>
      </c>
      <c r="DG258" t="s">
        <v>461</v>
      </c>
      <c r="DH258" t="s">
        <v>460</v>
      </c>
      <c r="DI258" t="s">
        <v>460</v>
      </c>
      <c r="DJ258" t="s">
        <v>461</v>
      </c>
      <c r="DK258" t="s">
        <v>460</v>
      </c>
      <c r="DL258" t="s">
        <v>461</v>
      </c>
      <c r="DM258" t="s">
        <v>460</v>
      </c>
      <c r="DN258" t="s">
        <v>460</v>
      </c>
      <c r="DO258" t="s">
        <v>460</v>
      </c>
      <c r="DP258" t="s">
        <v>461</v>
      </c>
      <c r="DQ258" t="s">
        <v>461</v>
      </c>
      <c r="DR258" t="s">
        <v>460</v>
      </c>
      <c r="DS258" t="s">
        <v>473</v>
      </c>
      <c r="DT258" t="s">
        <v>460</v>
      </c>
      <c r="DU258" t="s">
        <v>461</v>
      </c>
      <c r="DV258" t="s">
        <v>460</v>
      </c>
      <c r="DW258" t="s">
        <v>461</v>
      </c>
      <c r="DX258" t="s">
        <v>461</v>
      </c>
      <c r="DY258" t="s">
        <v>461</v>
      </c>
      <c r="DZ258" t="s">
        <v>460</v>
      </c>
      <c r="EA258" t="s">
        <v>460</v>
      </c>
      <c r="EB258" t="s">
        <v>460</v>
      </c>
      <c r="EC258" t="s">
        <v>461</v>
      </c>
      <c r="ED258" t="s">
        <v>461</v>
      </c>
      <c r="EE258" t="s">
        <v>461</v>
      </c>
      <c r="EF258" t="s">
        <v>461</v>
      </c>
      <c r="EG258" t="s">
        <v>460</v>
      </c>
      <c r="EH258" t="s">
        <v>460</v>
      </c>
      <c r="EI258" t="s">
        <v>460</v>
      </c>
      <c r="EJ258" t="s">
        <v>461</v>
      </c>
      <c r="EK258" t="s">
        <v>460</v>
      </c>
      <c r="EL258" t="s">
        <v>460</v>
      </c>
      <c r="EM258" t="s">
        <v>461</v>
      </c>
      <c r="EN258" t="s">
        <v>460</v>
      </c>
      <c r="EO258" t="s">
        <v>473</v>
      </c>
      <c r="EP258" t="s">
        <v>460</v>
      </c>
      <c r="EQ258" t="s">
        <v>460</v>
      </c>
      <c r="ER258" t="s">
        <v>461</v>
      </c>
      <c r="ES258" t="s">
        <v>460</v>
      </c>
      <c r="ET258" t="s">
        <v>461</v>
      </c>
      <c r="EU258" t="s">
        <v>460</v>
      </c>
      <c r="EV258" t="s">
        <v>460</v>
      </c>
      <c r="EW258" t="s">
        <v>460</v>
      </c>
      <c r="EX258" t="s">
        <v>460</v>
      </c>
      <c r="EY258" t="s">
        <v>460</v>
      </c>
      <c r="EZ258" t="s">
        <v>461</v>
      </c>
      <c r="FA258" t="s">
        <v>460</v>
      </c>
      <c r="FB258" t="s">
        <v>461</v>
      </c>
      <c r="FC258" t="s">
        <v>461</v>
      </c>
      <c r="FD258" t="s">
        <v>480</v>
      </c>
      <c r="FE258" t="s">
        <v>461</v>
      </c>
      <c r="FF258" t="s">
        <v>461</v>
      </c>
      <c r="FG258" t="s">
        <v>461</v>
      </c>
      <c r="FH258" t="s">
        <v>460</v>
      </c>
      <c r="FI258" t="s">
        <v>461</v>
      </c>
      <c r="FJ258" t="s">
        <v>461</v>
      </c>
      <c r="FK258" t="s">
        <v>461</v>
      </c>
      <c r="FL258" t="s">
        <v>460</v>
      </c>
      <c r="FM258" t="s">
        <v>460</v>
      </c>
      <c r="FN258" t="s">
        <v>461</v>
      </c>
      <c r="FO258" t="s">
        <v>461</v>
      </c>
      <c r="FP258" t="s">
        <v>461</v>
      </c>
      <c r="FQ258" t="s">
        <v>461</v>
      </c>
      <c r="FR258" t="s">
        <v>460</v>
      </c>
      <c r="FS258" t="s">
        <v>461</v>
      </c>
      <c r="FT258" t="s">
        <v>460</v>
      </c>
      <c r="FU258" t="s">
        <v>460</v>
      </c>
      <c r="FV258" t="s">
        <v>461</v>
      </c>
      <c r="FW258" t="s">
        <v>461</v>
      </c>
      <c r="FX258" t="s">
        <v>460</v>
      </c>
      <c r="FY258" t="s">
        <v>460</v>
      </c>
      <c r="FZ258" t="s">
        <v>461</v>
      </c>
      <c r="GA258" t="s">
        <v>461</v>
      </c>
      <c r="GB258" t="s">
        <v>461</v>
      </c>
      <c r="GC258" t="s">
        <v>461</v>
      </c>
      <c r="GD258" t="s">
        <v>460</v>
      </c>
      <c r="GE258" t="s">
        <v>460</v>
      </c>
      <c r="GF258" t="s">
        <v>461</v>
      </c>
      <c r="GG258" t="s">
        <v>461</v>
      </c>
      <c r="GH258" t="s">
        <v>460</v>
      </c>
      <c r="GI258" t="s">
        <v>460</v>
      </c>
      <c r="GJ258" t="s">
        <v>460</v>
      </c>
      <c r="GK258" t="s">
        <v>461</v>
      </c>
      <c r="GL258" t="s">
        <v>461</v>
      </c>
      <c r="GM258" t="s">
        <v>461</v>
      </c>
      <c r="GN258" t="s">
        <v>461</v>
      </c>
      <c r="GO258" t="s">
        <v>460</v>
      </c>
      <c r="GP258" t="s">
        <v>460</v>
      </c>
      <c r="GQ258" t="s">
        <v>461</v>
      </c>
      <c r="GR258" t="s">
        <v>473</v>
      </c>
      <c r="GS258" t="s">
        <v>461</v>
      </c>
      <c r="GT258" t="s">
        <v>460</v>
      </c>
      <c r="GU258" t="s">
        <v>461</v>
      </c>
      <c r="GV258" t="s">
        <v>461</v>
      </c>
      <c r="GW258" t="s">
        <v>460</v>
      </c>
      <c r="GX258" t="s">
        <v>460</v>
      </c>
      <c r="GY258" t="s">
        <v>460</v>
      </c>
      <c r="GZ258" t="s">
        <v>460</v>
      </c>
      <c r="HA258" t="s">
        <v>461</v>
      </c>
      <c r="HB258" t="s">
        <v>473</v>
      </c>
      <c r="HC258" t="s">
        <v>460</v>
      </c>
      <c r="HD258" t="s">
        <v>461</v>
      </c>
      <c r="HE258" t="s">
        <v>475</v>
      </c>
      <c r="HF258">
        <v>85</v>
      </c>
      <c r="HG258">
        <v>97</v>
      </c>
      <c r="HH258">
        <v>5</v>
      </c>
      <c r="HI258">
        <v>6</v>
      </c>
      <c r="HJ258">
        <v>6</v>
      </c>
      <c r="HK258" t="s">
        <v>476</v>
      </c>
      <c r="HM258" s="3">
        <f t="shared" si="150"/>
        <v>10</v>
      </c>
      <c r="HN258" s="3">
        <f t="shared" si="151"/>
        <v>37</v>
      </c>
      <c r="HO258" s="3">
        <f t="shared" si="167"/>
        <v>2</v>
      </c>
      <c r="HP258" s="3">
        <f t="shared" si="130"/>
        <v>37</v>
      </c>
      <c r="HQ258" s="7" t="str" cm="1">
        <f t="array" ref="HQ258">_xlfn.SWITCH(HP258,HM258,"Oui",HN258,"Non",HO258,"Abstention")</f>
        <v>Non</v>
      </c>
      <c r="HR258" s="7" t="str" cm="1">
        <f t="array" ref="HR258">_xlfn.SWITCH(HQ258,"Oui","Non","Non","Oui","Abstention","Oui")</f>
        <v>Oui</v>
      </c>
      <c r="HS258" s="7" t="str" cm="1">
        <f t="array" ref="HS258">_xlfn.SWITCH(HQ258,"Oui","Abstention","Non","Abstention","Abstention","Non")</f>
        <v>Abstention</v>
      </c>
      <c r="HT258" s="3">
        <f t="shared" si="131"/>
        <v>49</v>
      </c>
      <c r="HU258" s="3">
        <f t="shared" si="132"/>
        <v>0.75510204081632648</v>
      </c>
      <c r="HV258" t="str">
        <f t="shared" si="133"/>
        <v>consigne</v>
      </c>
      <c r="HW258" s="3">
        <f t="shared" si="152"/>
        <v>34</v>
      </c>
      <c r="HX258" s="3">
        <f t="shared" si="153"/>
        <v>0</v>
      </c>
      <c r="HY258" s="3">
        <f t="shared" si="154"/>
        <v>1</v>
      </c>
      <c r="HZ258" s="3">
        <f t="shared" si="134"/>
        <v>34</v>
      </c>
      <c r="IA258" s="7" t="str" cm="1">
        <f t="array" ref="IA258">_xlfn.SWITCH(HZ258,HW258,"Oui",HX258,"Non",HY258,"Abstention")</f>
        <v>Oui</v>
      </c>
      <c r="IB258" s="7" t="str" cm="1">
        <f t="array" ref="IB258">_xlfn.SWITCH(IA258,"Oui","Non","Non","Oui","Abstention","Oui")</f>
        <v>Non</v>
      </c>
      <c r="IC258" s="7" t="str" cm="1">
        <f t="array" ref="IC258">_xlfn.SWITCH(IA258,"Oui","Abstention","Non","Abstention","Abstention","Non")</f>
        <v>Abstention</v>
      </c>
      <c r="ID258" s="3">
        <f t="shared" si="172"/>
        <v>35</v>
      </c>
      <c r="IE258" s="3">
        <f t="shared" si="173"/>
        <v>0.97142857142857142</v>
      </c>
      <c r="IF258" t="str">
        <f t="shared" si="137"/>
        <v>consigne</v>
      </c>
      <c r="IG258">
        <f t="shared" si="155"/>
        <v>10</v>
      </c>
      <c r="IH258">
        <f t="shared" si="156"/>
        <v>20</v>
      </c>
      <c r="II258">
        <f t="shared" si="157"/>
        <v>1</v>
      </c>
      <c r="IJ258" s="3">
        <f t="shared" si="138"/>
        <v>20</v>
      </c>
      <c r="IK258" s="7" t="str" cm="1">
        <f t="array" ref="IK258">_xlfn.SWITCH(IJ258,IG258,"Oui",IH258,"Non",II258,"Abstention")</f>
        <v>Non</v>
      </c>
      <c r="IL258" s="7" t="str" cm="1">
        <f t="array" ref="IL258">_xlfn.SWITCH(IK258,"Oui","Non","Non","Oui","Abstention","Oui")</f>
        <v>Oui</v>
      </c>
      <c r="IM258" s="7" t="str" cm="1">
        <f t="array" ref="IM258">_xlfn.SWITCH(IK258,"Oui","Abstention","Non","Abstention","Abstention","Non")</f>
        <v>Abstention</v>
      </c>
      <c r="IN258" s="3">
        <f t="shared" si="139"/>
        <v>31</v>
      </c>
      <c r="IO258" s="3">
        <f t="shared" si="140"/>
        <v>0.64516129032258063</v>
      </c>
      <c r="IP258" t="str">
        <f t="shared" si="168"/>
        <v>pas de consigne</v>
      </c>
      <c r="IQ258">
        <f t="shared" si="158"/>
        <v>3</v>
      </c>
      <c r="IR258">
        <f t="shared" si="159"/>
        <v>24</v>
      </c>
      <c r="IS258">
        <f t="shared" si="160"/>
        <v>1</v>
      </c>
      <c r="IT258" s="3">
        <f t="shared" si="141"/>
        <v>24</v>
      </c>
      <c r="IU258" s="7" t="str" cm="1">
        <f t="array" ref="IU258">_xlfn.SWITCH(IT258,IQ258,"Oui",IR258,"Non",IS258,"Abstention")</f>
        <v>Non</v>
      </c>
      <c r="IV258" s="7" t="str" cm="1">
        <f t="array" ref="IV258">_xlfn.SWITCH(IU258,"Oui","Non","Non","Oui","Abstention","Oui")</f>
        <v>Oui</v>
      </c>
      <c r="IW258" s="7" t="str" cm="1">
        <f t="array" ref="IW258">_xlfn.SWITCH(IU258,"Oui","Abstention","Non","Abstention","Abstention","Non")</f>
        <v>Abstention</v>
      </c>
      <c r="IX258" s="3">
        <f t="shared" si="142"/>
        <v>28</v>
      </c>
      <c r="IY258" s="3">
        <f t="shared" si="143"/>
        <v>0.8571428571428571</v>
      </c>
      <c r="IZ258" t="str">
        <f t="shared" si="169"/>
        <v>consigne</v>
      </c>
      <c r="JA258">
        <f t="shared" si="161"/>
        <v>28</v>
      </c>
      <c r="JB258">
        <f t="shared" si="162"/>
        <v>0</v>
      </c>
      <c r="JC258">
        <f t="shared" si="163"/>
        <v>0</v>
      </c>
      <c r="JD258" s="3">
        <f t="shared" si="144"/>
        <v>28</v>
      </c>
      <c r="JE258" s="7" t="str" cm="1">
        <f t="array" ref="JE258">_xlfn.SWITCH(JD258,JA258,"Oui",JB258,"Non",JC258,"Abstention")</f>
        <v>Oui</v>
      </c>
      <c r="JF258" s="7" t="str" cm="1">
        <f t="array" ref="JF258">_xlfn.SWITCH(JE258,"Oui","Non","Non","Oui","Abstention","Oui")</f>
        <v>Non</v>
      </c>
      <c r="JG258" s="7" t="str" cm="1">
        <f t="array" ref="JG258">_xlfn.SWITCH(JE258,"Oui","Abstention","Non","Abstention","Abstention","Non")</f>
        <v>Abstention</v>
      </c>
      <c r="JH258" s="3">
        <f t="shared" si="145"/>
        <v>28</v>
      </c>
      <c r="JI258" s="3">
        <f t="shared" si="146"/>
        <v>1</v>
      </c>
      <c r="JJ258" t="str">
        <f t="shared" si="170"/>
        <v>consigne</v>
      </c>
      <c r="JK258">
        <f t="shared" si="164"/>
        <v>0</v>
      </c>
      <c r="JL258">
        <f t="shared" si="165"/>
        <v>16</v>
      </c>
      <c r="JM258">
        <f t="shared" si="166"/>
        <v>0</v>
      </c>
      <c r="JN258" s="3">
        <f t="shared" si="147"/>
        <v>16</v>
      </c>
      <c r="JO258" s="7" t="str" cm="1">
        <f t="array" ref="JO258">_xlfn.SWITCH(JN258,JK258,"Oui",JL258,"Non",JM258,"Abstention")</f>
        <v>Non</v>
      </c>
      <c r="JP258" s="7" t="str" cm="1">
        <f t="array" ref="JP258">_xlfn.SWITCH(JO258,"Oui","Non","Non","Oui","Abstention","Oui")</f>
        <v>Oui</v>
      </c>
      <c r="JQ258" s="7" t="str" cm="1">
        <f t="array" ref="JQ258">_xlfn.SWITCH(JO258,"Oui","Abstention","Non","Abstention","Abstention","Non")</f>
        <v>Abstention</v>
      </c>
      <c r="JR258" s="3">
        <f t="shared" si="148"/>
        <v>16</v>
      </c>
      <c r="JS258" s="3">
        <f t="shared" si="149"/>
        <v>1</v>
      </c>
      <c r="JT258" t="str">
        <f t="shared" si="171"/>
        <v>consigne</v>
      </c>
      <c r="JU258" s="3"/>
      <c r="JV258" t="str" cm="1">
        <f t="array" ref="JV258:KG258">_xlfn._xlws.FILTER($M$3:$HD$3,((($M258:$HD258=$HR258)+($M258:$HD258=$HS258))*($M$5:$HD$5="V")*($HV258="consigne")),"")</f>
        <v>Addor Jean-Luc</v>
      </c>
      <c r="JW258" t="str">
        <v>Aebi Andreas</v>
      </c>
      <c r="JX258" t="str">
        <v>Amaudruz Céline</v>
      </c>
      <c r="JY258" t="str">
        <v>de Courten Thomas</v>
      </c>
      <c r="JZ258" t="str">
        <v>Gafner Andreas</v>
      </c>
      <c r="KA258" t="str">
        <v>Grin Jean-Pierre</v>
      </c>
      <c r="KB258" t="str">
        <v>Herzog Verena</v>
      </c>
      <c r="KC258" t="str">
        <v>Keller Peter</v>
      </c>
      <c r="KD258" t="str">
        <v>Nicolet Jacques</v>
      </c>
      <c r="KE258" t="str">
        <v>Page Pierre-André</v>
      </c>
      <c r="KF258" t="str">
        <v>Quadri Lorenzo</v>
      </c>
      <c r="KG258" t="str">
        <v>von Siebenthal Erich</v>
      </c>
      <c r="KP258" t="str" cm="1">
        <f t="array" ref="KP258">_xlfn._xlws.FILTER($M$3:$HD$3,((($M258:$HD258=$IB258)+($M258:$HD258=$IC258))*($M$5:$HD$5="S")*($IF258="consigne")),"")</f>
        <v>Friedl Claudia</v>
      </c>
      <c r="LD258" t="str" cm="1">
        <f t="array" ref="LD258:LG258">_xlfn._xlws.FILTER($M$3:$HD$3,((($M258:$HD258=$IV258)+($M258:$HD258=$IW258))*($M$5:$HD$5="RL")*($IZ258="consigne")),"")</f>
        <v>Borloz Frédéric</v>
      </c>
      <c r="LE258" t="str">
        <v>Cottier Damien</v>
      </c>
      <c r="LF258" t="str">
        <v>Lüscher Christian</v>
      </c>
      <c r="LG258" t="str">
        <v>Nantermod Philippe</v>
      </c>
      <c r="LP258" t="str" cm="1">
        <f t="array" ref="LP258">_xlfn._xlws.FILTER($M$3:$HD$3,((($M258:$HD258=$JF258)+($M258:$HD258=$JG258))*($M$5:$HD$5="G")*($JJ258="consigne")),"")</f>
        <v/>
      </c>
      <c r="MA258" t="str" cm="1">
        <f t="array" ref="MA258">_xlfn._xlws.FILTER($M$3:$HD$3,((($M258:$HD258=$JP258)+($M258:$HD258=$JQ258))*($M$5:$HD$5="GL")*($JT258="consigne")),"")</f>
        <v/>
      </c>
      <c r="MG258" t="str" cm="1">
        <f t="array" ref="MG258">_xlfn._xlws.FILTER($M$3:$HD$3,((($M258:$HD258=$IL258)+($M258:$HD258=$IM258))*($M$5:$HD$5="M-E")*($IP258="consigne")),"")</f>
        <v/>
      </c>
    </row>
    <row r="259" spans="1:348" x14ac:dyDescent="0.25">
      <c r="A259" s="1" t="s">
        <v>1316</v>
      </c>
      <c r="B259" t="s">
        <v>204</v>
      </c>
      <c r="D259" t="s">
        <v>706</v>
      </c>
      <c r="E259" s="1" t="s">
        <v>1317</v>
      </c>
      <c r="F259" t="s">
        <v>1318</v>
      </c>
      <c r="G259">
        <v>24757</v>
      </c>
      <c r="H259" t="s">
        <v>527</v>
      </c>
      <c r="I259" t="s">
        <v>1297</v>
      </c>
      <c r="M259" t="s">
        <v>461</v>
      </c>
      <c r="N259" t="s">
        <v>461</v>
      </c>
      <c r="O259" t="s">
        <v>460</v>
      </c>
      <c r="P259" t="s">
        <v>461</v>
      </c>
      <c r="Q259" t="s">
        <v>461</v>
      </c>
      <c r="R259" t="s">
        <v>460</v>
      </c>
      <c r="S259" t="s">
        <v>460</v>
      </c>
      <c r="T259" t="s">
        <v>460</v>
      </c>
      <c r="U259" t="s">
        <v>480</v>
      </c>
      <c r="V259" t="s">
        <v>460</v>
      </c>
      <c r="W259" t="s">
        <v>463</v>
      </c>
      <c r="X259" t="s">
        <v>460</v>
      </c>
      <c r="Y259" t="s">
        <v>460</v>
      </c>
      <c r="Z259" t="s">
        <v>461</v>
      </c>
      <c r="AA259" t="s">
        <v>461</v>
      </c>
      <c r="AB259" t="s">
        <v>460</v>
      </c>
      <c r="AC259" t="s">
        <v>473</v>
      </c>
      <c r="AD259" t="s">
        <v>461</v>
      </c>
      <c r="AE259" t="s">
        <v>461</v>
      </c>
      <c r="AF259" t="s">
        <v>463</v>
      </c>
      <c r="AG259" t="s">
        <v>461</v>
      </c>
      <c r="AH259" t="s">
        <v>461</v>
      </c>
      <c r="AI259" t="s">
        <v>461</v>
      </c>
      <c r="AJ259" t="s">
        <v>460</v>
      </c>
      <c r="AK259" t="s">
        <v>461</v>
      </c>
      <c r="AL259" t="s">
        <v>461</v>
      </c>
      <c r="AM259" t="s">
        <v>473</v>
      </c>
      <c r="AN259" t="s">
        <v>461</v>
      </c>
      <c r="AO259" t="s">
        <v>461</v>
      </c>
      <c r="AP259" t="s">
        <v>461</v>
      </c>
      <c r="AQ259" t="s">
        <v>461</v>
      </c>
      <c r="AR259" t="s">
        <v>461</v>
      </c>
      <c r="AS259" t="s">
        <v>460</v>
      </c>
      <c r="AT259" t="s">
        <v>461</v>
      </c>
      <c r="AU259" t="s">
        <v>460</v>
      </c>
      <c r="AV259" t="s">
        <v>460</v>
      </c>
      <c r="AW259" t="s">
        <v>461</v>
      </c>
      <c r="AX259" t="s">
        <v>480</v>
      </c>
      <c r="AY259" t="s">
        <v>461</v>
      </c>
      <c r="AZ259" t="s">
        <v>461</v>
      </c>
      <c r="BA259" t="s">
        <v>461</v>
      </c>
      <c r="BB259" t="s">
        <v>461</v>
      </c>
      <c r="BC259" t="s">
        <v>460</v>
      </c>
      <c r="BD259" t="s">
        <v>461</v>
      </c>
      <c r="BE259" t="s">
        <v>463</v>
      </c>
      <c r="BF259" t="s">
        <v>461</v>
      </c>
      <c r="BG259" t="s">
        <v>460</v>
      </c>
      <c r="BH259" t="s">
        <v>461</v>
      </c>
      <c r="BI259" t="s">
        <v>460</v>
      </c>
      <c r="BJ259" t="s">
        <v>461</v>
      </c>
      <c r="BK259" t="s">
        <v>461</v>
      </c>
      <c r="BL259" t="s">
        <v>460</v>
      </c>
      <c r="BM259" t="s">
        <v>460</v>
      </c>
      <c r="BN259" t="s">
        <v>461</v>
      </c>
      <c r="BO259" t="s">
        <v>461</v>
      </c>
      <c r="BP259" t="s">
        <v>463</v>
      </c>
      <c r="BQ259" t="s">
        <v>460</v>
      </c>
      <c r="BR259" t="s">
        <v>461</v>
      </c>
      <c r="BS259" t="s">
        <v>460</v>
      </c>
      <c r="BT259" t="s">
        <v>461</v>
      </c>
      <c r="BU259" t="s">
        <v>461</v>
      </c>
      <c r="BV259" t="s">
        <v>461</v>
      </c>
      <c r="BW259" t="s">
        <v>461</v>
      </c>
      <c r="BX259" t="s">
        <v>460</v>
      </c>
      <c r="BY259" t="s">
        <v>461</v>
      </c>
      <c r="BZ259" t="s">
        <v>461</v>
      </c>
      <c r="CA259" t="s">
        <v>460</v>
      </c>
      <c r="CB259" t="s">
        <v>461</v>
      </c>
      <c r="CC259" t="s">
        <v>461</v>
      </c>
      <c r="CD259" t="s">
        <v>473</v>
      </c>
      <c r="CE259" t="s">
        <v>460</v>
      </c>
      <c r="CF259" t="s">
        <v>461</v>
      </c>
      <c r="CG259" t="s">
        <v>461</v>
      </c>
      <c r="CH259" t="s">
        <v>461</v>
      </c>
      <c r="CI259" t="s">
        <v>461</v>
      </c>
      <c r="CJ259" t="s">
        <v>461</v>
      </c>
      <c r="CK259" t="s">
        <v>460</v>
      </c>
      <c r="CL259" t="s">
        <v>461</v>
      </c>
      <c r="CM259" t="s">
        <v>463</v>
      </c>
      <c r="CN259" t="s">
        <v>460</v>
      </c>
      <c r="CO259" t="s">
        <v>460</v>
      </c>
      <c r="CP259" t="s">
        <v>461</v>
      </c>
      <c r="CQ259" t="s">
        <v>461</v>
      </c>
      <c r="CR259" t="s">
        <v>461</v>
      </c>
      <c r="CS259" t="s">
        <v>461</v>
      </c>
      <c r="CT259" t="s">
        <v>461</v>
      </c>
      <c r="CU259" t="s">
        <v>461</v>
      </c>
      <c r="CV259" t="s">
        <v>461</v>
      </c>
      <c r="CW259" t="s">
        <v>461</v>
      </c>
      <c r="CX259" t="s">
        <v>460</v>
      </c>
      <c r="CY259" t="s">
        <v>463</v>
      </c>
      <c r="CZ259" t="s">
        <v>461</v>
      </c>
      <c r="DA259" t="s">
        <v>461</v>
      </c>
      <c r="DB259" t="s">
        <v>474</v>
      </c>
      <c r="DC259" t="s">
        <v>461</v>
      </c>
      <c r="DD259" t="s">
        <v>461</v>
      </c>
      <c r="DE259" t="s">
        <v>460</v>
      </c>
      <c r="DF259" t="s">
        <v>461</v>
      </c>
      <c r="DG259" t="s">
        <v>461</v>
      </c>
      <c r="DH259" t="s">
        <v>461</v>
      </c>
      <c r="DI259" t="s">
        <v>460</v>
      </c>
      <c r="DJ259" t="s">
        <v>461</v>
      </c>
      <c r="DK259" t="s">
        <v>461</v>
      </c>
      <c r="DL259" t="s">
        <v>461</v>
      </c>
      <c r="DM259" t="s">
        <v>460</v>
      </c>
      <c r="DN259" t="s">
        <v>460</v>
      </c>
      <c r="DO259" t="s">
        <v>461</v>
      </c>
      <c r="DP259" t="s">
        <v>461</v>
      </c>
      <c r="DQ259" t="s">
        <v>461</v>
      </c>
      <c r="DR259" t="s">
        <v>460</v>
      </c>
      <c r="DS259" t="s">
        <v>460</v>
      </c>
      <c r="DT259" t="s">
        <v>460</v>
      </c>
      <c r="DU259" t="s">
        <v>461</v>
      </c>
      <c r="DV259" t="s">
        <v>460</v>
      </c>
      <c r="DW259" t="s">
        <v>461</v>
      </c>
      <c r="DX259" t="s">
        <v>461</v>
      </c>
      <c r="DY259" t="s">
        <v>461</v>
      </c>
      <c r="DZ259" t="s">
        <v>460</v>
      </c>
      <c r="EA259" t="s">
        <v>460</v>
      </c>
      <c r="EB259" t="s">
        <v>460</v>
      </c>
      <c r="EC259" t="s">
        <v>461</v>
      </c>
      <c r="ED259" t="s">
        <v>461</v>
      </c>
      <c r="EE259" t="s">
        <v>461</v>
      </c>
      <c r="EF259" t="s">
        <v>461</v>
      </c>
      <c r="EG259" t="s">
        <v>460</v>
      </c>
      <c r="EH259" t="s">
        <v>461</v>
      </c>
      <c r="EI259" t="s">
        <v>461</v>
      </c>
      <c r="EJ259" t="s">
        <v>461</v>
      </c>
      <c r="EK259" t="s">
        <v>460</v>
      </c>
      <c r="EL259" t="s">
        <v>460</v>
      </c>
      <c r="EM259" t="s">
        <v>461</v>
      </c>
      <c r="EN259" t="s">
        <v>461</v>
      </c>
      <c r="EO259" t="s">
        <v>460</v>
      </c>
      <c r="EP259" t="s">
        <v>461</v>
      </c>
      <c r="EQ259" t="s">
        <v>480</v>
      </c>
      <c r="ER259" t="s">
        <v>461</v>
      </c>
      <c r="ES259" t="s">
        <v>460</v>
      </c>
      <c r="ET259" t="s">
        <v>461</v>
      </c>
      <c r="EU259" t="s">
        <v>460</v>
      </c>
      <c r="EV259" t="s">
        <v>460</v>
      </c>
      <c r="EW259" t="s">
        <v>460</v>
      </c>
      <c r="EX259" t="s">
        <v>460</v>
      </c>
      <c r="EY259" t="s">
        <v>461</v>
      </c>
      <c r="EZ259" t="s">
        <v>461</v>
      </c>
      <c r="FA259" t="s">
        <v>461</v>
      </c>
      <c r="FB259" t="s">
        <v>461</v>
      </c>
      <c r="FC259" t="s">
        <v>461</v>
      </c>
      <c r="FD259" t="s">
        <v>461</v>
      </c>
      <c r="FE259" t="s">
        <v>461</v>
      </c>
      <c r="FF259" t="s">
        <v>461</v>
      </c>
      <c r="FG259" t="s">
        <v>461</v>
      </c>
      <c r="FH259" t="s">
        <v>460</v>
      </c>
      <c r="FI259" t="s">
        <v>461</v>
      </c>
      <c r="FJ259" t="s">
        <v>461</v>
      </c>
      <c r="FK259" t="s">
        <v>461</v>
      </c>
      <c r="FL259" t="s">
        <v>460</v>
      </c>
      <c r="FM259" t="s">
        <v>460</v>
      </c>
      <c r="FN259" t="s">
        <v>461</v>
      </c>
      <c r="FO259" t="s">
        <v>461</v>
      </c>
      <c r="FP259" t="s">
        <v>461</v>
      </c>
      <c r="FQ259" t="s">
        <v>461</v>
      </c>
      <c r="FR259" t="s">
        <v>460</v>
      </c>
      <c r="FS259" t="s">
        <v>461</v>
      </c>
      <c r="FT259" t="s">
        <v>460</v>
      </c>
      <c r="FU259" t="s">
        <v>460</v>
      </c>
      <c r="FV259" t="s">
        <v>461</v>
      </c>
      <c r="FW259" t="s">
        <v>461</v>
      </c>
      <c r="FX259" t="s">
        <v>460</v>
      </c>
      <c r="FY259" t="s">
        <v>461</v>
      </c>
      <c r="FZ259" t="s">
        <v>461</v>
      </c>
      <c r="GA259" t="s">
        <v>461</v>
      </c>
      <c r="GB259" t="s">
        <v>461</v>
      </c>
      <c r="GC259" t="s">
        <v>461</v>
      </c>
      <c r="GD259" t="s">
        <v>460</v>
      </c>
      <c r="GE259" t="s">
        <v>460</v>
      </c>
      <c r="GF259" t="s">
        <v>461</v>
      </c>
      <c r="GG259" t="s">
        <v>460</v>
      </c>
      <c r="GH259" t="s">
        <v>460</v>
      </c>
      <c r="GI259" t="s">
        <v>460</v>
      </c>
      <c r="GJ259" t="s">
        <v>460</v>
      </c>
      <c r="GK259" t="s">
        <v>461</v>
      </c>
      <c r="GL259" t="s">
        <v>461</v>
      </c>
      <c r="GM259" t="s">
        <v>461</v>
      </c>
      <c r="GN259" t="s">
        <v>461</v>
      </c>
      <c r="GO259" t="s">
        <v>461</v>
      </c>
      <c r="GP259" t="s">
        <v>460</v>
      </c>
      <c r="GQ259" t="s">
        <v>461</v>
      </c>
      <c r="GR259" t="s">
        <v>473</v>
      </c>
      <c r="GS259" t="s">
        <v>461</v>
      </c>
      <c r="GT259" t="s">
        <v>460</v>
      </c>
      <c r="GU259" t="s">
        <v>461</v>
      </c>
      <c r="GV259" t="s">
        <v>461</v>
      </c>
      <c r="GW259" t="s">
        <v>460</v>
      </c>
      <c r="GX259" t="s">
        <v>460</v>
      </c>
      <c r="GY259" t="s">
        <v>460</v>
      </c>
      <c r="GZ259" t="s">
        <v>460</v>
      </c>
      <c r="HA259" t="s">
        <v>461</v>
      </c>
      <c r="HB259" t="s">
        <v>461</v>
      </c>
      <c r="HC259" t="s">
        <v>480</v>
      </c>
      <c r="HD259" t="s">
        <v>461</v>
      </c>
      <c r="HE259" t="s">
        <v>475</v>
      </c>
      <c r="HF259">
        <v>65</v>
      </c>
      <c r="HG259">
        <v>120</v>
      </c>
      <c r="HH259">
        <v>4</v>
      </c>
      <c r="HI259">
        <v>6</v>
      </c>
      <c r="HJ259">
        <v>4</v>
      </c>
      <c r="HK259" t="s">
        <v>476</v>
      </c>
      <c r="HM259" s="3">
        <f t="shared" si="150"/>
        <v>0</v>
      </c>
      <c r="HN259" s="3">
        <f t="shared" si="151"/>
        <v>50</v>
      </c>
      <c r="HO259" s="3">
        <f t="shared" si="167"/>
        <v>0</v>
      </c>
      <c r="HP259" s="3">
        <f t="shared" si="130"/>
        <v>50</v>
      </c>
      <c r="HQ259" s="7" t="str" cm="1">
        <f t="array" ref="HQ259">_xlfn.SWITCH(HP259,HM259,"Oui",HN259,"Non",HO259,"Abstention")</f>
        <v>Non</v>
      </c>
      <c r="HR259" s="7" t="str" cm="1">
        <f t="array" ref="HR259">_xlfn.SWITCH(HQ259,"Oui","Non","Non","Oui","Abstention","Oui")</f>
        <v>Oui</v>
      </c>
      <c r="HS259" s="7" t="str" cm="1">
        <f t="array" ref="HS259">_xlfn.SWITCH(HQ259,"Oui","Abstention","Non","Abstention","Abstention","Non")</f>
        <v>Abstention</v>
      </c>
      <c r="HT259" s="3">
        <f t="shared" si="131"/>
        <v>50</v>
      </c>
      <c r="HU259" s="3">
        <f t="shared" si="132"/>
        <v>1</v>
      </c>
      <c r="HV259" t="str">
        <f t="shared" si="133"/>
        <v>consigne</v>
      </c>
      <c r="HW259" s="3">
        <f t="shared" si="152"/>
        <v>33</v>
      </c>
      <c r="HX259" s="3">
        <f t="shared" si="153"/>
        <v>0</v>
      </c>
      <c r="HY259" s="3">
        <f t="shared" si="154"/>
        <v>3</v>
      </c>
      <c r="HZ259" s="3">
        <f t="shared" si="134"/>
        <v>33</v>
      </c>
      <c r="IA259" s="7" t="str" cm="1">
        <f t="array" ref="IA259">_xlfn.SWITCH(HZ259,HW259,"Oui",HX259,"Non",HY259,"Abstention")</f>
        <v>Oui</v>
      </c>
      <c r="IB259" s="7" t="str" cm="1">
        <f t="array" ref="IB259">_xlfn.SWITCH(IA259,"Oui","Non","Non","Oui","Abstention","Oui")</f>
        <v>Non</v>
      </c>
      <c r="IC259" s="7" t="str" cm="1">
        <f t="array" ref="IC259">_xlfn.SWITCH(IA259,"Oui","Abstention","Non","Abstention","Abstention","Non")</f>
        <v>Abstention</v>
      </c>
      <c r="ID259" s="3">
        <f t="shared" si="172"/>
        <v>36</v>
      </c>
      <c r="IE259" s="3">
        <f t="shared" si="173"/>
        <v>0.91666666666666663</v>
      </c>
      <c r="IF259" t="str">
        <f t="shared" si="137"/>
        <v>consigne</v>
      </c>
      <c r="IG259">
        <f t="shared" si="155"/>
        <v>3</v>
      </c>
      <c r="IH259">
        <f t="shared" si="156"/>
        <v>28</v>
      </c>
      <c r="II259">
        <f t="shared" si="157"/>
        <v>0</v>
      </c>
      <c r="IJ259" s="3">
        <f t="shared" si="138"/>
        <v>28</v>
      </c>
      <c r="IK259" s="7" t="str" cm="1">
        <f t="array" ref="IK259">_xlfn.SWITCH(IJ259,IG259,"Oui",IH259,"Non",II259,"Abstention")</f>
        <v>Non</v>
      </c>
      <c r="IL259" s="7" t="str" cm="1">
        <f t="array" ref="IL259">_xlfn.SWITCH(IK259,"Oui","Non","Non","Oui","Abstention","Oui")</f>
        <v>Oui</v>
      </c>
      <c r="IM259" s="7" t="str" cm="1">
        <f t="array" ref="IM259">_xlfn.SWITCH(IK259,"Oui","Abstention","Non","Abstention","Abstention","Non")</f>
        <v>Abstention</v>
      </c>
      <c r="IN259" s="3">
        <f t="shared" si="139"/>
        <v>31</v>
      </c>
      <c r="IO259" s="3">
        <f t="shared" si="140"/>
        <v>0.90322580645161288</v>
      </c>
      <c r="IP259" t="str">
        <f t="shared" si="168"/>
        <v>consigne</v>
      </c>
      <c r="IQ259">
        <f t="shared" si="158"/>
        <v>0</v>
      </c>
      <c r="IR259">
        <f t="shared" si="159"/>
        <v>28</v>
      </c>
      <c r="IS259">
        <f t="shared" si="160"/>
        <v>0</v>
      </c>
      <c r="IT259" s="3">
        <f t="shared" si="141"/>
        <v>28</v>
      </c>
      <c r="IU259" s="7" t="str" cm="1">
        <f t="array" ref="IU259">_xlfn.SWITCH(IT259,IQ259,"Oui",IR259,"Non",IS259,"Abstention")</f>
        <v>Non</v>
      </c>
      <c r="IV259" s="7" t="str" cm="1">
        <f t="array" ref="IV259">_xlfn.SWITCH(IU259,"Oui","Non","Non","Oui","Abstention","Oui")</f>
        <v>Oui</v>
      </c>
      <c r="IW259" s="7" t="str" cm="1">
        <f t="array" ref="IW259">_xlfn.SWITCH(IU259,"Oui","Abstention","Non","Abstention","Abstention","Non")</f>
        <v>Abstention</v>
      </c>
      <c r="IX259" s="3">
        <f t="shared" si="142"/>
        <v>28</v>
      </c>
      <c r="IY259" s="3">
        <f t="shared" si="143"/>
        <v>1</v>
      </c>
      <c r="IZ259" t="str">
        <f t="shared" si="169"/>
        <v>consigne</v>
      </c>
      <c r="JA259">
        <f t="shared" si="161"/>
        <v>28</v>
      </c>
      <c r="JB259">
        <f t="shared" si="162"/>
        <v>0</v>
      </c>
      <c r="JC259">
        <f t="shared" si="163"/>
        <v>1</v>
      </c>
      <c r="JD259" s="3">
        <f t="shared" si="144"/>
        <v>28</v>
      </c>
      <c r="JE259" s="7" t="str" cm="1">
        <f t="array" ref="JE259">_xlfn.SWITCH(JD259,JA259,"Oui",JB259,"Non",JC259,"Abstention")</f>
        <v>Oui</v>
      </c>
      <c r="JF259" s="7" t="str" cm="1">
        <f t="array" ref="JF259">_xlfn.SWITCH(JE259,"Oui","Non","Non","Oui","Abstention","Oui")</f>
        <v>Non</v>
      </c>
      <c r="JG259" s="7" t="str" cm="1">
        <f t="array" ref="JG259">_xlfn.SWITCH(JE259,"Oui","Abstention","Non","Abstention","Abstention","Non")</f>
        <v>Abstention</v>
      </c>
      <c r="JH259" s="3">
        <f t="shared" si="145"/>
        <v>29</v>
      </c>
      <c r="JI259" s="3">
        <f t="shared" si="146"/>
        <v>0.96551724137931039</v>
      </c>
      <c r="JJ259" t="str">
        <f t="shared" si="170"/>
        <v>consigne</v>
      </c>
      <c r="JK259">
        <f t="shared" si="164"/>
        <v>1</v>
      </c>
      <c r="JL259">
        <f t="shared" si="165"/>
        <v>14</v>
      </c>
      <c r="JM259">
        <f t="shared" si="166"/>
        <v>0</v>
      </c>
      <c r="JN259" s="3">
        <f t="shared" si="147"/>
        <v>14</v>
      </c>
      <c r="JO259" s="7" t="str" cm="1">
        <f t="array" ref="JO259">_xlfn.SWITCH(JN259,JK259,"Oui",JL259,"Non",JM259,"Abstention")</f>
        <v>Non</v>
      </c>
      <c r="JP259" s="7" t="str" cm="1">
        <f t="array" ref="JP259">_xlfn.SWITCH(JO259,"Oui","Non","Non","Oui","Abstention","Oui")</f>
        <v>Oui</v>
      </c>
      <c r="JQ259" s="7" t="str" cm="1">
        <f t="array" ref="JQ259">_xlfn.SWITCH(JO259,"Oui","Abstention","Non","Abstention","Abstention","Non")</f>
        <v>Abstention</v>
      </c>
      <c r="JR259" s="3">
        <f t="shared" si="148"/>
        <v>15</v>
      </c>
      <c r="JS259" s="3">
        <f t="shared" si="149"/>
        <v>0.93333333333333335</v>
      </c>
      <c r="JT259" t="str">
        <f t="shared" si="171"/>
        <v>consigne</v>
      </c>
      <c r="JU259" s="3"/>
      <c r="JV259" t="str" cm="1">
        <f t="array" ref="JV259">_xlfn._xlws.FILTER($M$3:$HD$3,((($M259:$HD259=$HR259)+($M259:$HD259=$HS259))*($M$5:$HD$5="V")*($HV259="consigne")),"")</f>
        <v/>
      </c>
      <c r="KP259" t="str" cm="1">
        <f t="array" ref="KP259:KR259">_xlfn._xlws.FILTER($M$3:$HD$3,((($M259:$HD259=$IB259)+($M259:$HD259=$IC259))*($M$5:$HD$5="S")*($IF259="consigne")),"")</f>
        <v>Atici Mustafa</v>
      </c>
      <c r="KQ259" t="str">
        <v>Piller Carrard Valérie</v>
      </c>
      <c r="KR259" t="str">
        <v>Wyss Sarah</v>
      </c>
      <c r="LD259" t="str" cm="1">
        <f t="array" ref="LD259">_xlfn._xlws.FILTER($M$3:$HD$3,((($M259:$HD259=$IV259)+($M259:$HD259=$IW259))*($M$5:$HD$5="RL")*($IZ259="consigne")),"")</f>
        <v/>
      </c>
      <c r="LP259" t="str" cm="1">
        <f t="array" ref="LP259">_xlfn._xlws.FILTER($M$3:$HD$3,((($M259:$HD259=$JF259)+($M259:$HD259=$JG259))*($M$5:$HD$5="G")*($JJ259="consigne")),"")</f>
        <v>de la Reussille Denis</v>
      </c>
      <c r="MA259" t="str" cm="1">
        <f t="array" ref="MA259">_xlfn._xlws.FILTER($M$3:$HD$3,((($M259:$HD259=$JP259)+($M259:$HD259=$JQ259))*($M$5:$HD$5="GL")*($JT259="consigne")),"")</f>
        <v>Fischer Roland</v>
      </c>
      <c r="MG259" t="str" cm="1">
        <f t="array" ref="MG259:MI259">_xlfn._xlws.FILTER($M$3:$HD$3,((($M259:$HD259=$IL259)+($M259:$HD259=$IM259))*($M$5:$HD$5="M-E")*($IP259="consigne")),"")</f>
        <v>Gugger Niklaus-Samuel</v>
      </c>
      <c r="MH259" t="str">
        <v>Streiff-Feller Marianne</v>
      </c>
      <c r="MI259" t="str">
        <v>Studer Lilian</v>
      </c>
    </row>
    <row r="260" spans="1:348" x14ac:dyDescent="0.25">
      <c r="A260" s="1" t="s">
        <v>1319</v>
      </c>
      <c r="B260" t="s">
        <v>204</v>
      </c>
      <c r="D260" t="s">
        <v>706</v>
      </c>
      <c r="E260" s="1" t="s">
        <v>1320</v>
      </c>
      <c r="F260" t="s">
        <v>1321</v>
      </c>
      <c r="G260">
        <v>24758</v>
      </c>
      <c r="H260" t="s">
        <v>527</v>
      </c>
      <c r="I260" t="s">
        <v>1297</v>
      </c>
      <c r="M260" t="s">
        <v>461</v>
      </c>
      <c r="N260" t="s">
        <v>461</v>
      </c>
      <c r="O260" t="s">
        <v>460</v>
      </c>
      <c r="P260" t="s">
        <v>461</v>
      </c>
      <c r="Q260" t="s">
        <v>461</v>
      </c>
      <c r="R260" t="s">
        <v>460</v>
      </c>
      <c r="S260" t="s">
        <v>460</v>
      </c>
      <c r="T260" t="s">
        <v>460</v>
      </c>
      <c r="U260" t="s">
        <v>460</v>
      </c>
      <c r="V260" t="s">
        <v>460</v>
      </c>
      <c r="W260" t="s">
        <v>463</v>
      </c>
      <c r="X260" t="s">
        <v>460</v>
      </c>
      <c r="Y260" t="s">
        <v>460</v>
      </c>
      <c r="Z260" t="s">
        <v>460</v>
      </c>
      <c r="AA260" t="s">
        <v>460</v>
      </c>
      <c r="AB260" t="s">
        <v>460</v>
      </c>
      <c r="AC260" t="s">
        <v>460</v>
      </c>
      <c r="AD260" t="s">
        <v>461</v>
      </c>
      <c r="AE260" t="s">
        <v>461</v>
      </c>
      <c r="AF260" t="s">
        <v>463</v>
      </c>
      <c r="AG260" t="s">
        <v>461</v>
      </c>
      <c r="AH260" t="s">
        <v>461</v>
      </c>
      <c r="AI260" t="s">
        <v>461</v>
      </c>
      <c r="AJ260" t="s">
        <v>460</v>
      </c>
      <c r="AK260" t="s">
        <v>460</v>
      </c>
      <c r="AL260" t="s">
        <v>461</v>
      </c>
      <c r="AM260" t="s">
        <v>473</v>
      </c>
      <c r="AN260" t="s">
        <v>461</v>
      </c>
      <c r="AO260" t="s">
        <v>461</v>
      </c>
      <c r="AP260" t="s">
        <v>461</v>
      </c>
      <c r="AQ260" t="s">
        <v>461</v>
      </c>
      <c r="AR260" t="s">
        <v>460</v>
      </c>
      <c r="AS260" t="s">
        <v>460</v>
      </c>
      <c r="AT260" t="s">
        <v>461</v>
      </c>
      <c r="AU260" t="s">
        <v>460</v>
      </c>
      <c r="AV260" t="s">
        <v>460</v>
      </c>
      <c r="AW260" t="s">
        <v>461</v>
      </c>
      <c r="AX260" t="s">
        <v>460</v>
      </c>
      <c r="AY260" t="s">
        <v>461</v>
      </c>
      <c r="AZ260" t="s">
        <v>461</v>
      </c>
      <c r="BA260" t="s">
        <v>461</v>
      </c>
      <c r="BB260" t="s">
        <v>461</v>
      </c>
      <c r="BC260" t="s">
        <v>460</v>
      </c>
      <c r="BD260" t="s">
        <v>461</v>
      </c>
      <c r="BE260" t="s">
        <v>463</v>
      </c>
      <c r="BF260" t="s">
        <v>461</v>
      </c>
      <c r="BG260" t="s">
        <v>460</v>
      </c>
      <c r="BH260" t="s">
        <v>461</v>
      </c>
      <c r="BI260" t="s">
        <v>460</v>
      </c>
      <c r="BJ260" t="s">
        <v>461</v>
      </c>
      <c r="BK260" t="s">
        <v>461</v>
      </c>
      <c r="BL260" t="s">
        <v>460</v>
      </c>
      <c r="BM260" t="s">
        <v>460</v>
      </c>
      <c r="BN260" t="s">
        <v>460</v>
      </c>
      <c r="BO260" t="s">
        <v>461</v>
      </c>
      <c r="BP260" t="s">
        <v>463</v>
      </c>
      <c r="BQ260" t="s">
        <v>460</v>
      </c>
      <c r="BR260" t="s">
        <v>461</v>
      </c>
      <c r="BS260" t="s">
        <v>460</v>
      </c>
      <c r="BT260" t="s">
        <v>461</v>
      </c>
      <c r="BU260" t="s">
        <v>461</v>
      </c>
      <c r="BV260" t="s">
        <v>461</v>
      </c>
      <c r="BW260" t="s">
        <v>461</v>
      </c>
      <c r="BX260" t="s">
        <v>460</v>
      </c>
      <c r="BY260" t="s">
        <v>461</v>
      </c>
      <c r="BZ260" t="s">
        <v>461</v>
      </c>
      <c r="CA260" t="s">
        <v>460</v>
      </c>
      <c r="CB260" t="s">
        <v>461</v>
      </c>
      <c r="CC260" t="s">
        <v>461</v>
      </c>
      <c r="CD260" t="s">
        <v>473</v>
      </c>
      <c r="CE260" t="s">
        <v>460</v>
      </c>
      <c r="CF260" t="s">
        <v>460</v>
      </c>
      <c r="CG260" t="s">
        <v>461</v>
      </c>
      <c r="CH260" t="s">
        <v>460</v>
      </c>
      <c r="CI260" t="s">
        <v>461</v>
      </c>
      <c r="CJ260" t="s">
        <v>461</v>
      </c>
      <c r="CK260" t="s">
        <v>460</v>
      </c>
      <c r="CL260" t="s">
        <v>461</v>
      </c>
      <c r="CM260" t="s">
        <v>463</v>
      </c>
      <c r="CN260" t="s">
        <v>460</v>
      </c>
      <c r="CO260" t="s">
        <v>460</v>
      </c>
      <c r="CP260" t="s">
        <v>461</v>
      </c>
      <c r="CQ260" t="s">
        <v>461</v>
      </c>
      <c r="CR260" t="s">
        <v>461</v>
      </c>
      <c r="CS260" t="s">
        <v>461</v>
      </c>
      <c r="CT260" t="s">
        <v>461</v>
      </c>
      <c r="CU260" t="s">
        <v>461</v>
      </c>
      <c r="CV260" t="s">
        <v>461</v>
      </c>
      <c r="CW260" t="s">
        <v>461</v>
      </c>
      <c r="CX260" t="s">
        <v>460</v>
      </c>
      <c r="CY260" t="s">
        <v>463</v>
      </c>
      <c r="CZ260" t="s">
        <v>461</v>
      </c>
      <c r="DA260" t="s">
        <v>461</v>
      </c>
      <c r="DB260" t="s">
        <v>474</v>
      </c>
      <c r="DC260" t="s">
        <v>461</v>
      </c>
      <c r="DD260" t="s">
        <v>461</v>
      </c>
      <c r="DE260" t="s">
        <v>460</v>
      </c>
      <c r="DF260" t="s">
        <v>461</v>
      </c>
      <c r="DG260" t="s">
        <v>461</v>
      </c>
      <c r="DH260" t="s">
        <v>461</v>
      </c>
      <c r="DI260" t="s">
        <v>460</v>
      </c>
      <c r="DJ260" t="s">
        <v>461</v>
      </c>
      <c r="DK260" t="s">
        <v>461</v>
      </c>
      <c r="DL260" t="s">
        <v>460</v>
      </c>
      <c r="DM260" t="s">
        <v>460</v>
      </c>
      <c r="DN260" t="s">
        <v>460</v>
      </c>
      <c r="DO260" t="s">
        <v>461</v>
      </c>
      <c r="DP260" t="s">
        <v>461</v>
      </c>
      <c r="DQ260" t="s">
        <v>461</v>
      </c>
      <c r="DR260" t="s">
        <v>460</v>
      </c>
      <c r="DS260" t="s">
        <v>460</v>
      </c>
      <c r="DT260" t="s">
        <v>460</v>
      </c>
      <c r="DU260" t="s">
        <v>461</v>
      </c>
      <c r="DV260" t="s">
        <v>460</v>
      </c>
      <c r="DW260" t="s">
        <v>460</v>
      </c>
      <c r="DX260" t="s">
        <v>461</v>
      </c>
      <c r="DY260" t="s">
        <v>460</v>
      </c>
      <c r="DZ260" t="s">
        <v>460</v>
      </c>
      <c r="EA260" t="s">
        <v>460</v>
      </c>
      <c r="EB260" t="s">
        <v>460</v>
      </c>
      <c r="EC260" t="s">
        <v>461</v>
      </c>
      <c r="ED260" t="s">
        <v>460</v>
      </c>
      <c r="EE260" t="s">
        <v>461</v>
      </c>
      <c r="EF260" t="s">
        <v>461</v>
      </c>
      <c r="EG260" t="s">
        <v>460</v>
      </c>
      <c r="EH260" t="s">
        <v>461</v>
      </c>
      <c r="EI260" t="s">
        <v>461</v>
      </c>
      <c r="EJ260" t="s">
        <v>461</v>
      </c>
      <c r="EK260" t="s">
        <v>460</v>
      </c>
      <c r="EL260" t="s">
        <v>460</v>
      </c>
      <c r="EM260" t="s">
        <v>461</v>
      </c>
      <c r="EN260" t="s">
        <v>461</v>
      </c>
      <c r="EO260" t="s">
        <v>460</v>
      </c>
      <c r="EP260" t="s">
        <v>461</v>
      </c>
      <c r="EQ260" t="s">
        <v>460</v>
      </c>
      <c r="ER260" t="s">
        <v>460</v>
      </c>
      <c r="ES260" t="s">
        <v>460</v>
      </c>
      <c r="ET260" t="s">
        <v>461</v>
      </c>
      <c r="EU260" t="s">
        <v>460</v>
      </c>
      <c r="EV260" t="s">
        <v>460</v>
      </c>
      <c r="EW260" t="s">
        <v>460</v>
      </c>
      <c r="EX260" t="s">
        <v>460</v>
      </c>
      <c r="EY260" t="s">
        <v>461</v>
      </c>
      <c r="EZ260" t="s">
        <v>461</v>
      </c>
      <c r="FA260" t="s">
        <v>461</v>
      </c>
      <c r="FB260" t="s">
        <v>461</v>
      </c>
      <c r="FC260" t="s">
        <v>461</v>
      </c>
      <c r="FD260" t="s">
        <v>461</v>
      </c>
      <c r="FE260" t="s">
        <v>461</v>
      </c>
      <c r="FF260" t="s">
        <v>461</v>
      </c>
      <c r="FG260" t="s">
        <v>461</v>
      </c>
      <c r="FH260" t="s">
        <v>460</v>
      </c>
      <c r="FI260" t="s">
        <v>461</v>
      </c>
      <c r="FJ260" t="s">
        <v>461</v>
      </c>
      <c r="FK260" t="s">
        <v>461</v>
      </c>
      <c r="FL260" t="s">
        <v>460</v>
      </c>
      <c r="FM260" t="s">
        <v>460</v>
      </c>
      <c r="FN260" t="s">
        <v>461</v>
      </c>
      <c r="FO260" t="s">
        <v>460</v>
      </c>
      <c r="FP260" t="s">
        <v>461</v>
      </c>
      <c r="FQ260" t="s">
        <v>461</v>
      </c>
      <c r="FR260" t="s">
        <v>460</v>
      </c>
      <c r="FS260" t="s">
        <v>461</v>
      </c>
      <c r="FT260" t="s">
        <v>460</v>
      </c>
      <c r="FU260" t="s">
        <v>460</v>
      </c>
      <c r="FV260" t="s">
        <v>461</v>
      </c>
      <c r="FW260" t="s">
        <v>461</v>
      </c>
      <c r="FX260" t="s">
        <v>460</v>
      </c>
      <c r="FY260" t="s">
        <v>461</v>
      </c>
      <c r="FZ260" t="s">
        <v>461</v>
      </c>
      <c r="GA260" t="s">
        <v>461</v>
      </c>
      <c r="GB260" t="s">
        <v>461</v>
      </c>
      <c r="GC260" t="s">
        <v>461</v>
      </c>
      <c r="GD260" t="s">
        <v>460</v>
      </c>
      <c r="GE260" t="s">
        <v>460</v>
      </c>
      <c r="GF260" t="s">
        <v>461</v>
      </c>
      <c r="GG260" t="s">
        <v>460</v>
      </c>
      <c r="GH260" t="s">
        <v>460</v>
      </c>
      <c r="GI260" t="s">
        <v>460</v>
      </c>
      <c r="GJ260" t="s">
        <v>460</v>
      </c>
      <c r="GK260" t="s">
        <v>461</v>
      </c>
      <c r="GL260" t="s">
        <v>461</v>
      </c>
      <c r="GM260" t="s">
        <v>461</v>
      </c>
      <c r="GN260" t="s">
        <v>461</v>
      </c>
      <c r="GO260" t="s">
        <v>461</v>
      </c>
      <c r="GP260" t="s">
        <v>460</v>
      </c>
      <c r="GQ260" t="s">
        <v>461</v>
      </c>
      <c r="GR260" t="s">
        <v>473</v>
      </c>
      <c r="GS260" t="s">
        <v>473</v>
      </c>
      <c r="GT260" t="s">
        <v>460</v>
      </c>
      <c r="GU260" t="s">
        <v>460</v>
      </c>
      <c r="GV260" t="s">
        <v>461</v>
      </c>
      <c r="GW260" t="s">
        <v>460</v>
      </c>
      <c r="GX260" t="s">
        <v>460</v>
      </c>
      <c r="GY260" t="s">
        <v>460</v>
      </c>
      <c r="GZ260" t="s">
        <v>460</v>
      </c>
      <c r="HA260" t="s">
        <v>461</v>
      </c>
      <c r="HB260" t="s">
        <v>461</v>
      </c>
      <c r="HC260" t="s">
        <v>460</v>
      </c>
      <c r="HD260" t="s">
        <v>461</v>
      </c>
      <c r="HE260" t="s">
        <v>475</v>
      </c>
      <c r="HF260">
        <v>84</v>
      </c>
      <c r="HG260">
        <v>105</v>
      </c>
      <c r="HH260">
        <v>0</v>
      </c>
      <c r="HI260">
        <v>6</v>
      </c>
      <c r="HJ260">
        <v>4</v>
      </c>
      <c r="HK260" t="s">
        <v>476</v>
      </c>
      <c r="HM260" s="3">
        <f t="shared" si="150"/>
        <v>0</v>
      </c>
      <c r="HN260" s="3">
        <f t="shared" si="151"/>
        <v>50</v>
      </c>
      <c r="HO260" s="3">
        <f t="shared" si="167"/>
        <v>0</v>
      </c>
      <c r="HP260" s="3">
        <f t="shared" si="130"/>
        <v>50</v>
      </c>
      <c r="HQ260" s="7" t="str" cm="1">
        <f t="array" ref="HQ260">_xlfn.SWITCH(HP260,HM260,"Oui",HN260,"Non",HO260,"Abstention")</f>
        <v>Non</v>
      </c>
      <c r="HR260" s="7" t="str" cm="1">
        <f t="array" ref="HR260">_xlfn.SWITCH(HQ260,"Oui","Non","Non","Oui","Abstention","Oui")</f>
        <v>Oui</v>
      </c>
      <c r="HS260" s="7" t="str" cm="1">
        <f t="array" ref="HS260">_xlfn.SWITCH(HQ260,"Oui","Abstention","Non","Abstention","Abstention","Non")</f>
        <v>Abstention</v>
      </c>
      <c r="HT260" s="3">
        <f t="shared" si="131"/>
        <v>50</v>
      </c>
      <c r="HU260" s="3">
        <f t="shared" si="132"/>
        <v>1</v>
      </c>
      <c r="HV260" t="str">
        <f t="shared" si="133"/>
        <v>consigne</v>
      </c>
      <c r="HW260" s="3">
        <f t="shared" si="152"/>
        <v>36</v>
      </c>
      <c r="HX260" s="3">
        <f t="shared" si="153"/>
        <v>0</v>
      </c>
      <c r="HY260" s="3">
        <f t="shared" si="154"/>
        <v>0</v>
      </c>
      <c r="HZ260" s="3">
        <f t="shared" si="134"/>
        <v>36</v>
      </c>
      <c r="IA260" s="7" t="str" cm="1">
        <f t="array" ref="IA260">_xlfn.SWITCH(HZ260,HW260,"Oui",HX260,"Non",HY260,"Abstention")</f>
        <v>Oui</v>
      </c>
      <c r="IB260" s="7" t="str" cm="1">
        <f t="array" ref="IB260">_xlfn.SWITCH(IA260,"Oui","Non","Non","Oui","Abstention","Oui")</f>
        <v>Non</v>
      </c>
      <c r="IC260" s="7" t="str" cm="1">
        <f t="array" ref="IC260">_xlfn.SWITCH(IA260,"Oui","Abstention","Non","Abstention","Abstention","Non")</f>
        <v>Abstention</v>
      </c>
      <c r="ID260" s="3">
        <f t="shared" si="172"/>
        <v>36</v>
      </c>
      <c r="IE260" s="3">
        <f t="shared" si="173"/>
        <v>1</v>
      </c>
      <c r="IF260" t="str">
        <f t="shared" si="137"/>
        <v>consigne</v>
      </c>
      <c r="IG260">
        <f t="shared" si="155"/>
        <v>3</v>
      </c>
      <c r="IH260">
        <f t="shared" si="156"/>
        <v>28</v>
      </c>
      <c r="II260">
        <f t="shared" si="157"/>
        <v>0</v>
      </c>
      <c r="IJ260" s="3">
        <f t="shared" si="138"/>
        <v>28</v>
      </c>
      <c r="IK260" s="7" t="str" cm="1">
        <f t="array" ref="IK260">_xlfn.SWITCH(IJ260,IG260,"Oui",IH260,"Non",II260,"Abstention")</f>
        <v>Non</v>
      </c>
      <c r="IL260" s="7" t="str" cm="1">
        <f t="array" ref="IL260">_xlfn.SWITCH(IK260,"Oui","Non","Non","Oui","Abstention","Oui")</f>
        <v>Oui</v>
      </c>
      <c r="IM260" s="7" t="str" cm="1">
        <f t="array" ref="IM260">_xlfn.SWITCH(IK260,"Oui","Abstention","Non","Abstention","Abstention","Non")</f>
        <v>Abstention</v>
      </c>
      <c r="IN260" s="3">
        <f t="shared" si="139"/>
        <v>31</v>
      </c>
      <c r="IO260" s="3">
        <f t="shared" si="140"/>
        <v>0.90322580645161288</v>
      </c>
      <c r="IP260" t="str">
        <f t="shared" si="168"/>
        <v>consigne</v>
      </c>
      <c r="IQ260">
        <f t="shared" si="158"/>
        <v>0</v>
      </c>
      <c r="IR260">
        <f t="shared" si="159"/>
        <v>27</v>
      </c>
      <c r="IS260">
        <f t="shared" si="160"/>
        <v>0</v>
      </c>
      <c r="IT260" s="3">
        <f t="shared" si="141"/>
        <v>27</v>
      </c>
      <c r="IU260" s="7" t="str" cm="1">
        <f t="array" ref="IU260">_xlfn.SWITCH(IT260,IQ260,"Oui",IR260,"Non",IS260,"Abstention")</f>
        <v>Non</v>
      </c>
      <c r="IV260" s="7" t="str" cm="1">
        <f t="array" ref="IV260">_xlfn.SWITCH(IU260,"Oui","Non","Non","Oui","Abstention","Oui")</f>
        <v>Oui</v>
      </c>
      <c r="IW260" s="7" t="str" cm="1">
        <f t="array" ref="IW260">_xlfn.SWITCH(IU260,"Oui","Abstention","Non","Abstention","Abstention","Non")</f>
        <v>Abstention</v>
      </c>
      <c r="IX260" s="3">
        <f t="shared" si="142"/>
        <v>27</v>
      </c>
      <c r="IY260" s="3">
        <f t="shared" si="143"/>
        <v>1</v>
      </c>
      <c r="IZ260" t="str">
        <f t="shared" si="169"/>
        <v>consigne</v>
      </c>
      <c r="JA260">
        <f t="shared" si="161"/>
        <v>29</v>
      </c>
      <c r="JB260">
        <f t="shared" si="162"/>
        <v>0</v>
      </c>
      <c r="JC260">
        <f t="shared" si="163"/>
        <v>0</v>
      </c>
      <c r="JD260" s="3">
        <f t="shared" si="144"/>
        <v>29</v>
      </c>
      <c r="JE260" s="7" t="str" cm="1">
        <f t="array" ref="JE260">_xlfn.SWITCH(JD260,JA260,"Oui",JB260,"Non",JC260,"Abstention")</f>
        <v>Oui</v>
      </c>
      <c r="JF260" s="7" t="str" cm="1">
        <f t="array" ref="JF260">_xlfn.SWITCH(JE260,"Oui","Non","Non","Oui","Abstention","Oui")</f>
        <v>Non</v>
      </c>
      <c r="JG260" s="7" t="str" cm="1">
        <f t="array" ref="JG260">_xlfn.SWITCH(JE260,"Oui","Abstention","Non","Abstention","Abstention","Non")</f>
        <v>Abstention</v>
      </c>
      <c r="JH260" s="3">
        <f t="shared" si="145"/>
        <v>29</v>
      </c>
      <c r="JI260" s="3">
        <f t="shared" si="146"/>
        <v>1</v>
      </c>
      <c r="JJ260" t="str">
        <f t="shared" si="170"/>
        <v>consigne</v>
      </c>
      <c r="JK260">
        <f t="shared" si="164"/>
        <v>16</v>
      </c>
      <c r="JL260">
        <f t="shared" si="165"/>
        <v>0</v>
      </c>
      <c r="JM260">
        <f t="shared" si="166"/>
        <v>0</v>
      </c>
      <c r="JN260" s="3">
        <f t="shared" si="147"/>
        <v>16</v>
      </c>
      <c r="JO260" s="7" t="str" cm="1">
        <f t="array" ref="JO260">_xlfn.SWITCH(JN260,JK260,"Oui",JL260,"Non",JM260,"Abstention")</f>
        <v>Oui</v>
      </c>
      <c r="JP260" s="7" t="str" cm="1">
        <f t="array" ref="JP260">_xlfn.SWITCH(JO260,"Oui","Non","Non","Oui","Abstention","Oui")</f>
        <v>Non</v>
      </c>
      <c r="JQ260" s="7" t="str" cm="1">
        <f t="array" ref="JQ260">_xlfn.SWITCH(JO260,"Oui","Abstention","Non","Abstention","Abstention","Non")</f>
        <v>Abstention</v>
      </c>
      <c r="JR260" s="3">
        <f t="shared" si="148"/>
        <v>16</v>
      </c>
      <c r="JS260" s="3">
        <f t="shared" si="149"/>
        <v>1</v>
      </c>
      <c r="JT260" t="str">
        <f t="shared" si="171"/>
        <v>consigne</v>
      </c>
      <c r="JU260" s="3"/>
      <c r="JV260" t="str" cm="1">
        <f t="array" ref="JV260">_xlfn._xlws.FILTER($M$3:$HD$3,((($M260:$HD260=$HR260)+($M260:$HD260=$HS260))*($M$5:$HD$5="V")*($HV260="consigne")),"")</f>
        <v/>
      </c>
      <c r="KP260" t="str" cm="1">
        <f t="array" ref="KP260">_xlfn._xlws.FILTER($M$3:$HD$3,((($M260:$HD260=$IB260)+($M260:$HD260=$IC260))*($M$5:$HD$5="S")*($IF260="consigne")),"")</f>
        <v/>
      </c>
      <c r="LD260" t="str" cm="1">
        <f t="array" ref="LD260">_xlfn._xlws.FILTER($M$3:$HD$3,((($M260:$HD260=$IV260)+($M260:$HD260=$IW260))*($M$5:$HD$5="RL")*($IZ260="consigne")),"")</f>
        <v/>
      </c>
      <c r="LP260" t="str" cm="1">
        <f t="array" ref="LP260">_xlfn._xlws.FILTER($M$3:$HD$3,((($M260:$HD260=$JF260)+($M260:$HD260=$JG260))*($M$5:$HD$5="G")*($JJ260="consigne")),"")</f>
        <v/>
      </c>
      <c r="MA260" t="str" cm="1">
        <f t="array" ref="MA260">_xlfn._xlws.FILTER($M$3:$HD$3,((($M260:$HD260=$JP260)+($M260:$HD260=$JQ260))*($M$5:$HD$5="GL")*($JT260="consigne")),"")</f>
        <v/>
      </c>
      <c r="MG260" t="str" cm="1">
        <f t="array" ref="MG260:MI260">_xlfn._xlws.FILTER($M$3:$HD$3,((($M260:$HD260=$IL260)+($M260:$HD260=$IM260))*($M$5:$HD$5="M-E")*($IP260="consigne")),"")</f>
        <v>Gugger Niklaus-Samuel</v>
      </c>
      <c r="MH260" t="str">
        <v>Streiff-Feller Marianne</v>
      </c>
      <c r="MI260" t="str">
        <v>Studer Lilian</v>
      </c>
    </row>
    <row r="261" spans="1:348" x14ac:dyDescent="0.25">
      <c r="A261" s="1" t="s">
        <v>1322</v>
      </c>
      <c r="B261" t="s">
        <v>204</v>
      </c>
      <c r="D261" t="s">
        <v>706</v>
      </c>
      <c r="E261" s="1" t="s">
        <v>1323</v>
      </c>
      <c r="F261" t="s">
        <v>1324</v>
      </c>
      <c r="G261">
        <v>24765</v>
      </c>
      <c r="H261" t="s">
        <v>527</v>
      </c>
      <c r="I261" t="s">
        <v>1297</v>
      </c>
      <c r="M261" t="s">
        <v>461</v>
      </c>
      <c r="N261" t="s">
        <v>461</v>
      </c>
      <c r="O261" t="s">
        <v>460</v>
      </c>
      <c r="P261" t="s">
        <v>461</v>
      </c>
      <c r="Q261" t="s">
        <v>461</v>
      </c>
      <c r="R261" t="s">
        <v>460</v>
      </c>
      <c r="S261" t="s">
        <v>460</v>
      </c>
      <c r="T261" t="s">
        <v>460</v>
      </c>
      <c r="U261" t="s">
        <v>460</v>
      </c>
      <c r="V261" t="s">
        <v>460</v>
      </c>
      <c r="W261" t="s">
        <v>463</v>
      </c>
      <c r="X261" t="s">
        <v>460</v>
      </c>
      <c r="Y261" t="s">
        <v>460</v>
      </c>
      <c r="Z261" t="s">
        <v>461</v>
      </c>
      <c r="AA261" t="s">
        <v>461</v>
      </c>
      <c r="AB261" t="s">
        <v>460</v>
      </c>
      <c r="AC261" t="s">
        <v>461</v>
      </c>
      <c r="AD261" t="s">
        <v>461</v>
      </c>
      <c r="AE261" t="s">
        <v>461</v>
      </c>
      <c r="AF261" t="s">
        <v>463</v>
      </c>
      <c r="AG261" t="s">
        <v>461</v>
      </c>
      <c r="AH261" t="s">
        <v>461</v>
      </c>
      <c r="AI261" t="s">
        <v>461</v>
      </c>
      <c r="AJ261" t="s">
        <v>460</v>
      </c>
      <c r="AK261" t="s">
        <v>461</v>
      </c>
      <c r="AL261" t="s">
        <v>461</v>
      </c>
      <c r="AM261" t="s">
        <v>473</v>
      </c>
      <c r="AN261" t="s">
        <v>461</v>
      </c>
      <c r="AO261" t="s">
        <v>461</v>
      </c>
      <c r="AP261" t="s">
        <v>461</v>
      </c>
      <c r="AQ261" t="s">
        <v>461</v>
      </c>
      <c r="AR261" t="s">
        <v>461</v>
      </c>
      <c r="AS261" t="s">
        <v>460</v>
      </c>
      <c r="AT261" t="s">
        <v>461</v>
      </c>
      <c r="AU261" t="s">
        <v>460</v>
      </c>
      <c r="AV261" t="s">
        <v>460</v>
      </c>
      <c r="AW261" t="s">
        <v>461</v>
      </c>
      <c r="AX261" t="s">
        <v>480</v>
      </c>
      <c r="AY261" t="s">
        <v>461</v>
      </c>
      <c r="AZ261" t="s">
        <v>461</v>
      </c>
      <c r="BA261" t="s">
        <v>461</v>
      </c>
      <c r="BB261" t="s">
        <v>461</v>
      </c>
      <c r="BC261" t="s">
        <v>460</v>
      </c>
      <c r="BD261" t="s">
        <v>461</v>
      </c>
      <c r="BE261" t="s">
        <v>463</v>
      </c>
      <c r="BF261" t="s">
        <v>461</v>
      </c>
      <c r="BG261" t="s">
        <v>460</v>
      </c>
      <c r="BH261" t="s">
        <v>461</v>
      </c>
      <c r="BI261" t="s">
        <v>460</v>
      </c>
      <c r="BJ261" t="s">
        <v>461</v>
      </c>
      <c r="BK261" t="s">
        <v>461</v>
      </c>
      <c r="BL261" t="s">
        <v>461</v>
      </c>
      <c r="BM261" t="s">
        <v>460</v>
      </c>
      <c r="BN261" t="s">
        <v>461</v>
      </c>
      <c r="BO261" t="s">
        <v>461</v>
      </c>
      <c r="BP261" t="s">
        <v>463</v>
      </c>
      <c r="BQ261" t="s">
        <v>460</v>
      </c>
      <c r="BR261" t="s">
        <v>461</v>
      </c>
      <c r="BS261" t="s">
        <v>460</v>
      </c>
      <c r="BT261" t="s">
        <v>461</v>
      </c>
      <c r="BU261" t="s">
        <v>461</v>
      </c>
      <c r="BV261" t="s">
        <v>461</v>
      </c>
      <c r="BW261" t="s">
        <v>461</v>
      </c>
      <c r="BX261" t="s">
        <v>460</v>
      </c>
      <c r="BY261" t="s">
        <v>461</v>
      </c>
      <c r="BZ261" t="s">
        <v>461</v>
      </c>
      <c r="CA261" t="s">
        <v>460</v>
      </c>
      <c r="CB261" t="s">
        <v>461</v>
      </c>
      <c r="CC261" t="s">
        <v>461</v>
      </c>
      <c r="CD261" t="s">
        <v>473</v>
      </c>
      <c r="CE261" t="s">
        <v>460</v>
      </c>
      <c r="CF261" t="s">
        <v>461</v>
      </c>
      <c r="CG261" t="s">
        <v>461</v>
      </c>
      <c r="CH261" t="s">
        <v>461</v>
      </c>
      <c r="CI261" t="s">
        <v>461</v>
      </c>
      <c r="CJ261" t="s">
        <v>461</v>
      </c>
      <c r="CK261" t="s">
        <v>460</v>
      </c>
      <c r="CL261" t="s">
        <v>461</v>
      </c>
      <c r="CM261" t="s">
        <v>463</v>
      </c>
      <c r="CN261" t="s">
        <v>460</v>
      </c>
      <c r="CO261" t="s">
        <v>460</v>
      </c>
      <c r="CP261" t="s">
        <v>461</v>
      </c>
      <c r="CQ261" t="s">
        <v>461</v>
      </c>
      <c r="CR261" t="s">
        <v>461</v>
      </c>
      <c r="CS261" t="s">
        <v>461</v>
      </c>
      <c r="CT261" t="s">
        <v>461</v>
      </c>
      <c r="CU261" t="s">
        <v>461</v>
      </c>
      <c r="CV261" t="s">
        <v>461</v>
      </c>
      <c r="CW261" t="s">
        <v>461</v>
      </c>
      <c r="CX261" t="s">
        <v>460</v>
      </c>
      <c r="CY261" t="s">
        <v>463</v>
      </c>
      <c r="CZ261" t="s">
        <v>461</v>
      </c>
      <c r="DA261" t="s">
        <v>461</v>
      </c>
      <c r="DB261" t="s">
        <v>474</v>
      </c>
      <c r="DC261" t="s">
        <v>461</v>
      </c>
      <c r="DD261" t="s">
        <v>461</v>
      </c>
      <c r="DE261" t="s">
        <v>460</v>
      </c>
      <c r="DF261" t="s">
        <v>461</v>
      </c>
      <c r="DG261" t="s">
        <v>461</v>
      </c>
      <c r="DH261" t="s">
        <v>461</v>
      </c>
      <c r="DI261" t="s">
        <v>460</v>
      </c>
      <c r="DJ261" t="s">
        <v>461</v>
      </c>
      <c r="DK261" t="s">
        <v>461</v>
      </c>
      <c r="DL261" t="s">
        <v>461</v>
      </c>
      <c r="DM261" t="s">
        <v>460</v>
      </c>
      <c r="DN261" t="s">
        <v>460</v>
      </c>
      <c r="DO261" t="s">
        <v>461</v>
      </c>
      <c r="DP261" t="s">
        <v>461</v>
      </c>
      <c r="DQ261" t="s">
        <v>461</v>
      </c>
      <c r="DR261" t="s">
        <v>460</v>
      </c>
      <c r="DS261" t="s">
        <v>460</v>
      </c>
      <c r="DT261" t="s">
        <v>460</v>
      </c>
      <c r="DU261" t="s">
        <v>461</v>
      </c>
      <c r="DV261" t="s">
        <v>460</v>
      </c>
      <c r="DW261" t="s">
        <v>461</v>
      </c>
      <c r="DX261" t="s">
        <v>461</v>
      </c>
      <c r="DY261" t="s">
        <v>461</v>
      </c>
      <c r="DZ261" t="s">
        <v>460</v>
      </c>
      <c r="EA261" t="s">
        <v>460</v>
      </c>
      <c r="EB261" t="s">
        <v>460</v>
      </c>
      <c r="EC261" t="s">
        <v>461</v>
      </c>
      <c r="ED261" t="s">
        <v>461</v>
      </c>
      <c r="EE261" t="s">
        <v>461</v>
      </c>
      <c r="EF261" t="s">
        <v>461</v>
      </c>
      <c r="EG261" t="s">
        <v>460</v>
      </c>
      <c r="EH261" t="s">
        <v>461</v>
      </c>
      <c r="EI261" t="s">
        <v>461</v>
      </c>
      <c r="EJ261" t="s">
        <v>461</v>
      </c>
      <c r="EK261" t="s">
        <v>460</v>
      </c>
      <c r="EL261" t="s">
        <v>480</v>
      </c>
      <c r="EM261" t="s">
        <v>461</v>
      </c>
      <c r="EN261" t="s">
        <v>461</v>
      </c>
      <c r="EO261" t="s">
        <v>460</v>
      </c>
      <c r="EP261" t="s">
        <v>461</v>
      </c>
      <c r="EQ261" t="s">
        <v>460</v>
      </c>
      <c r="ER261" t="s">
        <v>461</v>
      </c>
      <c r="ES261" t="s">
        <v>460</v>
      </c>
      <c r="ET261" t="s">
        <v>461</v>
      </c>
      <c r="EU261" t="s">
        <v>460</v>
      </c>
      <c r="EV261" t="s">
        <v>460</v>
      </c>
      <c r="EW261" t="s">
        <v>460</v>
      </c>
      <c r="EX261" t="s">
        <v>460</v>
      </c>
      <c r="EY261" t="s">
        <v>461</v>
      </c>
      <c r="EZ261" t="s">
        <v>461</v>
      </c>
      <c r="FA261" t="s">
        <v>461</v>
      </c>
      <c r="FB261" t="s">
        <v>461</v>
      </c>
      <c r="FC261" t="s">
        <v>461</v>
      </c>
      <c r="FD261" t="s">
        <v>461</v>
      </c>
      <c r="FE261" t="s">
        <v>461</v>
      </c>
      <c r="FF261" t="s">
        <v>461</v>
      </c>
      <c r="FG261" t="s">
        <v>461</v>
      </c>
      <c r="FH261" t="s">
        <v>460</v>
      </c>
      <c r="FI261" t="s">
        <v>461</v>
      </c>
      <c r="FJ261" t="s">
        <v>461</v>
      </c>
      <c r="FK261" t="s">
        <v>461</v>
      </c>
      <c r="FL261" t="s">
        <v>460</v>
      </c>
      <c r="FM261" t="s">
        <v>460</v>
      </c>
      <c r="FN261" t="s">
        <v>461</v>
      </c>
      <c r="FO261" t="s">
        <v>461</v>
      </c>
      <c r="FP261" t="s">
        <v>461</v>
      </c>
      <c r="FQ261" t="s">
        <v>461</v>
      </c>
      <c r="FR261" t="s">
        <v>460</v>
      </c>
      <c r="FS261" t="s">
        <v>461</v>
      </c>
      <c r="FT261" t="s">
        <v>460</v>
      </c>
      <c r="FU261" t="s">
        <v>460</v>
      </c>
      <c r="FV261" t="s">
        <v>461</v>
      </c>
      <c r="FW261" t="s">
        <v>461</v>
      </c>
      <c r="FX261" t="s">
        <v>460</v>
      </c>
      <c r="FY261" t="s">
        <v>461</v>
      </c>
      <c r="FZ261" t="s">
        <v>461</v>
      </c>
      <c r="GA261" t="s">
        <v>461</v>
      </c>
      <c r="GB261" t="s">
        <v>461</v>
      </c>
      <c r="GC261" t="s">
        <v>461</v>
      </c>
      <c r="GD261" t="s">
        <v>480</v>
      </c>
      <c r="GE261" t="s">
        <v>460</v>
      </c>
      <c r="GF261" t="s">
        <v>461</v>
      </c>
      <c r="GG261" t="s">
        <v>460</v>
      </c>
      <c r="GH261" t="s">
        <v>460</v>
      </c>
      <c r="GI261" t="s">
        <v>460</v>
      </c>
      <c r="GJ261" t="s">
        <v>460</v>
      </c>
      <c r="GK261" t="s">
        <v>461</v>
      </c>
      <c r="GL261" t="s">
        <v>461</v>
      </c>
      <c r="GM261" t="s">
        <v>461</v>
      </c>
      <c r="GN261" t="s">
        <v>461</v>
      </c>
      <c r="GO261" t="s">
        <v>461</v>
      </c>
      <c r="GP261" t="s">
        <v>460</v>
      </c>
      <c r="GQ261" t="s">
        <v>461</v>
      </c>
      <c r="GR261" t="s">
        <v>473</v>
      </c>
      <c r="GS261" t="s">
        <v>461</v>
      </c>
      <c r="GT261" t="s">
        <v>460</v>
      </c>
      <c r="GU261" t="s">
        <v>461</v>
      </c>
      <c r="GV261" t="s">
        <v>461</v>
      </c>
      <c r="GW261" t="s">
        <v>460</v>
      </c>
      <c r="GX261" t="s">
        <v>460</v>
      </c>
      <c r="GY261" t="s">
        <v>460</v>
      </c>
      <c r="GZ261" t="s">
        <v>460</v>
      </c>
      <c r="HA261" t="s">
        <v>461</v>
      </c>
      <c r="HB261" t="s">
        <v>461</v>
      </c>
      <c r="HC261" t="s">
        <v>460</v>
      </c>
      <c r="HD261" t="s">
        <v>461</v>
      </c>
      <c r="HE261" t="s">
        <v>475</v>
      </c>
      <c r="HF261">
        <v>65</v>
      </c>
      <c r="HG261">
        <v>122</v>
      </c>
      <c r="HH261">
        <v>3</v>
      </c>
      <c r="HI261">
        <v>6</v>
      </c>
      <c r="HJ261">
        <v>3</v>
      </c>
      <c r="HK261" t="s">
        <v>476</v>
      </c>
      <c r="HM261" s="3">
        <f t="shared" si="150"/>
        <v>0</v>
      </c>
      <c r="HN261" s="3">
        <f t="shared" si="151"/>
        <v>50</v>
      </c>
      <c r="HO261" s="3">
        <f t="shared" si="167"/>
        <v>0</v>
      </c>
      <c r="HP261" s="3">
        <f t="shared" si="130"/>
        <v>50</v>
      </c>
      <c r="HQ261" s="7" t="str" cm="1">
        <f t="array" ref="HQ261">_xlfn.SWITCH(HP261,HM261,"Oui",HN261,"Non",HO261,"Abstention")</f>
        <v>Non</v>
      </c>
      <c r="HR261" s="7" t="str" cm="1">
        <f t="array" ref="HR261">_xlfn.SWITCH(HQ261,"Oui","Non","Non","Oui","Abstention","Oui")</f>
        <v>Oui</v>
      </c>
      <c r="HS261" s="7" t="str" cm="1">
        <f t="array" ref="HS261">_xlfn.SWITCH(HQ261,"Oui","Abstention","Non","Abstention","Abstention","Non")</f>
        <v>Abstention</v>
      </c>
      <c r="HT261" s="3">
        <f t="shared" si="131"/>
        <v>50</v>
      </c>
      <c r="HU261" s="3">
        <f t="shared" si="132"/>
        <v>1</v>
      </c>
      <c r="HV261" t="str">
        <f t="shared" si="133"/>
        <v>consigne</v>
      </c>
      <c r="HW261" s="3">
        <f t="shared" si="152"/>
        <v>34</v>
      </c>
      <c r="HX261" s="3">
        <f t="shared" si="153"/>
        <v>0</v>
      </c>
      <c r="HY261" s="3">
        <f t="shared" si="154"/>
        <v>2</v>
      </c>
      <c r="HZ261" s="3">
        <f t="shared" si="134"/>
        <v>34</v>
      </c>
      <c r="IA261" s="7" t="str" cm="1">
        <f t="array" ref="IA261">_xlfn.SWITCH(HZ261,HW261,"Oui",HX261,"Non",HY261,"Abstention")</f>
        <v>Oui</v>
      </c>
      <c r="IB261" s="7" t="str" cm="1">
        <f t="array" ref="IB261">_xlfn.SWITCH(IA261,"Oui","Non","Non","Oui","Abstention","Oui")</f>
        <v>Non</v>
      </c>
      <c r="IC261" s="7" t="str" cm="1">
        <f t="array" ref="IC261">_xlfn.SWITCH(IA261,"Oui","Abstention","Non","Abstention","Abstention","Non")</f>
        <v>Abstention</v>
      </c>
      <c r="ID261" s="3">
        <f t="shared" si="172"/>
        <v>36</v>
      </c>
      <c r="IE261" s="3">
        <f t="shared" si="173"/>
        <v>0.94444444444444442</v>
      </c>
      <c r="IF261" t="str">
        <f t="shared" si="137"/>
        <v>consigne</v>
      </c>
      <c r="IG261">
        <f t="shared" si="155"/>
        <v>3</v>
      </c>
      <c r="IH261">
        <f t="shared" si="156"/>
        <v>28</v>
      </c>
      <c r="II261">
        <f t="shared" si="157"/>
        <v>0</v>
      </c>
      <c r="IJ261" s="3">
        <f t="shared" si="138"/>
        <v>28</v>
      </c>
      <c r="IK261" s="7" t="str" cm="1">
        <f t="array" ref="IK261">_xlfn.SWITCH(IJ261,IG261,"Oui",IH261,"Non",II261,"Abstention")</f>
        <v>Non</v>
      </c>
      <c r="IL261" s="7" t="str" cm="1">
        <f t="array" ref="IL261">_xlfn.SWITCH(IK261,"Oui","Non","Non","Oui","Abstention","Oui")</f>
        <v>Oui</v>
      </c>
      <c r="IM261" s="7" t="str" cm="1">
        <f t="array" ref="IM261">_xlfn.SWITCH(IK261,"Oui","Abstention","Non","Abstention","Abstention","Non")</f>
        <v>Abstention</v>
      </c>
      <c r="IN261" s="3">
        <f t="shared" si="139"/>
        <v>31</v>
      </c>
      <c r="IO261" s="3">
        <f t="shared" si="140"/>
        <v>0.90322580645161288</v>
      </c>
      <c r="IP261" t="str">
        <f t="shared" si="168"/>
        <v>consigne</v>
      </c>
      <c r="IQ261">
        <f t="shared" si="158"/>
        <v>0</v>
      </c>
      <c r="IR261">
        <f t="shared" si="159"/>
        <v>28</v>
      </c>
      <c r="IS261">
        <f t="shared" si="160"/>
        <v>0</v>
      </c>
      <c r="IT261" s="3">
        <f t="shared" si="141"/>
        <v>28</v>
      </c>
      <c r="IU261" s="7" t="str" cm="1">
        <f t="array" ref="IU261">_xlfn.SWITCH(IT261,IQ261,"Oui",IR261,"Non",IS261,"Abstention")</f>
        <v>Non</v>
      </c>
      <c r="IV261" s="7" t="str" cm="1">
        <f t="array" ref="IV261">_xlfn.SWITCH(IU261,"Oui","Non","Non","Oui","Abstention","Oui")</f>
        <v>Oui</v>
      </c>
      <c r="IW261" s="7" t="str" cm="1">
        <f t="array" ref="IW261">_xlfn.SWITCH(IU261,"Oui","Abstention","Non","Abstention","Abstention","Non")</f>
        <v>Abstention</v>
      </c>
      <c r="IX261" s="3">
        <f t="shared" si="142"/>
        <v>28</v>
      </c>
      <c r="IY261" s="3">
        <f t="shared" si="143"/>
        <v>1</v>
      </c>
      <c r="IZ261" t="str">
        <f t="shared" si="169"/>
        <v>consigne</v>
      </c>
      <c r="JA261">
        <f t="shared" si="161"/>
        <v>28</v>
      </c>
      <c r="JB261">
        <f t="shared" si="162"/>
        <v>0</v>
      </c>
      <c r="JC261">
        <f t="shared" si="163"/>
        <v>1</v>
      </c>
      <c r="JD261" s="3">
        <f t="shared" si="144"/>
        <v>28</v>
      </c>
      <c r="JE261" s="7" t="str" cm="1">
        <f t="array" ref="JE261">_xlfn.SWITCH(JD261,JA261,"Oui",JB261,"Non",JC261,"Abstention")</f>
        <v>Oui</v>
      </c>
      <c r="JF261" s="7" t="str" cm="1">
        <f t="array" ref="JF261">_xlfn.SWITCH(JE261,"Oui","Non","Non","Oui","Abstention","Oui")</f>
        <v>Non</v>
      </c>
      <c r="JG261" s="7" t="str" cm="1">
        <f t="array" ref="JG261">_xlfn.SWITCH(JE261,"Oui","Abstention","Non","Abstention","Abstention","Non")</f>
        <v>Abstention</v>
      </c>
      <c r="JH261" s="3">
        <f t="shared" si="145"/>
        <v>29</v>
      </c>
      <c r="JI261" s="3">
        <f t="shared" si="146"/>
        <v>0.96551724137931039</v>
      </c>
      <c r="JJ261" t="str">
        <f t="shared" si="170"/>
        <v>consigne</v>
      </c>
      <c r="JK261">
        <f t="shared" si="164"/>
        <v>0</v>
      </c>
      <c r="JL261">
        <f t="shared" si="165"/>
        <v>16</v>
      </c>
      <c r="JM261">
        <f t="shared" si="166"/>
        <v>0</v>
      </c>
      <c r="JN261" s="3">
        <f t="shared" si="147"/>
        <v>16</v>
      </c>
      <c r="JO261" s="7" t="str" cm="1">
        <f t="array" ref="JO261">_xlfn.SWITCH(JN261,JK261,"Oui",JL261,"Non",JM261,"Abstention")</f>
        <v>Non</v>
      </c>
      <c r="JP261" s="7" t="str" cm="1">
        <f t="array" ref="JP261">_xlfn.SWITCH(JO261,"Oui","Non","Non","Oui","Abstention","Oui")</f>
        <v>Oui</v>
      </c>
      <c r="JQ261" s="7" t="str" cm="1">
        <f t="array" ref="JQ261">_xlfn.SWITCH(JO261,"Oui","Abstention","Non","Abstention","Abstention","Non")</f>
        <v>Abstention</v>
      </c>
      <c r="JR261" s="3">
        <f t="shared" si="148"/>
        <v>16</v>
      </c>
      <c r="JS261" s="3">
        <f t="shared" si="149"/>
        <v>1</v>
      </c>
      <c r="JT261" t="str">
        <f t="shared" si="171"/>
        <v>consigne</v>
      </c>
      <c r="JU261" s="3"/>
      <c r="JV261" t="str" cm="1">
        <f t="array" ref="JV261">_xlfn._xlws.FILTER($M$3:$HD$3,((($M261:$HD261=$HR261)+($M261:$HD261=$HS261))*($M$5:$HD$5="V")*($HV261="consigne")),"")</f>
        <v/>
      </c>
      <c r="KP261" t="str" cm="1">
        <f t="array" ref="KP261:KQ261">_xlfn._xlws.FILTER($M$3:$HD$3,((($M261:$HD261=$IB261)+($M261:$HD261=$IC261))*($M$5:$HD$5="S")*($IF261="consigne")),"")</f>
        <v>Nussbaumer Eric</v>
      </c>
      <c r="KQ261" t="str">
        <v>Storni Bruno</v>
      </c>
      <c r="LD261" t="str" cm="1">
        <f t="array" ref="LD261">_xlfn._xlws.FILTER($M$3:$HD$3,((($M261:$HD261=$IV261)+($M261:$HD261=$IW261))*($M$5:$HD$5="RL")*($IZ261="consigne")),"")</f>
        <v/>
      </c>
      <c r="LP261" t="str" cm="1">
        <f t="array" ref="LP261">_xlfn._xlws.FILTER($M$3:$HD$3,((($M261:$HD261=$JF261)+($M261:$HD261=$JG261))*($M$5:$HD$5="G")*($JJ261="consigne")),"")</f>
        <v>de la Reussille Denis</v>
      </c>
      <c r="MA261" t="str" cm="1">
        <f t="array" ref="MA261">_xlfn._xlws.FILTER($M$3:$HD$3,((($M261:$HD261=$JP261)+($M261:$HD261=$JQ261))*($M$5:$HD$5="GL")*($JT261="consigne")),"")</f>
        <v/>
      </c>
      <c r="MG261" t="str" cm="1">
        <f t="array" ref="MG261:MI261">_xlfn._xlws.FILTER($M$3:$HD$3,((($M261:$HD261=$IL261)+($M261:$HD261=$IM261))*($M$5:$HD$5="M-E")*($IP261="consigne")),"")</f>
        <v>Gugger Niklaus-Samuel</v>
      </c>
      <c r="MH261" t="str">
        <v>Streiff-Feller Marianne</v>
      </c>
      <c r="MI261" t="str">
        <v>Studer Lilian</v>
      </c>
    </row>
    <row r="262" spans="1:348" x14ac:dyDescent="0.25">
      <c r="A262" s="1" t="s">
        <v>1325</v>
      </c>
      <c r="B262" t="s">
        <v>204</v>
      </c>
      <c r="D262" t="s">
        <v>706</v>
      </c>
      <c r="E262" s="1" t="s">
        <v>1326</v>
      </c>
      <c r="F262" t="s">
        <v>1327</v>
      </c>
      <c r="G262">
        <v>24760</v>
      </c>
      <c r="H262" t="s">
        <v>536</v>
      </c>
      <c r="I262" t="s">
        <v>755</v>
      </c>
      <c r="M262" t="s">
        <v>461</v>
      </c>
      <c r="N262" t="s">
        <v>460</v>
      </c>
      <c r="O262" t="s">
        <v>460</v>
      </c>
      <c r="P262" t="s">
        <v>461</v>
      </c>
      <c r="Q262" t="s">
        <v>461</v>
      </c>
      <c r="R262" t="s">
        <v>460</v>
      </c>
      <c r="S262" t="s">
        <v>460</v>
      </c>
      <c r="T262" t="s">
        <v>460</v>
      </c>
      <c r="U262" t="s">
        <v>460</v>
      </c>
      <c r="V262" t="s">
        <v>460</v>
      </c>
      <c r="W262" t="s">
        <v>463</v>
      </c>
      <c r="X262" t="s">
        <v>460</v>
      </c>
      <c r="Y262" t="s">
        <v>460</v>
      </c>
      <c r="Z262" t="s">
        <v>460</v>
      </c>
      <c r="AA262" t="s">
        <v>460</v>
      </c>
      <c r="AB262" t="s">
        <v>460</v>
      </c>
      <c r="AC262" t="s">
        <v>460</v>
      </c>
      <c r="AD262" t="s">
        <v>460</v>
      </c>
      <c r="AE262" t="s">
        <v>461</v>
      </c>
      <c r="AF262" t="s">
        <v>463</v>
      </c>
      <c r="AG262" t="s">
        <v>460</v>
      </c>
      <c r="AH262" t="s">
        <v>461</v>
      </c>
      <c r="AI262" t="s">
        <v>460</v>
      </c>
      <c r="AJ262" t="s">
        <v>460</v>
      </c>
      <c r="AK262" t="s">
        <v>460</v>
      </c>
      <c r="AL262" t="s">
        <v>461</v>
      </c>
      <c r="AM262" t="s">
        <v>473</v>
      </c>
      <c r="AN262" t="s">
        <v>460</v>
      </c>
      <c r="AO262" t="s">
        <v>460</v>
      </c>
      <c r="AP262" t="s">
        <v>460</v>
      </c>
      <c r="AQ262" t="s">
        <v>460</v>
      </c>
      <c r="AR262" t="s">
        <v>460</v>
      </c>
      <c r="AS262" t="s">
        <v>460</v>
      </c>
      <c r="AT262" t="s">
        <v>461</v>
      </c>
      <c r="AU262" t="s">
        <v>460</v>
      </c>
      <c r="AV262" t="s">
        <v>460</v>
      </c>
      <c r="AW262" t="s">
        <v>461</v>
      </c>
      <c r="AX262" t="s">
        <v>460</v>
      </c>
      <c r="AY262" t="s">
        <v>461</v>
      </c>
      <c r="AZ262" t="s">
        <v>480</v>
      </c>
      <c r="BA262" t="s">
        <v>461</v>
      </c>
      <c r="BB262" t="s">
        <v>461</v>
      </c>
      <c r="BC262" t="s">
        <v>460</v>
      </c>
      <c r="BD262" t="s">
        <v>461</v>
      </c>
      <c r="BE262" t="s">
        <v>463</v>
      </c>
      <c r="BF262" t="s">
        <v>461</v>
      </c>
      <c r="BG262" t="s">
        <v>460</v>
      </c>
      <c r="BH262" t="s">
        <v>461</v>
      </c>
      <c r="BI262" t="s">
        <v>460</v>
      </c>
      <c r="BJ262" t="s">
        <v>460</v>
      </c>
      <c r="BK262" t="s">
        <v>461</v>
      </c>
      <c r="BL262" t="s">
        <v>460</v>
      </c>
      <c r="BM262" t="s">
        <v>460</v>
      </c>
      <c r="BN262" t="s">
        <v>460</v>
      </c>
      <c r="BO262" t="s">
        <v>461</v>
      </c>
      <c r="BP262" t="s">
        <v>463</v>
      </c>
      <c r="BQ262" t="s">
        <v>460</v>
      </c>
      <c r="BR262" t="s">
        <v>461</v>
      </c>
      <c r="BS262" t="s">
        <v>460</v>
      </c>
      <c r="BT262" t="s">
        <v>460</v>
      </c>
      <c r="BU262" t="s">
        <v>480</v>
      </c>
      <c r="BV262" t="s">
        <v>480</v>
      </c>
      <c r="BW262" t="s">
        <v>461</v>
      </c>
      <c r="BX262" t="s">
        <v>460</v>
      </c>
      <c r="BY262" t="s">
        <v>460</v>
      </c>
      <c r="BZ262" t="s">
        <v>461</v>
      </c>
      <c r="CA262" t="s">
        <v>460</v>
      </c>
      <c r="CB262" t="s">
        <v>461</v>
      </c>
      <c r="CC262" t="s">
        <v>461</v>
      </c>
      <c r="CD262" t="s">
        <v>473</v>
      </c>
      <c r="CE262" t="s">
        <v>460</v>
      </c>
      <c r="CF262" t="s">
        <v>460</v>
      </c>
      <c r="CG262" t="s">
        <v>461</v>
      </c>
      <c r="CH262" t="s">
        <v>460</v>
      </c>
      <c r="CI262" t="s">
        <v>461</v>
      </c>
      <c r="CJ262" t="s">
        <v>460</v>
      </c>
      <c r="CK262" t="s">
        <v>460</v>
      </c>
      <c r="CL262" t="s">
        <v>461</v>
      </c>
      <c r="CM262" t="s">
        <v>463</v>
      </c>
      <c r="CN262" t="s">
        <v>460</v>
      </c>
      <c r="CO262" t="s">
        <v>460</v>
      </c>
      <c r="CP262" t="s">
        <v>461</v>
      </c>
      <c r="CQ262" t="s">
        <v>461</v>
      </c>
      <c r="CR262" t="s">
        <v>461</v>
      </c>
      <c r="CS262" t="s">
        <v>461</v>
      </c>
      <c r="CT262" t="s">
        <v>461</v>
      </c>
      <c r="CU262" t="s">
        <v>460</v>
      </c>
      <c r="CV262" t="s">
        <v>461</v>
      </c>
      <c r="CW262" t="s">
        <v>480</v>
      </c>
      <c r="CX262" t="s">
        <v>460</v>
      </c>
      <c r="CY262" t="s">
        <v>463</v>
      </c>
      <c r="CZ262" t="s">
        <v>461</v>
      </c>
      <c r="DA262" t="s">
        <v>460</v>
      </c>
      <c r="DB262" t="s">
        <v>474</v>
      </c>
      <c r="DC262" t="s">
        <v>460</v>
      </c>
      <c r="DD262" t="s">
        <v>461</v>
      </c>
      <c r="DE262" t="s">
        <v>460</v>
      </c>
      <c r="DF262" t="s">
        <v>461</v>
      </c>
      <c r="DG262" t="s">
        <v>460</v>
      </c>
      <c r="DH262" t="s">
        <v>460</v>
      </c>
      <c r="DI262" t="s">
        <v>460</v>
      </c>
      <c r="DJ262" t="s">
        <v>460</v>
      </c>
      <c r="DK262" t="s">
        <v>461</v>
      </c>
      <c r="DL262" t="s">
        <v>460</v>
      </c>
      <c r="DM262" t="s">
        <v>460</v>
      </c>
      <c r="DN262" t="s">
        <v>460</v>
      </c>
      <c r="DO262" t="s">
        <v>460</v>
      </c>
      <c r="DP262" t="s">
        <v>461</v>
      </c>
      <c r="DQ262" t="s">
        <v>461</v>
      </c>
      <c r="DR262" t="s">
        <v>460</v>
      </c>
      <c r="DS262" t="s">
        <v>460</v>
      </c>
      <c r="DT262" t="s">
        <v>460</v>
      </c>
      <c r="DU262" t="s">
        <v>460</v>
      </c>
      <c r="DV262" t="s">
        <v>460</v>
      </c>
      <c r="DW262" t="s">
        <v>460</v>
      </c>
      <c r="DX262" t="s">
        <v>461</v>
      </c>
      <c r="DY262" t="s">
        <v>460</v>
      </c>
      <c r="DZ262" t="s">
        <v>460</v>
      </c>
      <c r="EA262" t="s">
        <v>460</v>
      </c>
      <c r="EB262" t="s">
        <v>460</v>
      </c>
      <c r="EC262" t="s">
        <v>461</v>
      </c>
      <c r="ED262" t="s">
        <v>460</v>
      </c>
      <c r="EE262" t="s">
        <v>460</v>
      </c>
      <c r="EF262" t="s">
        <v>460</v>
      </c>
      <c r="EG262" t="s">
        <v>460</v>
      </c>
      <c r="EH262" t="s">
        <v>460</v>
      </c>
      <c r="EI262" t="s">
        <v>460</v>
      </c>
      <c r="EJ262" t="s">
        <v>461</v>
      </c>
      <c r="EK262" t="s">
        <v>460</v>
      </c>
      <c r="EL262" t="s">
        <v>460</v>
      </c>
      <c r="EM262" t="s">
        <v>460</v>
      </c>
      <c r="EN262" t="s">
        <v>461</v>
      </c>
      <c r="EO262" t="s">
        <v>460</v>
      </c>
      <c r="EP262" t="s">
        <v>460</v>
      </c>
      <c r="EQ262" t="s">
        <v>460</v>
      </c>
      <c r="ER262" t="s">
        <v>460</v>
      </c>
      <c r="ES262" t="s">
        <v>460</v>
      </c>
      <c r="ET262" t="s">
        <v>461</v>
      </c>
      <c r="EU262" t="s">
        <v>460</v>
      </c>
      <c r="EV262" t="s">
        <v>460</v>
      </c>
      <c r="EW262" t="s">
        <v>460</v>
      </c>
      <c r="EX262" t="s">
        <v>460</v>
      </c>
      <c r="EY262" t="s">
        <v>461</v>
      </c>
      <c r="EZ262" t="s">
        <v>460</v>
      </c>
      <c r="FA262" t="s">
        <v>480</v>
      </c>
      <c r="FB262" t="s">
        <v>461</v>
      </c>
      <c r="FC262" t="s">
        <v>461</v>
      </c>
      <c r="FD262" t="s">
        <v>460</v>
      </c>
      <c r="FE262" t="s">
        <v>460</v>
      </c>
      <c r="FF262" t="s">
        <v>460</v>
      </c>
      <c r="FG262" t="s">
        <v>461</v>
      </c>
      <c r="FH262" t="s">
        <v>460</v>
      </c>
      <c r="FI262" t="s">
        <v>460</v>
      </c>
      <c r="FJ262" t="s">
        <v>480</v>
      </c>
      <c r="FK262" t="s">
        <v>461</v>
      </c>
      <c r="FL262" t="s">
        <v>460</v>
      </c>
      <c r="FM262" t="s">
        <v>460</v>
      </c>
      <c r="FN262" t="s">
        <v>461</v>
      </c>
      <c r="FO262" t="s">
        <v>460</v>
      </c>
      <c r="FP262" t="s">
        <v>461</v>
      </c>
      <c r="FQ262" t="s">
        <v>461</v>
      </c>
      <c r="FR262" t="s">
        <v>460</v>
      </c>
      <c r="FS262" t="s">
        <v>461</v>
      </c>
      <c r="FT262" t="s">
        <v>460</v>
      </c>
      <c r="FU262" t="s">
        <v>460</v>
      </c>
      <c r="FV262" t="s">
        <v>480</v>
      </c>
      <c r="FW262" t="s">
        <v>461</v>
      </c>
      <c r="FX262" t="s">
        <v>460</v>
      </c>
      <c r="FY262" t="s">
        <v>460</v>
      </c>
      <c r="FZ262" t="s">
        <v>461</v>
      </c>
      <c r="GA262" t="s">
        <v>461</v>
      </c>
      <c r="GB262" t="s">
        <v>460</v>
      </c>
      <c r="GC262" t="s">
        <v>461</v>
      </c>
      <c r="GD262" t="s">
        <v>460</v>
      </c>
      <c r="GE262" t="s">
        <v>460</v>
      </c>
      <c r="GF262" t="s">
        <v>461</v>
      </c>
      <c r="GG262" t="s">
        <v>460</v>
      </c>
      <c r="GH262" t="s">
        <v>460</v>
      </c>
      <c r="GI262" t="s">
        <v>460</v>
      </c>
      <c r="GJ262" t="s">
        <v>460</v>
      </c>
      <c r="GK262" t="s">
        <v>461</v>
      </c>
      <c r="GL262" t="s">
        <v>461</v>
      </c>
      <c r="GM262" t="s">
        <v>461</v>
      </c>
      <c r="GN262" t="s">
        <v>461</v>
      </c>
      <c r="GO262" t="s">
        <v>460</v>
      </c>
      <c r="GP262" t="s">
        <v>460</v>
      </c>
      <c r="GQ262" t="s">
        <v>461</v>
      </c>
      <c r="GR262" t="s">
        <v>473</v>
      </c>
      <c r="GS262" t="s">
        <v>461</v>
      </c>
      <c r="GT262" t="s">
        <v>460</v>
      </c>
      <c r="GU262" t="s">
        <v>460</v>
      </c>
      <c r="GV262" t="s">
        <v>460</v>
      </c>
      <c r="GW262" t="s">
        <v>460</v>
      </c>
      <c r="GX262" t="s">
        <v>460</v>
      </c>
      <c r="GY262" t="s">
        <v>460</v>
      </c>
      <c r="GZ262" t="s">
        <v>460</v>
      </c>
      <c r="HA262" t="s">
        <v>460</v>
      </c>
      <c r="HB262" t="s">
        <v>461</v>
      </c>
      <c r="HC262" t="s">
        <v>460</v>
      </c>
      <c r="HD262" t="s">
        <v>461</v>
      </c>
      <c r="HE262" t="s">
        <v>481</v>
      </c>
      <c r="HF262">
        <v>120</v>
      </c>
      <c r="HG262">
        <v>63</v>
      </c>
      <c r="HH262">
        <v>7</v>
      </c>
      <c r="HI262">
        <v>6</v>
      </c>
      <c r="HJ262">
        <v>3</v>
      </c>
      <c r="HK262" t="s">
        <v>476</v>
      </c>
      <c r="HM262" s="3">
        <f t="shared" si="150"/>
        <v>6</v>
      </c>
      <c r="HN262" s="3">
        <f t="shared" si="151"/>
        <v>42</v>
      </c>
      <c r="HO262" s="3">
        <f t="shared" si="167"/>
        <v>2</v>
      </c>
      <c r="HP262" s="3">
        <f t="shared" si="130"/>
        <v>42</v>
      </c>
      <c r="HQ262" s="7" t="str" cm="1">
        <f t="array" ref="HQ262">_xlfn.SWITCH(HP262,HM262,"Oui",HN262,"Non",HO262,"Abstention")</f>
        <v>Non</v>
      </c>
      <c r="HR262" s="7" t="str" cm="1">
        <f t="array" ref="HR262">_xlfn.SWITCH(HQ262,"Oui","Non","Non","Oui","Abstention","Oui")</f>
        <v>Oui</v>
      </c>
      <c r="HS262" s="7" t="str" cm="1">
        <f t="array" ref="HS262">_xlfn.SWITCH(HQ262,"Oui","Abstention","Non","Abstention","Abstention","Non")</f>
        <v>Abstention</v>
      </c>
      <c r="HT262" s="3">
        <f t="shared" si="131"/>
        <v>50</v>
      </c>
      <c r="HU262" s="3">
        <f t="shared" si="132"/>
        <v>0.84</v>
      </c>
      <c r="HV262" t="str">
        <f t="shared" si="133"/>
        <v>consigne</v>
      </c>
      <c r="HW262" s="3">
        <f t="shared" si="152"/>
        <v>36</v>
      </c>
      <c r="HX262" s="3">
        <f t="shared" si="153"/>
        <v>0</v>
      </c>
      <c r="HY262" s="3">
        <f t="shared" si="154"/>
        <v>0</v>
      </c>
      <c r="HZ262" s="3">
        <f t="shared" si="134"/>
        <v>36</v>
      </c>
      <c r="IA262" s="7" t="str" cm="1">
        <f t="array" ref="IA262">_xlfn.SWITCH(HZ262,HW262,"Oui",HX262,"Non",HY262,"Abstention")</f>
        <v>Oui</v>
      </c>
      <c r="IB262" s="7" t="str" cm="1">
        <f t="array" ref="IB262">_xlfn.SWITCH(IA262,"Oui","Non","Non","Oui","Abstention","Oui")</f>
        <v>Non</v>
      </c>
      <c r="IC262" s="7" t="str" cm="1">
        <f t="array" ref="IC262">_xlfn.SWITCH(IA262,"Oui","Abstention","Non","Abstention","Abstention","Non")</f>
        <v>Abstention</v>
      </c>
      <c r="ID262" s="3">
        <f t="shared" si="172"/>
        <v>36</v>
      </c>
      <c r="IE262" s="3">
        <f t="shared" si="173"/>
        <v>1</v>
      </c>
      <c r="IF262" t="str">
        <f t="shared" si="137"/>
        <v>consigne</v>
      </c>
      <c r="IG262">
        <f t="shared" si="155"/>
        <v>27</v>
      </c>
      <c r="IH262">
        <f t="shared" si="156"/>
        <v>1</v>
      </c>
      <c r="II262">
        <f t="shared" si="157"/>
        <v>3</v>
      </c>
      <c r="IJ262" s="3">
        <f t="shared" si="138"/>
        <v>27</v>
      </c>
      <c r="IK262" s="7" t="str" cm="1">
        <f t="array" ref="IK262">_xlfn.SWITCH(IJ262,IG262,"Oui",IH262,"Non",II262,"Abstention")</f>
        <v>Oui</v>
      </c>
      <c r="IL262" s="7" t="str" cm="1">
        <f t="array" ref="IL262">_xlfn.SWITCH(IK262,"Oui","Non","Non","Oui","Abstention","Oui")</f>
        <v>Non</v>
      </c>
      <c r="IM262" s="7" t="str" cm="1">
        <f t="array" ref="IM262">_xlfn.SWITCH(IK262,"Oui","Abstention","Non","Abstention","Abstention","Non")</f>
        <v>Abstention</v>
      </c>
      <c r="IN262" s="3">
        <f t="shared" si="139"/>
        <v>31</v>
      </c>
      <c r="IO262" s="3">
        <f t="shared" si="140"/>
        <v>0.87096774193548387</v>
      </c>
      <c r="IP262" t="str">
        <f t="shared" si="168"/>
        <v>consigne</v>
      </c>
      <c r="IQ262">
        <f t="shared" si="158"/>
        <v>6</v>
      </c>
      <c r="IR262">
        <f t="shared" si="159"/>
        <v>20</v>
      </c>
      <c r="IS262">
        <f t="shared" si="160"/>
        <v>2</v>
      </c>
      <c r="IT262" s="3">
        <f t="shared" si="141"/>
        <v>20</v>
      </c>
      <c r="IU262" s="7" t="str" cm="1">
        <f t="array" ref="IU262">_xlfn.SWITCH(IT262,IQ262,"Oui",IR262,"Non",IS262,"Abstention")</f>
        <v>Non</v>
      </c>
      <c r="IV262" s="7" t="str" cm="1">
        <f t="array" ref="IV262">_xlfn.SWITCH(IU262,"Oui","Non","Non","Oui","Abstention","Oui")</f>
        <v>Oui</v>
      </c>
      <c r="IW262" s="7" t="str" cm="1">
        <f t="array" ref="IW262">_xlfn.SWITCH(IU262,"Oui","Abstention","Non","Abstention","Abstention","Non")</f>
        <v>Abstention</v>
      </c>
      <c r="IX262" s="3">
        <f t="shared" si="142"/>
        <v>28</v>
      </c>
      <c r="IY262" s="3">
        <f t="shared" si="143"/>
        <v>0.7142857142857143</v>
      </c>
      <c r="IZ262" t="str">
        <f t="shared" si="169"/>
        <v>consigne</v>
      </c>
      <c r="JA262">
        <f t="shared" si="161"/>
        <v>29</v>
      </c>
      <c r="JB262">
        <f t="shared" si="162"/>
        <v>0</v>
      </c>
      <c r="JC262">
        <f t="shared" si="163"/>
        <v>0</v>
      </c>
      <c r="JD262" s="3">
        <f t="shared" si="144"/>
        <v>29</v>
      </c>
      <c r="JE262" s="7" t="str" cm="1">
        <f t="array" ref="JE262">_xlfn.SWITCH(JD262,JA262,"Oui",JB262,"Non",JC262,"Abstention")</f>
        <v>Oui</v>
      </c>
      <c r="JF262" s="7" t="str" cm="1">
        <f t="array" ref="JF262">_xlfn.SWITCH(JE262,"Oui","Non","Non","Oui","Abstention","Oui")</f>
        <v>Non</v>
      </c>
      <c r="JG262" s="7" t="str" cm="1">
        <f t="array" ref="JG262">_xlfn.SWITCH(JE262,"Oui","Abstention","Non","Abstention","Abstention","Non")</f>
        <v>Abstention</v>
      </c>
      <c r="JH262" s="3">
        <f t="shared" si="145"/>
        <v>29</v>
      </c>
      <c r="JI262" s="3">
        <f t="shared" si="146"/>
        <v>1</v>
      </c>
      <c r="JJ262" t="str">
        <f t="shared" si="170"/>
        <v>consigne</v>
      </c>
      <c r="JK262">
        <f t="shared" si="164"/>
        <v>16</v>
      </c>
      <c r="JL262">
        <f t="shared" si="165"/>
        <v>0</v>
      </c>
      <c r="JM262">
        <f t="shared" si="166"/>
        <v>0</v>
      </c>
      <c r="JN262" s="3">
        <f t="shared" si="147"/>
        <v>16</v>
      </c>
      <c r="JO262" s="7" t="str" cm="1">
        <f t="array" ref="JO262">_xlfn.SWITCH(JN262,JK262,"Oui",JL262,"Non",JM262,"Abstention")</f>
        <v>Oui</v>
      </c>
      <c r="JP262" s="7" t="str" cm="1">
        <f t="array" ref="JP262">_xlfn.SWITCH(JO262,"Oui","Non","Non","Oui","Abstention","Oui")</f>
        <v>Non</v>
      </c>
      <c r="JQ262" s="7" t="str" cm="1">
        <f t="array" ref="JQ262">_xlfn.SWITCH(JO262,"Oui","Abstention","Non","Abstention","Abstention","Non")</f>
        <v>Abstention</v>
      </c>
      <c r="JR262" s="3">
        <f t="shared" si="148"/>
        <v>16</v>
      </c>
      <c r="JS262" s="3">
        <f t="shared" si="149"/>
        <v>1</v>
      </c>
      <c r="JT262" t="str">
        <f t="shared" si="171"/>
        <v>consigne</v>
      </c>
      <c r="JU262" s="3"/>
      <c r="JV262" t="str" cm="1">
        <f t="array" ref="JV262:KC262">_xlfn._xlws.FILTER($M$3:$HD$3,((($M262:$HD262=$HR262)+($M262:$HD262=$HS262))*($M$5:$HD$5="V")*($HV262="consigne")),"")</f>
        <v>Aebi Andreas</v>
      </c>
      <c r="JW262" t="str">
        <v>Burgherr Thomas</v>
      </c>
      <c r="JX262" t="str">
        <v>Gafner Andreas</v>
      </c>
      <c r="JY262" t="str">
        <v>Geissbühler Andrea Martina</v>
      </c>
      <c r="JZ262" t="str">
        <v>Martullo-Blocher Magdalena</v>
      </c>
      <c r="KA262" t="str">
        <v>Nicolet Jacques</v>
      </c>
      <c r="KB262" t="str">
        <v>Rüegger Monika</v>
      </c>
      <c r="KC262" t="str">
        <v>von Siebenthal Erich</v>
      </c>
      <c r="KP262" t="str" cm="1">
        <f t="array" ref="KP262">_xlfn._xlws.FILTER($M$3:$HD$3,((($M262:$HD262=$IB262)+($M262:$HD262=$IC262))*($M$5:$HD$5="S")*($IF262="consigne")),"")</f>
        <v/>
      </c>
      <c r="LD262" t="str" cm="1">
        <f t="array" ref="LD262:LK262">_xlfn._xlws.FILTER($M$3:$HD$3,((($M262:$HD262=$IV262)+($M262:$HD262=$IW262))*($M$5:$HD$5="RL")*($IZ262="consigne")),"")</f>
        <v>Borloz Frédéric</v>
      </c>
      <c r="LE262" t="str">
        <v>Cattaneo Rocco</v>
      </c>
      <c r="LF262" t="str">
        <v>de Quattro Jacqueline</v>
      </c>
      <c r="LG262" t="str">
        <v>Fiala Doris</v>
      </c>
      <c r="LH262" t="str">
        <v>Giacometti Anna</v>
      </c>
      <c r="LI262" t="str">
        <v>Jauslin Matthias Samuel</v>
      </c>
      <c r="LJ262" t="str">
        <v>Nantermod Philippe</v>
      </c>
      <c r="LK262" t="str">
        <v>Wehrli Laurent</v>
      </c>
      <c r="LP262" t="str" cm="1">
        <f t="array" ref="LP262">_xlfn._xlws.FILTER($M$3:$HD$3,((($M262:$HD262=$JF262)+($M262:$HD262=$JG262))*($M$5:$HD$5="G")*($JJ262="consigne")),"")</f>
        <v/>
      </c>
      <c r="MA262" t="str" cm="1">
        <f t="array" ref="MA262">_xlfn._xlws.FILTER($M$3:$HD$3,((($M262:$HD262=$JP262)+($M262:$HD262=$JQ262))*($M$5:$HD$5="GL")*($JT262="consigne")),"")</f>
        <v/>
      </c>
      <c r="MG262" t="str" cm="1">
        <f t="array" ref="MG262:MJ262">_xlfn._xlws.FILTER($M$3:$HD$3,((($M262:$HD262=$IL262)+($M262:$HD262=$IM262))*($M$5:$HD$5="M-E")*($IP262="consigne")),"")</f>
        <v>Gmür Alois</v>
      </c>
      <c r="MH262" t="str">
        <v>Humbel Ruth</v>
      </c>
      <c r="MI262" t="str">
        <v>Regazzi Fabio</v>
      </c>
      <c r="MJ262" t="str">
        <v>Schneider-Schneiter Elisabeth</v>
      </c>
    </row>
    <row r="263" spans="1:348" x14ac:dyDescent="0.25">
      <c r="A263" s="1" t="s">
        <v>1328</v>
      </c>
      <c r="B263" t="s">
        <v>204</v>
      </c>
      <c r="D263" t="s">
        <v>706</v>
      </c>
      <c r="E263" s="1" t="s">
        <v>1329</v>
      </c>
      <c r="F263" t="s">
        <v>1330</v>
      </c>
      <c r="G263">
        <v>24761</v>
      </c>
      <c r="H263" t="s">
        <v>536</v>
      </c>
      <c r="I263" t="s">
        <v>755</v>
      </c>
      <c r="M263" t="s">
        <v>461</v>
      </c>
      <c r="N263" t="s">
        <v>461</v>
      </c>
      <c r="O263" t="s">
        <v>460</v>
      </c>
      <c r="P263" t="s">
        <v>461</v>
      </c>
      <c r="Q263" t="s">
        <v>461</v>
      </c>
      <c r="R263" t="s">
        <v>460</v>
      </c>
      <c r="S263" t="s">
        <v>460</v>
      </c>
      <c r="T263" t="s">
        <v>460</v>
      </c>
      <c r="U263" t="s">
        <v>460</v>
      </c>
      <c r="V263" t="s">
        <v>460</v>
      </c>
      <c r="W263" t="s">
        <v>463</v>
      </c>
      <c r="X263" t="s">
        <v>460</v>
      </c>
      <c r="Y263" t="s">
        <v>460</v>
      </c>
      <c r="Z263" t="s">
        <v>460</v>
      </c>
      <c r="AA263" t="s">
        <v>460</v>
      </c>
      <c r="AB263" t="s">
        <v>460</v>
      </c>
      <c r="AC263" t="s">
        <v>460</v>
      </c>
      <c r="AD263" t="s">
        <v>461</v>
      </c>
      <c r="AE263" t="s">
        <v>461</v>
      </c>
      <c r="AF263" t="s">
        <v>463</v>
      </c>
      <c r="AG263" t="s">
        <v>461</v>
      </c>
      <c r="AH263" t="s">
        <v>461</v>
      </c>
      <c r="AI263" t="s">
        <v>461</v>
      </c>
      <c r="AJ263" t="s">
        <v>460</v>
      </c>
      <c r="AK263" t="s">
        <v>460</v>
      </c>
      <c r="AL263" t="s">
        <v>461</v>
      </c>
      <c r="AM263" t="s">
        <v>473</v>
      </c>
      <c r="AN263" t="s">
        <v>461</v>
      </c>
      <c r="AO263" t="s">
        <v>461</v>
      </c>
      <c r="AP263" t="s">
        <v>461</v>
      </c>
      <c r="AQ263" t="s">
        <v>461</v>
      </c>
      <c r="AR263" t="s">
        <v>460</v>
      </c>
      <c r="AS263" t="s">
        <v>460</v>
      </c>
      <c r="AT263" t="s">
        <v>461</v>
      </c>
      <c r="AU263" t="s">
        <v>460</v>
      </c>
      <c r="AV263" t="s">
        <v>460</v>
      </c>
      <c r="AW263" t="s">
        <v>461</v>
      </c>
      <c r="AX263" t="s">
        <v>460</v>
      </c>
      <c r="AY263" t="s">
        <v>461</v>
      </c>
      <c r="AZ263" t="s">
        <v>461</v>
      </c>
      <c r="BA263" t="s">
        <v>461</v>
      </c>
      <c r="BB263" t="s">
        <v>461</v>
      </c>
      <c r="BC263" t="s">
        <v>460</v>
      </c>
      <c r="BD263" t="s">
        <v>461</v>
      </c>
      <c r="BE263" t="s">
        <v>463</v>
      </c>
      <c r="BF263" t="s">
        <v>461</v>
      </c>
      <c r="BG263" t="s">
        <v>460</v>
      </c>
      <c r="BH263" t="s">
        <v>461</v>
      </c>
      <c r="BI263" t="s">
        <v>480</v>
      </c>
      <c r="BJ263" t="s">
        <v>461</v>
      </c>
      <c r="BK263" t="s">
        <v>461</v>
      </c>
      <c r="BL263" t="s">
        <v>460</v>
      </c>
      <c r="BM263" t="s">
        <v>460</v>
      </c>
      <c r="BN263" t="s">
        <v>460</v>
      </c>
      <c r="BO263" t="s">
        <v>461</v>
      </c>
      <c r="BP263" t="s">
        <v>463</v>
      </c>
      <c r="BQ263" t="s">
        <v>460</v>
      </c>
      <c r="BR263" t="s">
        <v>461</v>
      </c>
      <c r="BS263" t="s">
        <v>460</v>
      </c>
      <c r="BT263" t="s">
        <v>461</v>
      </c>
      <c r="BU263" t="s">
        <v>461</v>
      </c>
      <c r="BV263" t="s">
        <v>461</v>
      </c>
      <c r="BW263" t="s">
        <v>461</v>
      </c>
      <c r="BX263" t="s">
        <v>460</v>
      </c>
      <c r="BY263" t="s">
        <v>461</v>
      </c>
      <c r="BZ263" t="s">
        <v>461</v>
      </c>
      <c r="CA263" t="s">
        <v>460</v>
      </c>
      <c r="CB263" t="s">
        <v>461</v>
      </c>
      <c r="CC263" t="s">
        <v>461</v>
      </c>
      <c r="CD263" t="s">
        <v>473</v>
      </c>
      <c r="CE263" t="s">
        <v>460</v>
      </c>
      <c r="CF263" t="s">
        <v>460</v>
      </c>
      <c r="CG263" t="s">
        <v>461</v>
      </c>
      <c r="CH263" t="s">
        <v>460</v>
      </c>
      <c r="CI263" t="s">
        <v>461</v>
      </c>
      <c r="CJ263" t="s">
        <v>461</v>
      </c>
      <c r="CK263" t="s">
        <v>460</v>
      </c>
      <c r="CL263" t="s">
        <v>461</v>
      </c>
      <c r="CM263" t="s">
        <v>463</v>
      </c>
      <c r="CN263" t="s">
        <v>460</v>
      </c>
      <c r="CO263" t="s">
        <v>460</v>
      </c>
      <c r="CP263" t="s">
        <v>461</v>
      </c>
      <c r="CQ263" t="s">
        <v>461</v>
      </c>
      <c r="CR263" t="s">
        <v>461</v>
      </c>
      <c r="CS263" t="s">
        <v>461</v>
      </c>
      <c r="CT263" t="s">
        <v>461</v>
      </c>
      <c r="CU263" t="s">
        <v>461</v>
      </c>
      <c r="CV263" t="s">
        <v>461</v>
      </c>
      <c r="CW263" t="s">
        <v>461</v>
      </c>
      <c r="CX263" t="s">
        <v>460</v>
      </c>
      <c r="CY263" t="s">
        <v>463</v>
      </c>
      <c r="CZ263" t="s">
        <v>461</v>
      </c>
      <c r="DA263" t="s">
        <v>461</v>
      </c>
      <c r="DB263" t="s">
        <v>474</v>
      </c>
      <c r="DC263" t="s">
        <v>461</v>
      </c>
      <c r="DD263" t="s">
        <v>461</v>
      </c>
      <c r="DE263" t="s">
        <v>460</v>
      </c>
      <c r="DF263" t="s">
        <v>461</v>
      </c>
      <c r="DG263" t="s">
        <v>461</v>
      </c>
      <c r="DH263" t="s">
        <v>461</v>
      </c>
      <c r="DI263" t="s">
        <v>460</v>
      </c>
      <c r="DJ263" t="s">
        <v>461</v>
      </c>
      <c r="DK263" t="s">
        <v>461</v>
      </c>
      <c r="DL263" t="s">
        <v>460</v>
      </c>
      <c r="DM263" t="s">
        <v>460</v>
      </c>
      <c r="DN263" t="s">
        <v>460</v>
      </c>
      <c r="DO263" t="s">
        <v>461</v>
      </c>
      <c r="DP263" t="s">
        <v>461</v>
      </c>
      <c r="DQ263" t="s">
        <v>461</v>
      </c>
      <c r="DR263" t="s">
        <v>460</v>
      </c>
      <c r="DS263" t="s">
        <v>460</v>
      </c>
      <c r="DT263" t="s">
        <v>460</v>
      </c>
      <c r="DU263" t="s">
        <v>461</v>
      </c>
      <c r="DV263" t="s">
        <v>460</v>
      </c>
      <c r="DW263" t="s">
        <v>460</v>
      </c>
      <c r="DX263" t="s">
        <v>461</v>
      </c>
      <c r="DY263" t="s">
        <v>460</v>
      </c>
      <c r="DZ263" t="s">
        <v>460</v>
      </c>
      <c r="EA263" t="s">
        <v>460</v>
      </c>
      <c r="EB263" t="s">
        <v>460</v>
      </c>
      <c r="EC263" t="s">
        <v>461</v>
      </c>
      <c r="ED263" t="s">
        <v>460</v>
      </c>
      <c r="EE263" t="s">
        <v>461</v>
      </c>
      <c r="EF263" t="s">
        <v>461</v>
      </c>
      <c r="EG263" t="s">
        <v>460</v>
      </c>
      <c r="EH263" t="s">
        <v>461</v>
      </c>
      <c r="EI263" t="s">
        <v>461</v>
      </c>
      <c r="EJ263" t="s">
        <v>461</v>
      </c>
      <c r="EK263" t="s">
        <v>460</v>
      </c>
      <c r="EL263" t="s">
        <v>460</v>
      </c>
      <c r="EM263" t="s">
        <v>461</v>
      </c>
      <c r="EN263" t="s">
        <v>461</v>
      </c>
      <c r="EO263" t="s">
        <v>460</v>
      </c>
      <c r="EP263" t="s">
        <v>461</v>
      </c>
      <c r="EQ263" t="s">
        <v>460</v>
      </c>
      <c r="ER263" t="s">
        <v>460</v>
      </c>
      <c r="ES263" t="s">
        <v>460</v>
      </c>
      <c r="ET263" t="s">
        <v>461</v>
      </c>
      <c r="EU263" t="s">
        <v>460</v>
      </c>
      <c r="EV263" t="s">
        <v>460</v>
      </c>
      <c r="EW263" t="s">
        <v>460</v>
      </c>
      <c r="EX263" t="s">
        <v>460</v>
      </c>
      <c r="EY263" t="s">
        <v>461</v>
      </c>
      <c r="EZ263" t="s">
        <v>461</v>
      </c>
      <c r="FA263" t="s">
        <v>461</v>
      </c>
      <c r="FB263" t="s">
        <v>461</v>
      </c>
      <c r="FC263" t="s">
        <v>461</v>
      </c>
      <c r="FD263" t="s">
        <v>461</v>
      </c>
      <c r="FE263" t="s">
        <v>461</v>
      </c>
      <c r="FF263" t="s">
        <v>461</v>
      </c>
      <c r="FG263" t="s">
        <v>461</v>
      </c>
      <c r="FH263" t="s">
        <v>460</v>
      </c>
      <c r="FI263" t="s">
        <v>461</v>
      </c>
      <c r="FJ263" t="s">
        <v>461</v>
      </c>
      <c r="FK263" t="s">
        <v>461</v>
      </c>
      <c r="FL263" t="s">
        <v>460</v>
      </c>
      <c r="FM263" t="s">
        <v>460</v>
      </c>
      <c r="FN263" t="s">
        <v>461</v>
      </c>
      <c r="FO263" t="s">
        <v>460</v>
      </c>
      <c r="FP263" t="s">
        <v>461</v>
      </c>
      <c r="FQ263" t="s">
        <v>461</v>
      </c>
      <c r="FR263" t="s">
        <v>460</v>
      </c>
      <c r="FS263" t="s">
        <v>461</v>
      </c>
      <c r="FT263" t="s">
        <v>460</v>
      </c>
      <c r="FU263" t="s">
        <v>460</v>
      </c>
      <c r="FV263" t="s">
        <v>461</v>
      </c>
      <c r="FW263" t="s">
        <v>461</v>
      </c>
      <c r="FX263" t="s">
        <v>460</v>
      </c>
      <c r="FY263" t="s">
        <v>461</v>
      </c>
      <c r="FZ263" t="s">
        <v>461</v>
      </c>
      <c r="GA263" t="s">
        <v>461</v>
      </c>
      <c r="GB263" t="s">
        <v>461</v>
      </c>
      <c r="GC263" t="s">
        <v>461</v>
      </c>
      <c r="GD263" t="s">
        <v>460</v>
      </c>
      <c r="GE263" t="s">
        <v>460</v>
      </c>
      <c r="GF263" t="s">
        <v>461</v>
      </c>
      <c r="GG263" t="s">
        <v>480</v>
      </c>
      <c r="GH263" t="s">
        <v>460</v>
      </c>
      <c r="GI263" t="s">
        <v>460</v>
      </c>
      <c r="GJ263" t="s">
        <v>460</v>
      </c>
      <c r="GK263" t="s">
        <v>461</v>
      </c>
      <c r="GL263" t="s">
        <v>461</v>
      </c>
      <c r="GM263" t="s">
        <v>461</v>
      </c>
      <c r="GN263" t="s">
        <v>461</v>
      </c>
      <c r="GO263" t="s">
        <v>461</v>
      </c>
      <c r="GP263" t="s">
        <v>460</v>
      </c>
      <c r="GQ263" t="s">
        <v>461</v>
      </c>
      <c r="GR263" t="s">
        <v>473</v>
      </c>
      <c r="GS263" t="s">
        <v>461</v>
      </c>
      <c r="GT263" t="s">
        <v>460</v>
      </c>
      <c r="GU263" t="s">
        <v>460</v>
      </c>
      <c r="GV263" t="s">
        <v>461</v>
      </c>
      <c r="GW263" t="s">
        <v>460</v>
      </c>
      <c r="GX263" t="s">
        <v>460</v>
      </c>
      <c r="GY263" t="s">
        <v>460</v>
      </c>
      <c r="GZ263" t="s">
        <v>460</v>
      </c>
      <c r="HA263" t="s">
        <v>461</v>
      </c>
      <c r="HB263" t="s">
        <v>461</v>
      </c>
      <c r="HC263" t="s">
        <v>460</v>
      </c>
      <c r="HD263" t="s">
        <v>461</v>
      </c>
      <c r="HE263" t="s">
        <v>475</v>
      </c>
      <c r="HF263">
        <v>82</v>
      </c>
      <c r="HG263">
        <v>106</v>
      </c>
      <c r="HH263">
        <v>2</v>
      </c>
      <c r="HI263">
        <v>6</v>
      </c>
      <c r="HJ263">
        <v>3</v>
      </c>
      <c r="HK263" t="s">
        <v>476</v>
      </c>
      <c r="HM263" s="3">
        <f t="shared" si="150"/>
        <v>0</v>
      </c>
      <c r="HN263" s="3">
        <f t="shared" si="151"/>
        <v>50</v>
      </c>
      <c r="HO263" s="3">
        <f t="shared" si="167"/>
        <v>0</v>
      </c>
      <c r="HP263" s="3">
        <f t="shared" si="130"/>
        <v>50</v>
      </c>
      <c r="HQ263" s="7" t="str" cm="1">
        <f t="array" ref="HQ263">_xlfn.SWITCH(HP263,HM263,"Oui",HN263,"Non",HO263,"Abstention")</f>
        <v>Non</v>
      </c>
      <c r="HR263" s="7" t="str" cm="1">
        <f t="array" ref="HR263">_xlfn.SWITCH(HQ263,"Oui","Non","Non","Oui","Abstention","Oui")</f>
        <v>Oui</v>
      </c>
      <c r="HS263" s="7" t="str" cm="1">
        <f t="array" ref="HS263">_xlfn.SWITCH(HQ263,"Oui","Abstention","Non","Abstention","Abstention","Non")</f>
        <v>Abstention</v>
      </c>
      <c r="HT263" s="3">
        <f t="shared" si="131"/>
        <v>50</v>
      </c>
      <c r="HU263" s="3">
        <f t="shared" si="132"/>
        <v>1</v>
      </c>
      <c r="HV263" t="str">
        <f t="shared" si="133"/>
        <v>consigne</v>
      </c>
      <c r="HW263" s="3">
        <f t="shared" si="152"/>
        <v>35</v>
      </c>
      <c r="HX263" s="3">
        <f t="shared" si="153"/>
        <v>0</v>
      </c>
      <c r="HY263" s="3">
        <f t="shared" si="154"/>
        <v>1</v>
      </c>
      <c r="HZ263" s="3">
        <f t="shared" si="134"/>
        <v>35</v>
      </c>
      <c r="IA263" s="7" t="str" cm="1">
        <f t="array" ref="IA263">_xlfn.SWITCH(HZ263,HW263,"Oui",HX263,"Non",HY263,"Abstention")</f>
        <v>Oui</v>
      </c>
      <c r="IB263" s="7" t="str" cm="1">
        <f t="array" ref="IB263">_xlfn.SWITCH(IA263,"Oui","Non","Non","Oui","Abstention","Oui")</f>
        <v>Non</v>
      </c>
      <c r="IC263" s="7" t="str" cm="1">
        <f t="array" ref="IC263">_xlfn.SWITCH(IA263,"Oui","Abstention","Non","Abstention","Abstention","Non")</f>
        <v>Abstention</v>
      </c>
      <c r="ID263" s="3">
        <f t="shared" si="172"/>
        <v>36</v>
      </c>
      <c r="IE263" s="3">
        <f t="shared" si="173"/>
        <v>0.97222222222222221</v>
      </c>
      <c r="IF263" t="str">
        <f t="shared" si="137"/>
        <v>consigne</v>
      </c>
      <c r="IG263">
        <f t="shared" si="155"/>
        <v>2</v>
      </c>
      <c r="IH263">
        <f t="shared" si="156"/>
        <v>28</v>
      </c>
      <c r="II263">
        <f t="shared" si="157"/>
        <v>1</v>
      </c>
      <c r="IJ263" s="3">
        <f t="shared" si="138"/>
        <v>28</v>
      </c>
      <c r="IK263" s="7" t="str" cm="1">
        <f t="array" ref="IK263">_xlfn.SWITCH(IJ263,IG263,"Oui",IH263,"Non",II263,"Abstention")</f>
        <v>Non</v>
      </c>
      <c r="IL263" s="7" t="str" cm="1">
        <f t="array" ref="IL263">_xlfn.SWITCH(IK263,"Oui","Non","Non","Oui","Abstention","Oui")</f>
        <v>Oui</v>
      </c>
      <c r="IM263" s="7" t="str" cm="1">
        <f t="array" ref="IM263">_xlfn.SWITCH(IK263,"Oui","Abstention","Non","Abstention","Abstention","Non")</f>
        <v>Abstention</v>
      </c>
      <c r="IN263" s="3">
        <f t="shared" si="139"/>
        <v>31</v>
      </c>
      <c r="IO263" s="3">
        <f t="shared" si="140"/>
        <v>0.90322580645161288</v>
      </c>
      <c r="IP263" t="str">
        <f t="shared" si="168"/>
        <v>consigne</v>
      </c>
      <c r="IQ263">
        <f t="shared" si="158"/>
        <v>0</v>
      </c>
      <c r="IR263">
        <f t="shared" si="159"/>
        <v>28</v>
      </c>
      <c r="IS263">
        <f t="shared" si="160"/>
        <v>0</v>
      </c>
      <c r="IT263" s="3">
        <f t="shared" si="141"/>
        <v>28</v>
      </c>
      <c r="IU263" s="7" t="str" cm="1">
        <f t="array" ref="IU263">_xlfn.SWITCH(IT263,IQ263,"Oui",IR263,"Non",IS263,"Abstention")</f>
        <v>Non</v>
      </c>
      <c r="IV263" s="7" t="str" cm="1">
        <f t="array" ref="IV263">_xlfn.SWITCH(IU263,"Oui","Non","Non","Oui","Abstention","Oui")</f>
        <v>Oui</v>
      </c>
      <c r="IW263" s="7" t="str" cm="1">
        <f t="array" ref="IW263">_xlfn.SWITCH(IU263,"Oui","Abstention","Non","Abstention","Abstention","Non")</f>
        <v>Abstention</v>
      </c>
      <c r="IX263" s="3">
        <f t="shared" si="142"/>
        <v>28</v>
      </c>
      <c r="IY263" s="3">
        <f t="shared" si="143"/>
        <v>1</v>
      </c>
      <c r="IZ263" t="str">
        <f t="shared" si="169"/>
        <v>consigne</v>
      </c>
      <c r="JA263">
        <f t="shared" si="161"/>
        <v>29</v>
      </c>
      <c r="JB263">
        <f t="shared" si="162"/>
        <v>0</v>
      </c>
      <c r="JC263">
        <f t="shared" si="163"/>
        <v>0</v>
      </c>
      <c r="JD263" s="3">
        <f t="shared" si="144"/>
        <v>29</v>
      </c>
      <c r="JE263" s="7" t="str" cm="1">
        <f t="array" ref="JE263">_xlfn.SWITCH(JD263,JA263,"Oui",JB263,"Non",JC263,"Abstention")</f>
        <v>Oui</v>
      </c>
      <c r="JF263" s="7" t="str" cm="1">
        <f t="array" ref="JF263">_xlfn.SWITCH(JE263,"Oui","Non","Non","Oui","Abstention","Oui")</f>
        <v>Non</v>
      </c>
      <c r="JG263" s="7" t="str" cm="1">
        <f t="array" ref="JG263">_xlfn.SWITCH(JE263,"Oui","Abstention","Non","Abstention","Abstention","Non")</f>
        <v>Abstention</v>
      </c>
      <c r="JH263" s="3">
        <f t="shared" si="145"/>
        <v>29</v>
      </c>
      <c r="JI263" s="3">
        <f t="shared" si="146"/>
        <v>1</v>
      </c>
      <c r="JJ263" t="str">
        <f t="shared" si="170"/>
        <v>consigne</v>
      </c>
      <c r="JK263">
        <f t="shared" si="164"/>
        <v>16</v>
      </c>
      <c r="JL263">
        <f t="shared" si="165"/>
        <v>0</v>
      </c>
      <c r="JM263">
        <f t="shared" si="166"/>
        <v>0</v>
      </c>
      <c r="JN263" s="3">
        <f t="shared" si="147"/>
        <v>16</v>
      </c>
      <c r="JO263" s="7" t="str" cm="1">
        <f t="array" ref="JO263">_xlfn.SWITCH(JN263,JK263,"Oui",JL263,"Non",JM263,"Abstention")</f>
        <v>Oui</v>
      </c>
      <c r="JP263" s="7" t="str" cm="1">
        <f t="array" ref="JP263">_xlfn.SWITCH(JO263,"Oui","Non","Non","Oui","Abstention","Oui")</f>
        <v>Non</v>
      </c>
      <c r="JQ263" s="7" t="str" cm="1">
        <f t="array" ref="JQ263">_xlfn.SWITCH(JO263,"Oui","Abstention","Non","Abstention","Abstention","Non")</f>
        <v>Abstention</v>
      </c>
      <c r="JR263" s="3">
        <f t="shared" si="148"/>
        <v>16</v>
      </c>
      <c r="JS263" s="3">
        <f t="shared" si="149"/>
        <v>1</v>
      </c>
      <c r="JT263" t="str">
        <f t="shared" si="171"/>
        <v>consigne</v>
      </c>
      <c r="JU263" s="3"/>
      <c r="JV263" t="str" cm="1">
        <f t="array" ref="JV263">_xlfn._xlws.FILTER($M$3:$HD$3,((($M263:$HD263=$HR263)+($M263:$HD263=$HS263))*($M$5:$HD$5="V")*($HV263="consigne")),"")</f>
        <v/>
      </c>
      <c r="KP263" t="str" cm="1">
        <f t="array" ref="KP263">_xlfn._xlws.FILTER($M$3:$HD$3,((($M263:$HD263=$IB263)+($M263:$HD263=$IC263))*($M$5:$HD$5="S")*($IF263="consigne")),"")</f>
        <v>Feri Yvonne</v>
      </c>
      <c r="LD263" t="str" cm="1">
        <f t="array" ref="LD263">_xlfn._xlws.FILTER($M$3:$HD$3,((($M263:$HD263=$IV263)+($M263:$HD263=$IW263))*($M$5:$HD$5="RL")*($IZ263="consigne")),"")</f>
        <v/>
      </c>
      <c r="LP263" t="str" cm="1">
        <f t="array" ref="LP263">_xlfn._xlws.FILTER($M$3:$HD$3,((($M263:$HD263=$JF263)+($M263:$HD263=$JG263))*($M$5:$HD$5="G")*($JJ263="consigne")),"")</f>
        <v/>
      </c>
      <c r="MA263" t="str" cm="1">
        <f t="array" ref="MA263">_xlfn._xlws.FILTER($M$3:$HD$3,((($M263:$HD263=$JP263)+($M263:$HD263=$JQ263))*($M$5:$HD$5="GL")*($JT263="consigne")),"")</f>
        <v/>
      </c>
      <c r="MG263" t="str" cm="1">
        <f t="array" ref="MG263:MI263">_xlfn._xlws.FILTER($M$3:$HD$3,((($M263:$HD263=$IL263)+($M263:$HD263=$IM263))*($M$5:$HD$5="M-E")*($IP263="consigne")),"")</f>
        <v>Gugger Niklaus-Samuel</v>
      </c>
      <c r="MH263" t="str">
        <v>Streiff-Feller Marianne</v>
      </c>
      <c r="MI263" t="str">
        <v>Studer Lilian</v>
      </c>
    </row>
    <row r="264" spans="1:348" x14ac:dyDescent="0.25">
      <c r="A264" s="1" t="s">
        <v>1331</v>
      </c>
      <c r="B264" t="s">
        <v>204</v>
      </c>
      <c r="C264" t="s">
        <v>483</v>
      </c>
      <c r="D264" t="s">
        <v>484</v>
      </c>
      <c r="E264" s="1" t="s">
        <v>1332</v>
      </c>
      <c r="F264" t="s">
        <v>1333</v>
      </c>
      <c r="G264">
        <v>24766</v>
      </c>
      <c r="H264" t="s">
        <v>506</v>
      </c>
      <c r="I264" t="s">
        <v>768</v>
      </c>
      <c r="J264" t="s">
        <v>1334</v>
      </c>
      <c r="K264" t="s">
        <v>1335</v>
      </c>
      <c r="L264" t="s">
        <v>1336</v>
      </c>
      <c r="M264" t="s">
        <v>460</v>
      </c>
      <c r="N264" t="s">
        <v>460</v>
      </c>
      <c r="O264" t="s">
        <v>461</v>
      </c>
      <c r="P264" t="s">
        <v>460</v>
      </c>
      <c r="Q264" t="s">
        <v>460</v>
      </c>
      <c r="R264" t="s">
        <v>461</v>
      </c>
      <c r="S264" t="s">
        <v>461</v>
      </c>
      <c r="T264" t="s">
        <v>461</v>
      </c>
      <c r="U264" t="s">
        <v>461</v>
      </c>
      <c r="V264" t="s">
        <v>461</v>
      </c>
      <c r="W264" t="s">
        <v>463</v>
      </c>
      <c r="X264" t="s">
        <v>461</v>
      </c>
      <c r="Y264" t="s">
        <v>461</v>
      </c>
      <c r="Z264" t="s">
        <v>473</v>
      </c>
      <c r="AA264" t="s">
        <v>461</v>
      </c>
      <c r="AB264" t="s">
        <v>461</v>
      </c>
      <c r="AC264" t="s">
        <v>461</v>
      </c>
      <c r="AD264" t="s">
        <v>460</v>
      </c>
      <c r="AE264" t="s">
        <v>460</v>
      </c>
      <c r="AF264" t="s">
        <v>463</v>
      </c>
      <c r="AG264" t="s">
        <v>473</v>
      </c>
      <c r="AH264" t="s">
        <v>460</v>
      </c>
      <c r="AI264" t="s">
        <v>460</v>
      </c>
      <c r="AJ264" t="s">
        <v>461</v>
      </c>
      <c r="AK264" t="s">
        <v>461</v>
      </c>
      <c r="AL264" t="s">
        <v>460</v>
      </c>
      <c r="AM264" t="s">
        <v>473</v>
      </c>
      <c r="AN264" t="s">
        <v>473</v>
      </c>
      <c r="AO264" t="s">
        <v>460</v>
      </c>
      <c r="AP264" t="s">
        <v>473</v>
      </c>
      <c r="AQ264" t="s">
        <v>460</v>
      </c>
      <c r="AR264" t="s">
        <v>461</v>
      </c>
      <c r="AS264" t="s">
        <v>461</v>
      </c>
      <c r="AT264" t="s">
        <v>460</v>
      </c>
      <c r="AU264" t="s">
        <v>461</v>
      </c>
      <c r="AV264" t="s">
        <v>461</v>
      </c>
      <c r="AW264" t="s">
        <v>460</v>
      </c>
      <c r="AX264" t="s">
        <v>461</v>
      </c>
      <c r="AY264" t="s">
        <v>460</v>
      </c>
      <c r="AZ264" t="s">
        <v>460</v>
      </c>
      <c r="BA264" t="s">
        <v>460</v>
      </c>
      <c r="BB264" t="s">
        <v>460</v>
      </c>
      <c r="BC264" t="s">
        <v>461</v>
      </c>
      <c r="BD264" t="s">
        <v>460</v>
      </c>
      <c r="BE264" t="s">
        <v>463</v>
      </c>
      <c r="BF264" t="s">
        <v>460</v>
      </c>
      <c r="BG264" t="s">
        <v>461</v>
      </c>
      <c r="BH264" t="s">
        <v>460</v>
      </c>
      <c r="BI264" t="s">
        <v>461</v>
      </c>
      <c r="BJ264" t="s">
        <v>460</v>
      </c>
      <c r="BK264" t="s">
        <v>460</v>
      </c>
      <c r="BL264" t="s">
        <v>461</v>
      </c>
      <c r="BM264" t="s">
        <v>461</v>
      </c>
      <c r="BN264" t="s">
        <v>461</v>
      </c>
      <c r="BO264" t="s">
        <v>460</v>
      </c>
      <c r="BP264" t="s">
        <v>463</v>
      </c>
      <c r="BQ264" t="s">
        <v>461</v>
      </c>
      <c r="BR264" t="s">
        <v>460</v>
      </c>
      <c r="BS264" t="s">
        <v>461</v>
      </c>
      <c r="BT264" t="s">
        <v>460</v>
      </c>
      <c r="BU264" t="s">
        <v>460</v>
      </c>
      <c r="BV264" t="s">
        <v>460</v>
      </c>
      <c r="BW264" t="s">
        <v>460</v>
      </c>
      <c r="BX264" t="s">
        <v>461</v>
      </c>
      <c r="BY264" t="s">
        <v>480</v>
      </c>
      <c r="BZ264" t="s">
        <v>460</v>
      </c>
      <c r="CA264" t="s">
        <v>461</v>
      </c>
      <c r="CB264" t="s">
        <v>460</v>
      </c>
      <c r="CC264" t="s">
        <v>460</v>
      </c>
      <c r="CD264" t="s">
        <v>473</v>
      </c>
      <c r="CE264" t="s">
        <v>461</v>
      </c>
      <c r="CF264" t="s">
        <v>461</v>
      </c>
      <c r="CG264" t="s">
        <v>460</v>
      </c>
      <c r="CH264" t="s">
        <v>461</v>
      </c>
      <c r="CI264" t="s">
        <v>460</v>
      </c>
      <c r="CJ264" t="s">
        <v>460</v>
      </c>
      <c r="CK264" t="s">
        <v>460</v>
      </c>
      <c r="CL264" t="s">
        <v>460</v>
      </c>
      <c r="CM264" t="s">
        <v>463</v>
      </c>
      <c r="CN264" t="s">
        <v>461</v>
      </c>
      <c r="CO264" t="s">
        <v>461</v>
      </c>
      <c r="CP264" t="s">
        <v>460</v>
      </c>
      <c r="CQ264" t="s">
        <v>473</v>
      </c>
      <c r="CR264" t="s">
        <v>460</v>
      </c>
      <c r="CS264" t="s">
        <v>460</v>
      </c>
      <c r="CT264" t="s">
        <v>460</v>
      </c>
      <c r="CU264" t="s">
        <v>473</v>
      </c>
      <c r="CV264" t="s">
        <v>460</v>
      </c>
      <c r="CW264" t="s">
        <v>460</v>
      </c>
      <c r="CX264" t="s">
        <v>461</v>
      </c>
      <c r="CY264" t="s">
        <v>463</v>
      </c>
      <c r="CZ264" t="s">
        <v>460</v>
      </c>
      <c r="DA264" t="s">
        <v>460</v>
      </c>
      <c r="DB264" t="s">
        <v>474</v>
      </c>
      <c r="DC264" t="s">
        <v>460</v>
      </c>
      <c r="DD264" t="s">
        <v>460</v>
      </c>
      <c r="DE264" t="s">
        <v>461</v>
      </c>
      <c r="DF264" t="s">
        <v>460</v>
      </c>
      <c r="DG264" t="s">
        <v>460</v>
      </c>
      <c r="DH264" t="s">
        <v>473</v>
      </c>
      <c r="DI264" t="s">
        <v>461</v>
      </c>
      <c r="DJ264" t="s">
        <v>460</v>
      </c>
      <c r="DK264" t="s">
        <v>473</v>
      </c>
      <c r="DL264" t="s">
        <v>461</v>
      </c>
      <c r="DM264" t="s">
        <v>461</v>
      </c>
      <c r="DN264" t="s">
        <v>461</v>
      </c>
      <c r="DO264" t="s">
        <v>460</v>
      </c>
      <c r="DP264" t="s">
        <v>460</v>
      </c>
      <c r="DQ264" t="s">
        <v>473</v>
      </c>
      <c r="DR264" t="s">
        <v>461</v>
      </c>
      <c r="DS264" t="s">
        <v>461</v>
      </c>
      <c r="DT264" t="s">
        <v>461</v>
      </c>
      <c r="DU264" t="s">
        <v>473</v>
      </c>
      <c r="DV264" t="s">
        <v>461</v>
      </c>
      <c r="DW264" t="s">
        <v>461</v>
      </c>
      <c r="DX264" t="s">
        <v>460</v>
      </c>
      <c r="DY264" t="s">
        <v>461</v>
      </c>
      <c r="DZ264" t="s">
        <v>461</v>
      </c>
      <c r="EA264" t="s">
        <v>461</v>
      </c>
      <c r="EB264" t="s">
        <v>461</v>
      </c>
      <c r="EC264" t="s">
        <v>460</v>
      </c>
      <c r="ED264" t="s">
        <v>461</v>
      </c>
      <c r="EE264" t="s">
        <v>460</v>
      </c>
      <c r="EF264" t="s">
        <v>460</v>
      </c>
      <c r="EG264" t="s">
        <v>461</v>
      </c>
      <c r="EH264" t="s">
        <v>460</v>
      </c>
      <c r="EI264" t="s">
        <v>460</v>
      </c>
      <c r="EJ264" t="s">
        <v>460</v>
      </c>
      <c r="EK264" t="s">
        <v>461</v>
      </c>
      <c r="EL264" t="s">
        <v>461</v>
      </c>
      <c r="EM264" t="s">
        <v>460</v>
      </c>
      <c r="EN264" t="s">
        <v>460</v>
      </c>
      <c r="EO264" t="s">
        <v>461</v>
      </c>
      <c r="EP264" t="s">
        <v>460</v>
      </c>
      <c r="EQ264" t="s">
        <v>461</v>
      </c>
      <c r="ER264" t="s">
        <v>461</v>
      </c>
      <c r="ES264" t="s">
        <v>461</v>
      </c>
      <c r="ET264" t="s">
        <v>460</v>
      </c>
      <c r="EU264" t="s">
        <v>461</v>
      </c>
      <c r="EV264" t="s">
        <v>461</v>
      </c>
      <c r="EW264" t="s">
        <v>461</v>
      </c>
      <c r="EX264" t="s">
        <v>461</v>
      </c>
      <c r="EY264" t="s">
        <v>460</v>
      </c>
      <c r="EZ264" t="s">
        <v>460</v>
      </c>
      <c r="FA264" t="s">
        <v>460</v>
      </c>
      <c r="FB264" t="s">
        <v>473</v>
      </c>
      <c r="FC264" t="s">
        <v>460</v>
      </c>
      <c r="FD264" t="s">
        <v>460</v>
      </c>
      <c r="FE264" t="s">
        <v>460</v>
      </c>
      <c r="FF264" t="s">
        <v>460</v>
      </c>
      <c r="FG264" t="s">
        <v>460</v>
      </c>
      <c r="FH264" t="s">
        <v>473</v>
      </c>
      <c r="FI264" t="s">
        <v>460</v>
      </c>
      <c r="FJ264" t="s">
        <v>460</v>
      </c>
      <c r="FK264" t="s">
        <v>460</v>
      </c>
      <c r="FL264" t="s">
        <v>461</v>
      </c>
      <c r="FM264" t="s">
        <v>473</v>
      </c>
      <c r="FN264" t="s">
        <v>460</v>
      </c>
      <c r="FO264" t="s">
        <v>461</v>
      </c>
      <c r="FP264" t="s">
        <v>460</v>
      </c>
      <c r="FQ264" t="s">
        <v>460</v>
      </c>
      <c r="FR264" t="s">
        <v>461</v>
      </c>
      <c r="FS264" t="s">
        <v>460</v>
      </c>
      <c r="FT264" t="s">
        <v>461</v>
      </c>
      <c r="FU264" t="s">
        <v>461</v>
      </c>
      <c r="FV264" t="s">
        <v>460</v>
      </c>
      <c r="FW264" t="s">
        <v>460</v>
      </c>
      <c r="FX264" t="s">
        <v>461</v>
      </c>
      <c r="FY264" t="s">
        <v>460</v>
      </c>
      <c r="FZ264" t="s">
        <v>460</v>
      </c>
      <c r="GA264" t="s">
        <v>460</v>
      </c>
      <c r="GB264" t="s">
        <v>460</v>
      </c>
      <c r="GC264" t="s">
        <v>460</v>
      </c>
      <c r="GD264" t="s">
        <v>461</v>
      </c>
      <c r="GE264" t="s">
        <v>460</v>
      </c>
      <c r="GF264" t="s">
        <v>460</v>
      </c>
      <c r="GG264" t="s">
        <v>460</v>
      </c>
      <c r="GH264" t="s">
        <v>461</v>
      </c>
      <c r="GI264" t="s">
        <v>461</v>
      </c>
      <c r="GJ264" t="s">
        <v>461</v>
      </c>
      <c r="GK264" t="s">
        <v>460</v>
      </c>
      <c r="GL264" t="s">
        <v>460</v>
      </c>
      <c r="GM264" t="s">
        <v>460</v>
      </c>
      <c r="GN264" t="s">
        <v>460</v>
      </c>
      <c r="GO264" t="s">
        <v>460</v>
      </c>
      <c r="GP264" t="s">
        <v>473</v>
      </c>
      <c r="GQ264" t="s">
        <v>460</v>
      </c>
      <c r="GR264" t="s">
        <v>473</v>
      </c>
      <c r="GS264" t="s">
        <v>460</v>
      </c>
      <c r="GT264" t="s">
        <v>461</v>
      </c>
      <c r="GU264" t="s">
        <v>461</v>
      </c>
      <c r="GV264" t="s">
        <v>460</v>
      </c>
      <c r="GW264" t="s">
        <v>461</v>
      </c>
      <c r="GX264" t="s">
        <v>461</v>
      </c>
      <c r="GY264" t="s">
        <v>461</v>
      </c>
      <c r="GZ264" t="s">
        <v>461</v>
      </c>
      <c r="HA264" t="s">
        <v>460</v>
      </c>
      <c r="HB264" t="s">
        <v>460</v>
      </c>
      <c r="HC264" t="s">
        <v>461</v>
      </c>
      <c r="HD264" t="s">
        <v>460</v>
      </c>
      <c r="HE264" t="s">
        <v>481</v>
      </c>
      <c r="HF264">
        <v>98</v>
      </c>
      <c r="HG264">
        <v>77</v>
      </c>
      <c r="HH264">
        <v>1</v>
      </c>
      <c r="HI264">
        <v>6</v>
      </c>
      <c r="HJ264">
        <v>17</v>
      </c>
      <c r="HK264" t="s">
        <v>476</v>
      </c>
      <c r="HM264" s="3">
        <f t="shared" si="150"/>
        <v>47</v>
      </c>
      <c r="HN264" s="3">
        <f t="shared" si="151"/>
        <v>0</v>
      </c>
      <c r="HO264" s="3">
        <f t="shared" si="167"/>
        <v>0</v>
      </c>
      <c r="HP264" s="3">
        <f t="shared" si="130"/>
        <v>47</v>
      </c>
      <c r="HQ264" s="7" t="str" cm="1">
        <f t="array" ref="HQ264">_xlfn.SWITCH(HP264,HM264,"Oui",HN264,"Non",HO264,"Abstention")</f>
        <v>Oui</v>
      </c>
      <c r="HR264" s="7" t="str" cm="1">
        <f t="array" ref="HR264">_xlfn.SWITCH(HQ264,"Oui","Non","Non","Oui","Abstention","Oui")</f>
        <v>Non</v>
      </c>
      <c r="HS264" s="7" t="str" cm="1">
        <f t="array" ref="HS264">_xlfn.SWITCH(HQ264,"Oui","Abstention","Non","Abstention","Abstention","Non")</f>
        <v>Abstention</v>
      </c>
      <c r="HT264" s="3">
        <f t="shared" si="131"/>
        <v>47</v>
      </c>
      <c r="HU264" s="3">
        <f t="shared" si="132"/>
        <v>1</v>
      </c>
      <c r="HV264" t="str">
        <f t="shared" si="133"/>
        <v>consigne</v>
      </c>
      <c r="HW264" s="3">
        <f t="shared" si="152"/>
        <v>0</v>
      </c>
      <c r="HX264" s="3">
        <f t="shared" si="153"/>
        <v>35</v>
      </c>
      <c r="HY264" s="3">
        <f t="shared" si="154"/>
        <v>0</v>
      </c>
      <c r="HZ264" s="3">
        <f t="shared" si="134"/>
        <v>35</v>
      </c>
      <c r="IA264" s="7" t="str" cm="1">
        <f t="array" ref="IA264">_xlfn.SWITCH(HZ264,HW264,"Oui",HX264,"Non",HY264,"Abstention")</f>
        <v>Non</v>
      </c>
      <c r="IB264" s="7" t="str" cm="1">
        <f t="array" ref="IB264">_xlfn.SWITCH(IA264,"Oui","Non","Non","Oui","Abstention","Oui")</f>
        <v>Oui</v>
      </c>
      <c r="IC264" s="7" t="str" cm="1">
        <f t="array" ref="IC264">_xlfn.SWITCH(IA264,"Oui","Abstention","Non","Abstention","Abstention","Non")</f>
        <v>Abstention</v>
      </c>
      <c r="ID264" s="3">
        <f t="shared" si="172"/>
        <v>35</v>
      </c>
      <c r="IE264" s="3">
        <f t="shared" si="173"/>
        <v>1</v>
      </c>
      <c r="IF264" t="str">
        <f t="shared" si="137"/>
        <v>consigne</v>
      </c>
      <c r="IG264">
        <f t="shared" si="155"/>
        <v>26</v>
      </c>
      <c r="IH264">
        <f t="shared" si="156"/>
        <v>0</v>
      </c>
      <c r="II264">
        <f t="shared" si="157"/>
        <v>1</v>
      </c>
      <c r="IJ264" s="3">
        <f t="shared" si="138"/>
        <v>26</v>
      </c>
      <c r="IK264" s="7" t="str" cm="1">
        <f t="array" ref="IK264">_xlfn.SWITCH(IJ264,IG264,"Oui",IH264,"Non",II264,"Abstention")</f>
        <v>Oui</v>
      </c>
      <c r="IL264" s="7" t="str" cm="1">
        <f t="array" ref="IL264">_xlfn.SWITCH(IK264,"Oui","Non","Non","Oui","Abstention","Oui")</f>
        <v>Non</v>
      </c>
      <c r="IM264" s="7" t="str" cm="1">
        <f t="array" ref="IM264">_xlfn.SWITCH(IK264,"Oui","Abstention","Non","Abstention","Abstention","Non")</f>
        <v>Abstention</v>
      </c>
      <c r="IN264" s="3">
        <f t="shared" si="139"/>
        <v>27</v>
      </c>
      <c r="IO264" s="3">
        <f t="shared" si="140"/>
        <v>0.96296296296296291</v>
      </c>
      <c r="IP264" t="str">
        <f t="shared" si="168"/>
        <v>consigne</v>
      </c>
      <c r="IQ264">
        <f t="shared" si="158"/>
        <v>25</v>
      </c>
      <c r="IR264">
        <f t="shared" si="159"/>
        <v>0</v>
      </c>
      <c r="IS264">
        <f t="shared" si="160"/>
        <v>0</v>
      </c>
      <c r="IT264" s="3">
        <f t="shared" si="141"/>
        <v>25</v>
      </c>
      <c r="IU264" s="7" t="str" cm="1">
        <f t="array" ref="IU264">_xlfn.SWITCH(IT264,IQ264,"Oui",IR264,"Non",IS264,"Abstention")</f>
        <v>Oui</v>
      </c>
      <c r="IV264" s="7" t="str" cm="1">
        <f t="array" ref="IV264">_xlfn.SWITCH(IU264,"Oui","Non","Non","Oui","Abstention","Oui")</f>
        <v>Non</v>
      </c>
      <c r="IW264" s="7" t="str" cm="1">
        <f t="array" ref="IW264">_xlfn.SWITCH(IU264,"Oui","Abstention","Non","Abstention","Abstention","Non")</f>
        <v>Abstention</v>
      </c>
      <c r="IX264" s="3">
        <f t="shared" si="142"/>
        <v>25</v>
      </c>
      <c r="IY264" s="3">
        <f t="shared" si="143"/>
        <v>1</v>
      </c>
      <c r="IZ264" t="str">
        <f t="shared" si="169"/>
        <v>consigne</v>
      </c>
      <c r="JA264">
        <f t="shared" si="161"/>
        <v>0</v>
      </c>
      <c r="JB264">
        <f t="shared" si="162"/>
        <v>27</v>
      </c>
      <c r="JC264">
        <f t="shared" si="163"/>
        <v>0</v>
      </c>
      <c r="JD264" s="3">
        <f t="shared" si="144"/>
        <v>27</v>
      </c>
      <c r="JE264" s="7" t="str" cm="1">
        <f t="array" ref="JE264">_xlfn.SWITCH(JD264,JA264,"Oui",JB264,"Non",JC264,"Abstention")</f>
        <v>Non</v>
      </c>
      <c r="JF264" s="7" t="str" cm="1">
        <f t="array" ref="JF264">_xlfn.SWITCH(JE264,"Oui","Non","Non","Oui","Abstention","Oui")</f>
        <v>Oui</v>
      </c>
      <c r="JG264" s="7" t="str" cm="1">
        <f t="array" ref="JG264">_xlfn.SWITCH(JE264,"Oui","Abstention","Non","Abstention","Abstention","Non")</f>
        <v>Abstention</v>
      </c>
      <c r="JH264" s="3">
        <f t="shared" si="145"/>
        <v>27</v>
      </c>
      <c r="JI264" s="3">
        <f t="shared" si="146"/>
        <v>1</v>
      </c>
      <c r="JJ264" t="str">
        <f t="shared" si="170"/>
        <v>consigne</v>
      </c>
      <c r="JK264">
        <f t="shared" si="164"/>
        <v>0</v>
      </c>
      <c r="JL264">
        <f t="shared" si="165"/>
        <v>15</v>
      </c>
      <c r="JM264">
        <f t="shared" si="166"/>
        <v>0</v>
      </c>
      <c r="JN264" s="3">
        <f t="shared" si="147"/>
        <v>15</v>
      </c>
      <c r="JO264" s="7" t="str" cm="1">
        <f t="array" ref="JO264">_xlfn.SWITCH(JN264,JK264,"Oui",JL264,"Non",JM264,"Abstention")</f>
        <v>Non</v>
      </c>
      <c r="JP264" s="7" t="str" cm="1">
        <f t="array" ref="JP264">_xlfn.SWITCH(JO264,"Oui","Non","Non","Oui","Abstention","Oui")</f>
        <v>Oui</v>
      </c>
      <c r="JQ264" s="7" t="str" cm="1">
        <f t="array" ref="JQ264">_xlfn.SWITCH(JO264,"Oui","Abstention","Non","Abstention","Abstention","Non")</f>
        <v>Abstention</v>
      </c>
      <c r="JR264" s="3">
        <f t="shared" si="148"/>
        <v>15</v>
      </c>
      <c r="JS264" s="3">
        <f t="shared" si="149"/>
        <v>1</v>
      </c>
      <c r="JT264" t="str">
        <f t="shared" si="171"/>
        <v>consigne</v>
      </c>
      <c r="JU264" s="3"/>
      <c r="JV264" t="str" cm="1">
        <f t="array" ref="JV264">_xlfn._xlws.FILTER($M$3:$HD$3,((($M264:$HD264=$HR264)+($M264:$HD264=$HS264))*($M$5:$HD$5="V")*($HV264="consigne")),"")</f>
        <v/>
      </c>
      <c r="KP264" t="str" cm="1">
        <f t="array" ref="KP264">_xlfn._xlws.FILTER($M$3:$HD$3,((($M264:$HD264=$IB264)+($M264:$HD264=$IC264))*($M$5:$HD$5="S")*($IF264="consigne")),"")</f>
        <v/>
      </c>
      <c r="LD264" t="str" cm="1">
        <f t="array" ref="LD264">_xlfn._xlws.FILTER($M$3:$HD$3,((($M264:$HD264=$IV264)+($M264:$HD264=$IW264))*($M$5:$HD$5="RL")*($IZ264="consigne")),"")</f>
        <v/>
      </c>
      <c r="LP264" t="str" cm="1">
        <f t="array" ref="LP264">_xlfn._xlws.FILTER($M$3:$HD$3,((($M264:$HD264=$JF264)+($M264:$HD264=$JG264))*($M$5:$HD$5="G")*($JJ264="consigne")),"")</f>
        <v/>
      </c>
      <c r="MA264" t="str" cm="1">
        <f t="array" ref="MA264">_xlfn._xlws.FILTER($M$3:$HD$3,((($M264:$HD264=$JP264)+($M264:$HD264=$JQ264))*($M$5:$HD$5="GL")*($JT264="consigne")),"")</f>
        <v/>
      </c>
      <c r="MG264" t="str" cm="1">
        <f t="array" ref="MG264">_xlfn._xlws.FILTER($M$3:$HD$3,((($M264:$HD264=$IL264)+($M264:$HD264=$IM264))*($M$5:$HD$5="M-E")*($IP264="consigne")),"")</f>
        <v>Glanzmann-Hunkeler Ida</v>
      </c>
    </row>
    <row r="265" spans="1:348" x14ac:dyDescent="0.25">
      <c r="A265" s="1" t="s">
        <v>1338</v>
      </c>
      <c r="B265" t="s">
        <v>204</v>
      </c>
      <c r="C265" t="s">
        <v>483</v>
      </c>
      <c r="D265" t="s">
        <v>484</v>
      </c>
      <c r="E265" s="1" t="s">
        <v>1332</v>
      </c>
      <c r="F265" t="s">
        <v>1333</v>
      </c>
      <c r="G265">
        <v>24767</v>
      </c>
      <c r="H265" t="s">
        <v>506</v>
      </c>
      <c r="I265" t="s">
        <v>1339</v>
      </c>
      <c r="J265" t="s">
        <v>1340</v>
      </c>
      <c r="K265" t="s">
        <v>1337</v>
      </c>
      <c r="M265" t="s">
        <v>461</v>
      </c>
      <c r="N265" t="s">
        <v>461</v>
      </c>
      <c r="O265" t="s">
        <v>460</v>
      </c>
      <c r="P265" t="s">
        <v>461</v>
      </c>
      <c r="Q265" t="s">
        <v>461</v>
      </c>
      <c r="R265" t="s">
        <v>460</v>
      </c>
      <c r="S265" t="s">
        <v>460</v>
      </c>
      <c r="T265" t="s">
        <v>460</v>
      </c>
      <c r="U265" t="s">
        <v>460</v>
      </c>
      <c r="V265" t="s">
        <v>460</v>
      </c>
      <c r="W265" t="s">
        <v>463</v>
      </c>
      <c r="X265" t="s">
        <v>460</v>
      </c>
      <c r="Y265" t="s">
        <v>460</v>
      </c>
      <c r="Z265" t="s">
        <v>473</v>
      </c>
      <c r="AA265" t="s">
        <v>460</v>
      </c>
      <c r="AB265" t="s">
        <v>460</v>
      </c>
      <c r="AC265" t="s">
        <v>460</v>
      </c>
      <c r="AD265" t="s">
        <v>460</v>
      </c>
      <c r="AE265" t="s">
        <v>461</v>
      </c>
      <c r="AF265" t="s">
        <v>463</v>
      </c>
      <c r="AG265" t="s">
        <v>473</v>
      </c>
      <c r="AH265" t="s">
        <v>460</v>
      </c>
      <c r="AI265" t="s">
        <v>460</v>
      </c>
      <c r="AJ265" t="s">
        <v>460</v>
      </c>
      <c r="AK265" t="s">
        <v>460</v>
      </c>
      <c r="AL265" t="s">
        <v>461</v>
      </c>
      <c r="AM265" t="s">
        <v>473</v>
      </c>
      <c r="AN265" t="s">
        <v>473</v>
      </c>
      <c r="AO265" t="s">
        <v>461</v>
      </c>
      <c r="AP265" t="s">
        <v>473</v>
      </c>
      <c r="AQ265" t="s">
        <v>460</v>
      </c>
      <c r="AR265" t="s">
        <v>460</v>
      </c>
      <c r="AS265" t="s">
        <v>460</v>
      </c>
      <c r="AT265" t="s">
        <v>460</v>
      </c>
      <c r="AU265" t="s">
        <v>460</v>
      </c>
      <c r="AV265" t="s">
        <v>460</v>
      </c>
      <c r="AW265" t="s">
        <v>461</v>
      </c>
      <c r="AX265" t="s">
        <v>460</v>
      </c>
      <c r="AY265" t="s">
        <v>460</v>
      </c>
      <c r="AZ265" t="s">
        <v>460</v>
      </c>
      <c r="BA265" t="s">
        <v>461</v>
      </c>
      <c r="BB265" t="s">
        <v>460</v>
      </c>
      <c r="BC265" t="s">
        <v>460</v>
      </c>
      <c r="BD265" t="s">
        <v>461</v>
      </c>
      <c r="BE265" t="s">
        <v>463</v>
      </c>
      <c r="BF265" t="s">
        <v>460</v>
      </c>
      <c r="BG265" t="s">
        <v>460</v>
      </c>
      <c r="BH265" t="s">
        <v>460</v>
      </c>
      <c r="BI265" t="s">
        <v>460</v>
      </c>
      <c r="BJ265" t="s">
        <v>460</v>
      </c>
      <c r="BK265" t="s">
        <v>461</v>
      </c>
      <c r="BL265" t="s">
        <v>460</v>
      </c>
      <c r="BM265" t="s">
        <v>460</v>
      </c>
      <c r="BN265" t="s">
        <v>460</v>
      </c>
      <c r="BO265" t="s">
        <v>460</v>
      </c>
      <c r="BP265" t="s">
        <v>463</v>
      </c>
      <c r="BQ265" t="s">
        <v>460</v>
      </c>
      <c r="BR265" t="s">
        <v>461</v>
      </c>
      <c r="BS265" t="s">
        <v>460</v>
      </c>
      <c r="BT265" t="s">
        <v>461</v>
      </c>
      <c r="BU265" t="s">
        <v>461</v>
      </c>
      <c r="BV265" t="s">
        <v>460</v>
      </c>
      <c r="BW265" t="s">
        <v>461</v>
      </c>
      <c r="BX265" t="s">
        <v>460</v>
      </c>
      <c r="BY265" t="s">
        <v>460</v>
      </c>
      <c r="BZ265" t="s">
        <v>461</v>
      </c>
      <c r="CA265" t="s">
        <v>460</v>
      </c>
      <c r="CB265" t="s">
        <v>460</v>
      </c>
      <c r="CC265" t="s">
        <v>460</v>
      </c>
      <c r="CD265" t="s">
        <v>473</v>
      </c>
      <c r="CE265" t="s">
        <v>460</v>
      </c>
      <c r="CF265" t="s">
        <v>460</v>
      </c>
      <c r="CG265" t="s">
        <v>461</v>
      </c>
      <c r="CH265" t="s">
        <v>460</v>
      </c>
      <c r="CI265" t="s">
        <v>461</v>
      </c>
      <c r="CJ265" t="s">
        <v>460</v>
      </c>
      <c r="CK265" t="s">
        <v>460</v>
      </c>
      <c r="CL265" t="s">
        <v>461</v>
      </c>
      <c r="CM265" t="s">
        <v>463</v>
      </c>
      <c r="CN265" t="s">
        <v>460</v>
      </c>
      <c r="CO265" t="s">
        <v>460</v>
      </c>
      <c r="CP265" t="s">
        <v>461</v>
      </c>
      <c r="CQ265" t="s">
        <v>473</v>
      </c>
      <c r="CR265" t="s">
        <v>461</v>
      </c>
      <c r="CS265" t="s">
        <v>461</v>
      </c>
      <c r="CT265" t="s">
        <v>461</v>
      </c>
      <c r="CU265" t="s">
        <v>473</v>
      </c>
      <c r="CV265" t="s">
        <v>461</v>
      </c>
      <c r="CW265" t="s">
        <v>460</v>
      </c>
      <c r="CX265" t="s">
        <v>460</v>
      </c>
      <c r="CY265" t="s">
        <v>463</v>
      </c>
      <c r="CZ265" t="s">
        <v>461</v>
      </c>
      <c r="DA265" t="s">
        <v>460</v>
      </c>
      <c r="DB265" t="s">
        <v>474</v>
      </c>
      <c r="DC265" t="s">
        <v>460</v>
      </c>
      <c r="DD265" t="s">
        <v>461</v>
      </c>
      <c r="DE265" t="s">
        <v>460</v>
      </c>
      <c r="DF265" t="s">
        <v>461</v>
      </c>
      <c r="DG265" t="s">
        <v>460</v>
      </c>
      <c r="DH265" t="s">
        <v>460</v>
      </c>
      <c r="DI265" t="s">
        <v>460</v>
      </c>
      <c r="DJ265" t="s">
        <v>460</v>
      </c>
      <c r="DK265" t="s">
        <v>473</v>
      </c>
      <c r="DL265" t="s">
        <v>460</v>
      </c>
      <c r="DM265" t="s">
        <v>460</v>
      </c>
      <c r="DN265" t="s">
        <v>460</v>
      </c>
      <c r="DO265" t="s">
        <v>460</v>
      </c>
      <c r="DP265" t="s">
        <v>461</v>
      </c>
      <c r="DQ265" t="s">
        <v>473</v>
      </c>
      <c r="DR265" t="s">
        <v>460</v>
      </c>
      <c r="DS265" t="s">
        <v>460</v>
      </c>
      <c r="DT265" t="s">
        <v>460</v>
      </c>
      <c r="DU265" t="s">
        <v>473</v>
      </c>
      <c r="DV265" t="s">
        <v>460</v>
      </c>
      <c r="DW265" t="s">
        <v>460</v>
      </c>
      <c r="DX265" t="s">
        <v>461</v>
      </c>
      <c r="DY265" t="s">
        <v>460</v>
      </c>
      <c r="DZ265" t="s">
        <v>460</v>
      </c>
      <c r="EA265" t="s">
        <v>460</v>
      </c>
      <c r="EB265" t="s">
        <v>460</v>
      </c>
      <c r="EC265" t="s">
        <v>460</v>
      </c>
      <c r="ED265" t="s">
        <v>460</v>
      </c>
      <c r="EE265" t="s">
        <v>460</v>
      </c>
      <c r="EF265" t="s">
        <v>460</v>
      </c>
      <c r="EG265" t="s">
        <v>460</v>
      </c>
      <c r="EH265" t="s">
        <v>460</v>
      </c>
      <c r="EI265" t="s">
        <v>461</v>
      </c>
      <c r="EJ265" t="s">
        <v>461</v>
      </c>
      <c r="EK265" t="s">
        <v>460</v>
      </c>
      <c r="EL265" t="s">
        <v>460</v>
      </c>
      <c r="EM265" t="s">
        <v>460</v>
      </c>
      <c r="EN265" t="s">
        <v>461</v>
      </c>
      <c r="EO265" t="s">
        <v>460</v>
      </c>
      <c r="EP265" t="s">
        <v>460</v>
      </c>
      <c r="EQ265" t="s">
        <v>460</v>
      </c>
      <c r="ER265" t="s">
        <v>460</v>
      </c>
      <c r="ES265" t="s">
        <v>460</v>
      </c>
      <c r="ET265" t="s">
        <v>460</v>
      </c>
      <c r="EU265" t="s">
        <v>460</v>
      </c>
      <c r="EV265" t="s">
        <v>460</v>
      </c>
      <c r="EW265" t="s">
        <v>460</v>
      </c>
      <c r="EX265" t="s">
        <v>460</v>
      </c>
      <c r="EY265" t="s">
        <v>461</v>
      </c>
      <c r="EZ265" t="s">
        <v>461</v>
      </c>
      <c r="FA265" t="s">
        <v>460</v>
      </c>
      <c r="FB265" t="s">
        <v>473</v>
      </c>
      <c r="FC265" t="s">
        <v>460</v>
      </c>
      <c r="FD265" t="s">
        <v>460</v>
      </c>
      <c r="FE265" t="s">
        <v>460</v>
      </c>
      <c r="FF265" t="s">
        <v>460</v>
      </c>
      <c r="FG265" t="s">
        <v>461</v>
      </c>
      <c r="FH265" t="s">
        <v>473</v>
      </c>
      <c r="FI265" t="s">
        <v>460</v>
      </c>
      <c r="FJ265" t="s">
        <v>461</v>
      </c>
      <c r="FK265" t="s">
        <v>461</v>
      </c>
      <c r="FL265" t="s">
        <v>460</v>
      </c>
      <c r="FM265" t="s">
        <v>460</v>
      </c>
      <c r="FN265" t="s">
        <v>460</v>
      </c>
      <c r="FO265" t="s">
        <v>460</v>
      </c>
      <c r="FP265" t="s">
        <v>460</v>
      </c>
      <c r="FQ265" t="s">
        <v>461</v>
      </c>
      <c r="FR265" t="s">
        <v>460</v>
      </c>
      <c r="FS265" t="s">
        <v>460</v>
      </c>
      <c r="FT265" t="s">
        <v>460</v>
      </c>
      <c r="FU265" t="s">
        <v>460</v>
      </c>
      <c r="FV265" t="s">
        <v>460</v>
      </c>
      <c r="FW265" t="s">
        <v>461</v>
      </c>
      <c r="FX265" t="s">
        <v>460</v>
      </c>
      <c r="FY265" t="s">
        <v>460</v>
      </c>
      <c r="FZ265" t="s">
        <v>460</v>
      </c>
      <c r="GA265" t="s">
        <v>461</v>
      </c>
      <c r="GB265" t="s">
        <v>460</v>
      </c>
      <c r="GC265" t="s">
        <v>461</v>
      </c>
      <c r="GD265" t="s">
        <v>460</v>
      </c>
      <c r="GE265" t="s">
        <v>460</v>
      </c>
      <c r="GF265" t="s">
        <v>461</v>
      </c>
      <c r="GG265" t="s">
        <v>460</v>
      </c>
      <c r="GH265" t="s">
        <v>460</v>
      </c>
      <c r="GI265" t="s">
        <v>460</v>
      </c>
      <c r="GJ265" t="s">
        <v>460</v>
      </c>
      <c r="GK265" t="s">
        <v>461</v>
      </c>
      <c r="GL265" t="s">
        <v>461</v>
      </c>
      <c r="GM265" t="s">
        <v>460</v>
      </c>
      <c r="GN265" t="s">
        <v>460</v>
      </c>
      <c r="GO265" t="s">
        <v>461</v>
      </c>
      <c r="GP265" t="s">
        <v>460</v>
      </c>
      <c r="GQ265" t="s">
        <v>461</v>
      </c>
      <c r="GR265" t="s">
        <v>473</v>
      </c>
      <c r="GS265" t="s">
        <v>460</v>
      </c>
      <c r="GT265" t="s">
        <v>460</v>
      </c>
      <c r="GU265" t="s">
        <v>460</v>
      </c>
      <c r="GV265" t="s">
        <v>460</v>
      </c>
      <c r="GW265" t="s">
        <v>460</v>
      </c>
      <c r="GX265" t="s">
        <v>460</v>
      </c>
      <c r="GY265" t="s">
        <v>460</v>
      </c>
      <c r="GZ265" t="s">
        <v>460</v>
      </c>
      <c r="HA265" t="s">
        <v>460</v>
      </c>
      <c r="HB265" t="s">
        <v>461</v>
      </c>
      <c r="HC265" t="s">
        <v>460</v>
      </c>
      <c r="HD265" t="s">
        <v>461</v>
      </c>
      <c r="HE265" t="s">
        <v>481</v>
      </c>
      <c r="HF265">
        <v>131</v>
      </c>
      <c r="HG265">
        <v>48</v>
      </c>
      <c r="HH265">
        <v>0</v>
      </c>
      <c r="HI265">
        <v>6</v>
      </c>
      <c r="HJ265">
        <v>14</v>
      </c>
      <c r="HK265" t="s">
        <v>476</v>
      </c>
      <c r="HM265" s="3">
        <f t="shared" si="150"/>
        <v>0</v>
      </c>
      <c r="HN265" s="3">
        <f t="shared" si="151"/>
        <v>47</v>
      </c>
      <c r="HO265" s="3">
        <f t="shared" si="167"/>
        <v>0</v>
      </c>
      <c r="HP265" s="3">
        <f t="shared" si="130"/>
        <v>47</v>
      </c>
      <c r="HQ265" s="7" t="str" cm="1">
        <f t="array" ref="HQ265">_xlfn.SWITCH(HP265,HM265,"Oui",HN265,"Non",HO265,"Abstention")</f>
        <v>Non</v>
      </c>
      <c r="HR265" s="7" t="str" cm="1">
        <f t="array" ref="HR265">_xlfn.SWITCH(HQ265,"Oui","Non","Non","Oui","Abstention","Oui")</f>
        <v>Oui</v>
      </c>
      <c r="HS265" s="7" t="str" cm="1">
        <f t="array" ref="HS265">_xlfn.SWITCH(HQ265,"Oui","Abstention","Non","Abstention","Abstention","Non")</f>
        <v>Abstention</v>
      </c>
      <c r="HT265" s="3">
        <f t="shared" si="131"/>
        <v>47</v>
      </c>
      <c r="HU265" s="3">
        <f t="shared" si="132"/>
        <v>1</v>
      </c>
      <c r="HV265" t="str">
        <f t="shared" si="133"/>
        <v>consigne</v>
      </c>
      <c r="HW265" s="3">
        <f t="shared" si="152"/>
        <v>35</v>
      </c>
      <c r="HX265" s="3">
        <f t="shared" si="153"/>
        <v>0</v>
      </c>
      <c r="HY265" s="3">
        <f t="shared" si="154"/>
        <v>0</v>
      </c>
      <c r="HZ265" s="3">
        <f t="shared" si="134"/>
        <v>35</v>
      </c>
      <c r="IA265" s="7" t="str" cm="1">
        <f t="array" ref="IA265">_xlfn.SWITCH(HZ265,HW265,"Oui",HX265,"Non",HY265,"Abstention")</f>
        <v>Oui</v>
      </c>
      <c r="IB265" s="7" t="str" cm="1">
        <f t="array" ref="IB265">_xlfn.SWITCH(IA265,"Oui","Non","Non","Oui","Abstention","Oui")</f>
        <v>Non</v>
      </c>
      <c r="IC265" s="7" t="str" cm="1">
        <f t="array" ref="IC265">_xlfn.SWITCH(IA265,"Oui","Abstention","Non","Abstention","Abstention","Non")</f>
        <v>Abstention</v>
      </c>
      <c r="ID265" s="3">
        <f t="shared" si="172"/>
        <v>35</v>
      </c>
      <c r="IE265" s="3">
        <f t="shared" si="173"/>
        <v>1</v>
      </c>
      <c r="IF265" t="str">
        <f t="shared" si="137"/>
        <v>consigne</v>
      </c>
      <c r="IG265">
        <f t="shared" si="155"/>
        <v>27</v>
      </c>
      <c r="IH265">
        <f t="shared" si="156"/>
        <v>1</v>
      </c>
      <c r="II265">
        <f t="shared" si="157"/>
        <v>0</v>
      </c>
      <c r="IJ265" s="3">
        <f t="shared" si="138"/>
        <v>27</v>
      </c>
      <c r="IK265" s="7" t="str" cm="1">
        <f t="array" ref="IK265">_xlfn.SWITCH(IJ265,IG265,"Oui",IH265,"Non",II265,"Abstention")</f>
        <v>Oui</v>
      </c>
      <c r="IL265" s="7" t="str" cm="1">
        <f t="array" ref="IL265">_xlfn.SWITCH(IK265,"Oui","Non","Non","Oui","Abstention","Oui")</f>
        <v>Non</v>
      </c>
      <c r="IM265" s="7" t="str" cm="1">
        <f t="array" ref="IM265">_xlfn.SWITCH(IK265,"Oui","Abstention","Non","Abstention","Abstention","Non")</f>
        <v>Abstention</v>
      </c>
      <c r="IN265" s="3">
        <f t="shared" si="139"/>
        <v>28</v>
      </c>
      <c r="IO265" s="3">
        <f t="shared" si="140"/>
        <v>0.9642857142857143</v>
      </c>
      <c r="IP265" t="str">
        <f t="shared" si="168"/>
        <v>consigne</v>
      </c>
      <c r="IQ265">
        <f t="shared" si="158"/>
        <v>25</v>
      </c>
      <c r="IR265">
        <f t="shared" si="159"/>
        <v>0</v>
      </c>
      <c r="IS265">
        <f t="shared" si="160"/>
        <v>0</v>
      </c>
      <c r="IT265" s="3">
        <f t="shared" si="141"/>
        <v>25</v>
      </c>
      <c r="IU265" s="7" t="str" cm="1">
        <f t="array" ref="IU265">_xlfn.SWITCH(IT265,IQ265,"Oui",IR265,"Non",IS265,"Abstention")</f>
        <v>Oui</v>
      </c>
      <c r="IV265" s="7" t="str" cm="1">
        <f t="array" ref="IV265">_xlfn.SWITCH(IU265,"Oui","Non","Non","Oui","Abstention","Oui")</f>
        <v>Non</v>
      </c>
      <c r="IW265" s="7" t="str" cm="1">
        <f t="array" ref="IW265">_xlfn.SWITCH(IU265,"Oui","Abstention","Non","Abstention","Abstention","Non")</f>
        <v>Abstention</v>
      </c>
      <c r="IX265" s="3">
        <f t="shared" si="142"/>
        <v>25</v>
      </c>
      <c r="IY265" s="3">
        <f t="shared" si="143"/>
        <v>1</v>
      </c>
      <c r="IZ265" t="str">
        <f t="shared" si="169"/>
        <v>consigne</v>
      </c>
      <c r="JA265">
        <f t="shared" si="161"/>
        <v>29</v>
      </c>
      <c r="JB265">
        <f t="shared" si="162"/>
        <v>0</v>
      </c>
      <c r="JC265">
        <f t="shared" si="163"/>
        <v>0</v>
      </c>
      <c r="JD265" s="3">
        <f t="shared" si="144"/>
        <v>29</v>
      </c>
      <c r="JE265" s="7" t="str" cm="1">
        <f t="array" ref="JE265">_xlfn.SWITCH(JD265,JA265,"Oui",JB265,"Non",JC265,"Abstention")</f>
        <v>Oui</v>
      </c>
      <c r="JF265" s="7" t="str" cm="1">
        <f t="array" ref="JF265">_xlfn.SWITCH(JE265,"Oui","Non","Non","Oui","Abstention","Oui")</f>
        <v>Non</v>
      </c>
      <c r="JG265" s="7" t="str" cm="1">
        <f t="array" ref="JG265">_xlfn.SWITCH(JE265,"Oui","Abstention","Non","Abstention","Abstention","Non")</f>
        <v>Abstention</v>
      </c>
      <c r="JH265" s="3">
        <f t="shared" si="145"/>
        <v>29</v>
      </c>
      <c r="JI265" s="3">
        <f t="shared" si="146"/>
        <v>1</v>
      </c>
      <c r="JJ265" t="str">
        <f t="shared" si="170"/>
        <v>consigne</v>
      </c>
      <c r="JK265">
        <f t="shared" si="164"/>
        <v>15</v>
      </c>
      <c r="JL265">
        <f t="shared" si="165"/>
        <v>0</v>
      </c>
      <c r="JM265">
        <f t="shared" si="166"/>
        <v>0</v>
      </c>
      <c r="JN265" s="3">
        <f t="shared" si="147"/>
        <v>15</v>
      </c>
      <c r="JO265" s="7" t="str" cm="1">
        <f t="array" ref="JO265">_xlfn.SWITCH(JN265,JK265,"Oui",JL265,"Non",JM265,"Abstention")</f>
        <v>Oui</v>
      </c>
      <c r="JP265" s="7" t="str" cm="1">
        <f t="array" ref="JP265">_xlfn.SWITCH(JO265,"Oui","Non","Non","Oui","Abstention","Oui")</f>
        <v>Non</v>
      </c>
      <c r="JQ265" s="7" t="str" cm="1">
        <f t="array" ref="JQ265">_xlfn.SWITCH(JO265,"Oui","Abstention","Non","Abstention","Abstention","Non")</f>
        <v>Abstention</v>
      </c>
      <c r="JR265" s="3">
        <f t="shared" si="148"/>
        <v>15</v>
      </c>
      <c r="JS265" s="3">
        <f t="shared" si="149"/>
        <v>1</v>
      </c>
      <c r="JT265" t="str">
        <f t="shared" si="171"/>
        <v>consigne</v>
      </c>
      <c r="JU265" s="3"/>
      <c r="JV265" t="str" cm="1">
        <f t="array" ref="JV265">_xlfn._xlws.FILTER($M$3:$HD$3,((($M265:$HD265=$HR265)+($M265:$HD265=$HS265))*($M$5:$HD$5="V")*($HV265="consigne")),"")</f>
        <v/>
      </c>
      <c r="KP265" t="str" cm="1">
        <f t="array" ref="KP265">_xlfn._xlws.FILTER($M$3:$HD$3,((($M265:$HD265=$IB265)+($M265:$HD265=$IC265))*($M$5:$HD$5="S")*($IF265="consigne")),"")</f>
        <v/>
      </c>
      <c r="LD265" t="str" cm="1">
        <f t="array" ref="LD265">_xlfn._xlws.FILTER($M$3:$HD$3,((($M265:$HD265=$IV265)+($M265:$HD265=$IW265))*($M$5:$HD$5="RL")*($IZ265="consigne")),"")</f>
        <v/>
      </c>
      <c r="LP265" t="str" cm="1">
        <f t="array" ref="LP265">_xlfn._xlws.FILTER($M$3:$HD$3,((($M265:$HD265=$JF265)+($M265:$HD265=$JG265))*($M$5:$HD$5="G")*($JJ265="consigne")),"")</f>
        <v/>
      </c>
      <c r="MA265" t="str" cm="1">
        <f t="array" ref="MA265">_xlfn._xlws.FILTER($M$3:$HD$3,((($M265:$HD265=$JP265)+($M265:$HD265=$JQ265))*($M$5:$HD$5="GL")*($JT265="consigne")),"")</f>
        <v/>
      </c>
      <c r="MG265" t="str" cm="1">
        <f t="array" ref="MG265">_xlfn._xlws.FILTER($M$3:$HD$3,((($M265:$HD265=$IL265)+($M265:$HD265=$IM265))*($M$5:$HD$5="M-E")*($IP265="consigne")),"")</f>
        <v>Rechsteiner Thomas</v>
      </c>
    </row>
    <row r="266" spans="1:348" x14ac:dyDescent="0.25">
      <c r="A266" s="1" t="s">
        <v>1341</v>
      </c>
      <c r="B266" t="s">
        <v>204</v>
      </c>
      <c r="C266" t="s">
        <v>483</v>
      </c>
      <c r="D266" t="s">
        <v>484</v>
      </c>
      <c r="E266" s="1" t="s">
        <v>1332</v>
      </c>
      <c r="F266" t="s">
        <v>1333</v>
      </c>
      <c r="G266">
        <v>24768</v>
      </c>
      <c r="H266" t="s">
        <v>506</v>
      </c>
      <c r="I266" t="s">
        <v>1339</v>
      </c>
      <c r="J266" t="s">
        <v>1342</v>
      </c>
      <c r="K266" t="s">
        <v>1337</v>
      </c>
      <c r="M266" t="s">
        <v>461</v>
      </c>
      <c r="N266" t="s">
        <v>461</v>
      </c>
      <c r="O266" t="s">
        <v>460</v>
      </c>
      <c r="P266" t="s">
        <v>461</v>
      </c>
      <c r="Q266" t="s">
        <v>461</v>
      </c>
      <c r="R266" t="s">
        <v>460</v>
      </c>
      <c r="S266" t="s">
        <v>460</v>
      </c>
      <c r="T266" t="s">
        <v>460</v>
      </c>
      <c r="U266" t="s">
        <v>460</v>
      </c>
      <c r="V266" t="s">
        <v>460</v>
      </c>
      <c r="W266" t="s">
        <v>463</v>
      </c>
      <c r="X266" t="s">
        <v>460</v>
      </c>
      <c r="Y266" t="s">
        <v>460</v>
      </c>
      <c r="Z266" t="s">
        <v>473</v>
      </c>
      <c r="AA266" t="s">
        <v>460</v>
      </c>
      <c r="AB266" t="s">
        <v>460</v>
      </c>
      <c r="AC266" t="s">
        <v>460</v>
      </c>
      <c r="AD266" t="s">
        <v>460</v>
      </c>
      <c r="AE266" t="s">
        <v>461</v>
      </c>
      <c r="AF266" t="s">
        <v>463</v>
      </c>
      <c r="AG266" t="s">
        <v>473</v>
      </c>
      <c r="AH266" t="s">
        <v>460</v>
      </c>
      <c r="AI266" t="s">
        <v>460</v>
      </c>
      <c r="AJ266" t="s">
        <v>460</v>
      </c>
      <c r="AK266" t="s">
        <v>460</v>
      </c>
      <c r="AL266" t="s">
        <v>461</v>
      </c>
      <c r="AM266" t="s">
        <v>473</v>
      </c>
      <c r="AN266" t="s">
        <v>473</v>
      </c>
      <c r="AO266" t="s">
        <v>461</v>
      </c>
      <c r="AP266" t="s">
        <v>473</v>
      </c>
      <c r="AQ266" t="s">
        <v>460</v>
      </c>
      <c r="AR266" t="s">
        <v>460</v>
      </c>
      <c r="AS266" t="s">
        <v>460</v>
      </c>
      <c r="AT266" t="s">
        <v>460</v>
      </c>
      <c r="AU266" t="s">
        <v>460</v>
      </c>
      <c r="AV266" t="s">
        <v>460</v>
      </c>
      <c r="AW266" t="s">
        <v>461</v>
      </c>
      <c r="AX266" t="s">
        <v>460</v>
      </c>
      <c r="AY266" t="s">
        <v>460</v>
      </c>
      <c r="AZ266" t="s">
        <v>460</v>
      </c>
      <c r="BA266" t="s">
        <v>461</v>
      </c>
      <c r="BB266" t="s">
        <v>460</v>
      </c>
      <c r="BC266" t="s">
        <v>460</v>
      </c>
      <c r="BD266" t="s">
        <v>461</v>
      </c>
      <c r="BE266" t="s">
        <v>463</v>
      </c>
      <c r="BF266" t="s">
        <v>460</v>
      </c>
      <c r="BG266" t="s">
        <v>460</v>
      </c>
      <c r="BH266" t="s">
        <v>460</v>
      </c>
      <c r="BI266" t="s">
        <v>460</v>
      </c>
      <c r="BJ266" t="s">
        <v>460</v>
      </c>
      <c r="BK266" t="s">
        <v>461</v>
      </c>
      <c r="BL266" t="s">
        <v>460</v>
      </c>
      <c r="BM266" t="s">
        <v>460</v>
      </c>
      <c r="BN266" t="s">
        <v>460</v>
      </c>
      <c r="BO266" t="s">
        <v>460</v>
      </c>
      <c r="BP266" t="s">
        <v>463</v>
      </c>
      <c r="BQ266" t="s">
        <v>460</v>
      </c>
      <c r="BR266" t="s">
        <v>461</v>
      </c>
      <c r="BS266" t="s">
        <v>460</v>
      </c>
      <c r="BT266" t="s">
        <v>461</v>
      </c>
      <c r="BU266" t="s">
        <v>461</v>
      </c>
      <c r="BV266" t="s">
        <v>460</v>
      </c>
      <c r="BW266" t="s">
        <v>461</v>
      </c>
      <c r="BX266" t="s">
        <v>460</v>
      </c>
      <c r="BY266" t="s">
        <v>460</v>
      </c>
      <c r="BZ266" t="s">
        <v>461</v>
      </c>
      <c r="CA266" t="s">
        <v>460</v>
      </c>
      <c r="CB266" t="s">
        <v>460</v>
      </c>
      <c r="CC266" t="s">
        <v>460</v>
      </c>
      <c r="CD266" t="s">
        <v>473</v>
      </c>
      <c r="CE266" t="s">
        <v>460</v>
      </c>
      <c r="CF266" t="s">
        <v>460</v>
      </c>
      <c r="CG266" t="s">
        <v>461</v>
      </c>
      <c r="CH266" t="s">
        <v>460</v>
      </c>
      <c r="CI266" t="s">
        <v>461</v>
      </c>
      <c r="CJ266" t="s">
        <v>460</v>
      </c>
      <c r="CK266" t="s">
        <v>460</v>
      </c>
      <c r="CL266" t="s">
        <v>461</v>
      </c>
      <c r="CM266" t="s">
        <v>463</v>
      </c>
      <c r="CN266" t="s">
        <v>460</v>
      </c>
      <c r="CO266" t="s">
        <v>460</v>
      </c>
      <c r="CP266" t="s">
        <v>461</v>
      </c>
      <c r="CQ266" t="s">
        <v>473</v>
      </c>
      <c r="CR266" t="s">
        <v>461</v>
      </c>
      <c r="CS266" t="s">
        <v>461</v>
      </c>
      <c r="CT266" t="s">
        <v>461</v>
      </c>
      <c r="CU266" t="s">
        <v>473</v>
      </c>
      <c r="CV266" t="s">
        <v>461</v>
      </c>
      <c r="CW266" t="s">
        <v>460</v>
      </c>
      <c r="CX266" t="s">
        <v>460</v>
      </c>
      <c r="CY266" t="s">
        <v>463</v>
      </c>
      <c r="CZ266" t="s">
        <v>461</v>
      </c>
      <c r="DA266" t="s">
        <v>460</v>
      </c>
      <c r="DB266" t="s">
        <v>474</v>
      </c>
      <c r="DC266" t="s">
        <v>460</v>
      </c>
      <c r="DD266" t="s">
        <v>461</v>
      </c>
      <c r="DE266" t="s">
        <v>460</v>
      </c>
      <c r="DF266" t="s">
        <v>461</v>
      </c>
      <c r="DG266" t="s">
        <v>460</v>
      </c>
      <c r="DH266" t="s">
        <v>460</v>
      </c>
      <c r="DI266" t="s">
        <v>460</v>
      </c>
      <c r="DJ266" t="s">
        <v>460</v>
      </c>
      <c r="DK266" t="s">
        <v>473</v>
      </c>
      <c r="DL266" t="s">
        <v>460</v>
      </c>
      <c r="DM266" t="s">
        <v>460</v>
      </c>
      <c r="DN266" t="s">
        <v>460</v>
      </c>
      <c r="DO266" t="s">
        <v>460</v>
      </c>
      <c r="DP266" t="s">
        <v>461</v>
      </c>
      <c r="DQ266" t="s">
        <v>473</v>
      </c>
      <c r="DR266" t="s">
        <v>460</v>
      </c>
      <c r="DS266" t="s">
        <v>460</v>
      </c>
      <c r="DT266" t="s">
        <v>460</v>
      </c>
      <c r="DU266" t="s">
        <v>473</v>
      </c>
      <c r="DV266" t="s">
        <v>460</v>
      </c>
      <c r="DW266" t="s">
        <v>460</v>
      </c>
      <c r="DX266" t="s">
        <v>461</v>
      </c>
      <c r="DY266" t="s">
        <v>460</v>
      </c>
      <c r="DZ266" t="s">
        <v>460</v>
      </c>
      <c r="EA266" t="s">
        <v>460</v>
      </c>
      <c r="EB266" t="s">
        <v>460</v>
      </c>
      <c r="EC266" t="s">
        <v>460</v>
      </c>
      <c r="ED266" t="s">
        <v>460</v>
      </c>
      <c r="EE266" t="s">
        <v>460</v>
      </c>
      <c r="EF266" t="s">
        <v>460</v>
      </c>
      <c r="EG266" t="s">
        <v>460</v>
      </c>
      <c r="EH266" t="s">
        <v>460</v>
      </c>
      <c r="EI266" t="s">
        <v>461</v>
      </c>
      <c r="EJ266" t="s">
        <v>461</v>
      </c>
      <c r="EK266" t="s">
        <v>460</v>
      </c>
      <c r="EL266" t="s">
        <v>460</v>
      </c>
      <c r="EM266" t="s">
        <v>460</v>
      </c>
      <c r="EN266" t="s">
        <v>461</v>
      </c>
      <c r="EO266" t="s">
        <v>460</v>
      </c>
      <c r="EP266" t="s">
        <v>460</v>
      </c>
      <c r="EQ266" t="s">
        <v>460</v>
      </c>
      <c r="ER266" t="s">
        <v>460</v>
      </c>
      <c r="ES266" t="s">
        <v>460</v>
      </c>
      <c r="ET266" t="s">
        <v>460</v>
      </c>
      <c r="EU266" t="s">
        <v>460</v>
      </c>
      <c r="EV266" t="s">
        <v>460</v>
      </c>
      <c r="EW266" t="s">
        <v>460</v>
      </c>
      <c r="EX266" t="s">
        <v>460</v>
      </c>
      <c r="EY266" t="s">
        <v>461</v>
      </c>
      <c r="EZ266" t="s">
        <v>460</v>
      </c>
      <c r="FA266" t="s">
        <v>460</v>
      </c>
      <c r="FB266" t="s">
        <v>473</v>
      </c>
      <c r="FC266" t="s">
        <v>460</v>
      </c>
      <c r="FD266" t="s">
        <v>460</v>
      </c>
      <c r="FE266" t="s">
        <v>460</v>
      </c>
      <c r="FF266" t="s">
        <v>460</v>
      </c>
      <c r="FG266" t="s">
        <v>461</v>
      </c>
      <c r="FH266" t="s">
        <v>473</v>
      </c>
      <c r="FI266" t="s">
        <v>460</v>
      </c>
      <c r="FJ266" t="s">
        <v>461</v>
      </c>
      <c r="FK266" t="s">
        <v>461</v>
      </c>
      <c r="FL266" t="s">
        <v>460</v>
      </c>
      <c r="FM266" t="s">
        <v>460</v>
      </c>
      <c r="FN266" t="s">
        <v>460</v>
      </c>
      <c r="FO266" t="s">
        <v>460</v>
      </c>
      <c r="FP266" t="s">
        <v>460</v>
      </c>
      <c r="FQ266" t="s">
        <v>461</v>
      </c>
      <c r="FR266" t="s">
        <v>460</v>
      </c>
      <c r="FS266" t="s">
        <v>460</v>
      </c>
      <c r="FT266" t="s">
        <v>460</v>
      </c>
      <c r="FU266" t="s">
        <v>460</v>
      </c>
      <c r="FV266" t="s">
        <v>460</v>
      </c>
      <c r="FW266" t="s">
        <v>461</v>
      </c>
      <c r="FX266" t="s">
        <v>460</v>
      </c>
      <c r="FY266" t="s">
        <v>460</v>
      </c>
      <c r="FZ266" t="s">
        <v>460</v>
      </c>
      <c r="GA266" t="s">
        <v>461</v>
      </c>
      <c r="GB266" t="s">
        <v>460</v>
      </c>
      <c r="GC266" t="s">
        <v>461</v>
      </c>
      <c r="GD266" t="s">
        <v>460</v>
      </c>
      <c r="GE266" t="s">
        <v>460</v>
      </c>
      <c r="GF266" t="s">
        <v>461</v>
      </c>
      <c r="GG266" t="s">
        <v>460</v>
      </c>
      <c r="GH266" t="s">
        <v>460</v>
      </c>
      <c r="GI266" t="s">
        <v>460</v>
      </c>
      <c r="GJ266" t="s">
        <v>460</v>
      </c>
      <c r="GK266" t="s">
        <v>461</v>
      </c>
      <c r="GL266" t="s">
        <v>461</v>
      </c>
      <c r="GM266" t="s">
        <v>460</v>
      </c>
      <c r="GN266" t="s">
        <v>460</v>
      </c>
      <c r="GO266" t="s">
        <v>461</v>
      </c>
      <c r="GP266" t="s">
        <v>460</v>
      </c>
      <c r="GQ266" t="s">
        <v>461</v>
      </c>
      <c r="GR266" t="s">
        <v>473</v>
      </c>
      <c r="GS266" t="s">
        <v>460</v>
      </c>
      <c r="GT266" t="s">
        <v>460</v>
      </c>
      <c r="GU266" t="s">
        <v>460</v>
      </c>
      <c r="GV266" t="s">
        <v>460</v>
      </c>
      <c r="GW266" t="s">
        <v>460</v>
      </c>
      <c r="GX266" t="s">
        <v>460</v>
      </c>
      <c r="GY266" t="s">
        <v>460</v>
      </c>
      <c r="GZ266" t="s">
        <v>460</v>
      </c>
      <c r="HA266" t="s">
        <v>460</v>
      </c>
      <c r="HB266" t="s">
        <v>461</v>
      </c>
      <c r="HC266" t="s">
        <v>460</v>
      </c>
      <c r="HD266" t="s">
        <v>461</v>
      </c>
      <c r="HE266" t="s">
        <v>481</v>
      </c>
      <c r="HF266">
        <v>132</v>
      </c>
      <c r="HG266">
        <v>47</v>
      </c>
      <c r="HH266">
        <v>0</v>
      </c>
      <c r="HI266">
        <v>6</v>
      </c>
      <c r="HJ266">
        <v>14</v>
      </c>
      <c r="HK266" t="s">
        <v>476</v>
      </c>
      <c r="HM266" s="3">
        <f t="shared" si="150"/>
        <v>0</v>
      </c>
      <c r="HN266" s="3">
        <f t="shared" si="151"/>
        <v>47</v>
      </c>
      <c r="HO266" s="3">
        <f t="shared" si="167"/>
        <v>0</v>
      </c>
      <c r="HP266" s="3">
        <f t="shared" ref="HP266:HP303" si="174">MAX(HM266:HO266)</f>
        <v>47</v>
      </c>
      <c r="HQ266" s="7" t="str" cm="1">
        <f t="array" ref="HQ266">_xlfn.SWITCH(HP266,HM266,"Oui",HN266,"Non",HO266,"Abstention")</f>
        <v>Non</v>
      </c>
      <c r="HR266" s="7" t="str" cm="1">
        <f t="array" ref="HR266">_xlfn.SWITCH(HQ266,"Oui","Non","Non","Oui","Abstention","Oui")</f>
        <v>Oui</v>
      </c>
      <c r="HS266" s="7" t="str" cm="1">
        <f t="array" ref="HS266">_xlfn.SWITCH(HQ266,"Oui","Abstention","Non","Abstention","Abstention","Non")</f>
        <v>Abstention</v>
      </c>
      <c r="HT266" s="3">
        <f t="shared" ref="HT266:HT303" si="175">SUM(HM266:HO266)</f>
        <v>47</v>
      </c>
      <c r="HU266" s="3">
        <f t="shared" ref="HU266:HU303" si="176">HP266/HT266</f>
        <v>1</v>
      </c>
      <c r="HV266" t="str">
        <f t="shared" ref="HV266:HV303" si="177">IF(HU266&gt;0.66,"consigne","pas de consigne")</f>
        <v>consigne</v>
      </c>
      <c r="HW266" s="3">
        <f t="shared" si="152"/>
        <v>35</v>
      </c>
      <c r="HX266" s="3">
        <f t="shared" si="153"/>
        <v>0</v>
      </c>
      <c r="HY266" s="3">
        <f t="shared" si="154"/>
        <v>0</v>
      </c>
      <c r="HZ266" s="3">
        <f t="shared" ref="HZ266:HZ303" si="178">MAX(HW266:HY266)</f>
        <v>35</v>
      </c>
      <c r="IA266" s="7" t="str" cm="1">
        <f t="array" ref="IA266">_xlfn.SWITCH(HZ266,HW266,"Oui",HX266,"Non",HY266,"Abstention")</f>
        <v>Oui</v>
      </c>
      <c r="IB266" s="7" t="str" cm="1">
        <f t="array" ref="IB266">_xlfn.SWITCH(IA266,"Oui","Non","Non","Oui","Abstention","Oui")</f>
        <v>Non</v>
      </c>
      <c r="IC266" s="7" t="str" cm="1">
        <f t="array" ref="IC266">_xlfn.SWITCH(IA266,"Oui","Abstention","Non","Abstention","Abstention","Non")</f>
        <v>Abstention</v>
      </c>
      <c r="ID266" s="3">
        <f t="shared" ref="ID266:ID303" si="179">SUM(HW266:HY266)</f>
        <v>35</v>
      </c>
      <c r="IE266" s="3">
        <f t="shared" ref="IE266:IE303" si="180">HZ266/ID266</f>
        <v>1</v>
      </c>
      <c r="IF266" t="str">
        <f t="shared" ref="IF266:IF303" si="181">IF(IE266&gt;0.66,"consigne","pas de consigne")</f>
        <v>consigne</v>
      </c>
      <c r="IG266">
        <f t="shared" si="155"/>
        <v>28</v>
      </c>
      <c r="IH266">
        <f t="shared" si="156"/>
        <v>0</v>
      </c>
      <c r="II266">
        <f t="shared" si="157"/>
        <v>0</v>
      </c>
      <c r="IJ266" s="3">
        <f t="shared" ref="IJ266:IJ303" si="182">MAX(IG266:II266)</f>
        <v>28</v>
      </c>
      <c r="IK266" s="7" t="str" cm="1">
        <f t="array" ref="IK266">_xlfn.SWITCH(IJ266,IG266,"Oui",IH266,"Non",II266,"Abstention")</f>
        <v>Oui</v>
      </c>
      <c r="IL266" s="7" t="str" cm="1">
        <f t="array" ref="IL266">_xlfn.SWITCH(IK266,"Oui","Non","Non","Oui","Abstention","Oui")</f>
        <v>Non</v>
      </c>
      <c r="IM266" s="7" t="str" cm="1">
        <f t="array" ref="IM266">_xlfn.SWITCH(IK266,"Oui","Abstention","Non","Abstention","Abstention","Non")</f>
        <v>Abstention</v>
      </c>
      <c r="IN266" s="3">
        <f t="shared" ref="IN266:IN303" si="183">SUM(IG266:II266)</f>
        <v>28</v>
      </c>
      <c r="IO266" s="3">
        <f t="shared" ref="IO266:IO303" si="184">IJ266/IN266</f>
        <v>1</v>
      </c>
      <c r="IP266" t="str">
        <f t="shared" si="168"/>
        <v>consigne</v>
      </c>
      <c r="IQ266">
        <f t="shared" si="158"/>
        <v>25</v>
      </c>
      <c r="IR266">
        <f t="shared" si="159"/>
        <v>0</v>
      </c>
      <c r="IS266">
        <f t="shared" si="160"/>
        <v>0</v>
      </c>
      <c r="IT266" s="3">
        <f t="shared" ref="IT266:IT303" si="185">MAX(IQ266:IS266)</f>
        <v>25</v>
      </c>
      <c r="IU266" s="7" t="str" cm="1">
        <f t="array" ref="IU266">_xlfn.SWITCH(IT266,IQ266,"Oui",IR266,"Non",IS266,"Abstention")</f>
        <v>Oui</v>
      </c>
      <c r="IV266" s="7" t="str" cm="1">
        <f t="array" ref="IV266">_xlfn.SWITCH(IU266,"Oui","Non","Non","Oui","Abstention","Oui")</f>
        <v>Non</v>
      </c>
      <c r="IW266" s="7" t="str" cm="1">
        <f t="array" ref="IW266">_xlfn.SWITCH(IU266,"Oui","Abstention","Non","Abstention","Abstention","Non")</f>
        <v>Abstention</v>
      </c>
      <c r="IX266" s="3">
        <f t="shared" ref="IX266:IX303" si="186">SUM(IQ266:IS266)</f>
        <v>25</v>
      </c>
      <c r="IY266" s="3">
        <f t="shared" ref="IY266:IY303" si="187">IT266/IX266</f>
        <v>1</v>
      </c>
      <c r="IZ266" t="str">
        <f t="shared" si="169"/>
        <v>consigne</v>
      </c>
      <c r="JA266">
        <f t="shared" si="161"/>
        <v>29</v>
      </c>
      <c r="JB266">
        <f t="shared" si="162"/>
        <v>0</v>
      </c>
      <c r="JC266">
        <f t="shared" si="163"/>
        <v>0</v>
      </c>
      <c r="JD266" s="3">
        <f t="shared" ref="JD266:JD303" si="188">MAX(JA266:JC266)</f>
        <v>29</v>
      </c>
      <c r="JE266" s="7" t="str" cm="1">
        <f t="array" ref="JE266">_xlfn.SWITCH(JD266,JA266,"Oui",JB266,"Non",JC266,"Abstention")</f>
        <v>Oui</v>
      </c>
      <c r="JF266" s="7" t="str" cm="1">
        <f t="array" ref="JF266">_xlfn.SWITCH(JE266,"Oui","Non","Non","Oui","Abstention","Oui")</f>
        <v>Non</v>
      </c>
      <c r="JG266" s="7" t="str" cm="1">
        <f t="array" ref="JG266">_xlfn.SWITCH(JE266,"Oui","Abstention","Non","Abstention","Abstention","Non")</f>
        <v>Abstention</v>
      </c>
      <c r="JH266" s="3">
        <f t="shared" ref="JH266:JH303" si="189">SUM(JA266:JC266)</f>
        <v>29</v>
      </c>
      <c r="JI266" s="3">
        <f t="shared" ref="JI266:JI303" si="190">JD266/JH266</f>
        <v>1</v>
      </c>
      <c r="JJ266" t="str">
        <f t="shared" si="170"/>
        <v>consigne</v>
      </c>
      <c r="JK266">
        <f t="shared" si="164"/>
        <v>15</v>
      </c>
      <c r="JL266">
        <f t="shared" si="165"/>
        <v>0</v>
      </c>
      <c r="JM266">
        <f t="shared" si="166"/>
        <v>0</v>
      </c>
      <c r="JN266" s="3">
        <f t="shared" ref="JN266:JN303" si="191">MAX(JK266:JM266)</f>
        <v>15</v>
      </c>
      <c r="JO266" s="7" t="str" cm="1">
        <f t="array" ref="JO266">_xlfn.SWITCH(JN266,JK266,"Oui",JL266,"Non",JM266,"Abstention")</f>
        <v>Oui</v>
      </c>
      <c r="JP266" s="7" t="str" cm="1">
        <f t="array" ref="JP266">_xlfn.SWITCH(JO266,"Oui","Non","Non","Oui","Abstention","Oui")</f>
        <v>Non</v>
      </c>
      <c r="JQ266" s="7" t="str" cm="1">
        <f t="array" ref="JQ266">_xlfn.SWITCH(JO266,"Oui","Abstention","Non","Abstention","Abstention","Non")</f>
        <v>Abstention</v>
      </c>
      <c r="JR266" s="3">
        <f t="shared" ref="JR266:JR303" si="192">SUM(JK266:JM266)</f>
        <v>15</v>
      </c>
      <c r="JS266" s="3">
        <f t="shared" ref="JS266:JS303" si="193">JN266/JR266</f>
        <v>1</v>
      </c>
      <c r="JT266" t="str">
        <f t="shared" si="171"/>
        <v>consigne</v>
      </c>
      <c r="JU266" s="3"/>
      <c r="JV266" t="str" cm="1">
        <f t="array" ref="JV266">_xlfn._xlws.FILTER($M$3:$HD$3,((($M266:$HD266=$HR266)+($M266:$HD266=$HS266))*($M$5:$HD$5="V")*($HV266="consigne")),"")</f>
        <v/>
      </c>
      <c r="KP266" t="str" cm="1">
        <f t="array" ref="KP266">_xlfn._xlws.FILTER($M$3:$HD$3,((($M266:$HD266=$IB266)+($M266:$HD266=$IC266))*($M$5:$HD$5="S")*($IF266="consigne")),"")</f>
        <v/>
      </c>
      <c r="LD266" t="str" cm="1">
        <f t="array" ref="LD266">_xlfn._xlws.FILTER($M$3:$HD$3,((($M266:$HD266=$IV266)+($M266:$HD266=$IW266))*($M$5:$HD$5="RL")*($IZ266="consigne")),"")</f>
        <v/>
      </c>
      <c r="LP266" t="str" cm="1">
        <f t="array" ref="LP266">_xlfn._xlws.FILTER($M$3:$HD$3,((($M266:$HD266=$JF266)+($M266:$HD266=$JG266))*($M$5:$HD$5="G")*($JJ266="consigne")),"")</f>
        <v/>
      </c>
      <c r="MA266" t="str" cm="1">
        <f t="array" ref="MA266">_xlfn._xlws.FILTER($M$3:$HD$3,((($M266:$HD266=$JP266)+($M266:$HD266=$JQ266))*($M$5:$HD$5="GL")*($JT266="consigne")),"")</f>
        <v/>
      </c>
      <c r="MG266" t="str" cm="1">
        <f t="array" ref="MG266">_xlfn._xlws.FILTER($M$3:$HD$3,((($M266:$HD266=$IL266)+($M266:$HD266=$IM266))*($M$5:$HD$5="M-E")*($IP266="consigne")),"")</f>
        <v/>
      </c>
    </row>
    <row r="267" spans="1:348" x14ac:dyDescent="0.25">
      <c r="A267" s="1" t="s">
        <v>1343</v>
      </c>
      <c r="B267" t="s">
        <v>204</v>
      </c>
      <c r="C267" t="s">
        <v>483</v>
      </c>
      <c r="D267" t="s">
        <v>484</v>
      </c>
      <c r="E267" s="1" t="s">
        <v>1332</v>
      </c>
      <c r="F267" t="s">
        <v>1333</v>
      </c>
      <c r="G267">
        <v>24769</v>
      </c>
      <c r="H267" t="s">
        <v>506</v>
      </c>
      <c r="I267" t="s">
        <v>1344</v>
      </c>
      <c r="J267" t="s">
        <v>1345</v>
      </c>
      <c r="K267" t="s">
        <v>1337</v>
      </c>
      <c r="M267" t="s">
        <v>461</v>
      </c>
      <c r="N267" t="s">
        <v>461</v>
      </c>
      <c r="O267" t="s">
        <v>460</v>
      </c>
      <c r="P267" t="s">
        <v>461</v>
      </c>
      <c r="Q267" t="s">
        <v>461</v>
      </c>
      <c r="R267" t="s">
        <v>460</v>
      </c>
      <c r="S267" t="s">
        <v>460</v>
      </c>
      <c r="T267" t="s">
        <v>460</v>
      </c>
      <c r="U267" t="s">
        <v>460</v>
      </c>
      <c r="V267" t="s">
        <v>460</v>
      </c>
      <c r="W267" t="s">
        <v>463</v>
      </c>
      <c r="X267" t="s">
        <v>460</v>
      </c>
      <c r="Y267" t="s">
        <v>460</v>
      </c>
      <c r="Z267" t="s">
        <v>473</v>
      </c>
      <c r="AA267" t="s">
        <v>461</v>
      </c>
      <c r="AB267" t="s">
        <v>460</v>
      </c>
      <c r="AC267" t="s">
        <v>461</v>
      </c>
      <c r="AD267" t="s">
        <v>460</v>
      </c>
      <c r="AE267" t="s">
        <v>461</v>
      </c>
      <c r="AF267" t="s">
        <v>463</v>
      </c>
      <c r="AG267" t="s">
        <v>461</v>
      </c>
      <c r="AH267" t="s">
        <v>461</v>
      </c>
      <c r="AI267" t="s">
        <v>460</v>
      </c>
      <c r="AJ267" t="s">
        <v>460</v>
      </c>
      <c r="AK267" t="s">
        <v>461</v>
      </c>
      <c r="AL267" t="s">
        <v>461</v>
      </c>
      <c r="AM267" t="s">
        <v>461</v>
      </c>
      <c r="AN267" t="s">
        <v>460</v>
      </c>
      <c r="AO267" t="s">
        <v>461</v>
      </c>
      <c r="AP267" t="s">
        <v>460</v>
      </c>
      <c r="AQ267" t="s">
        <v>461</v>
      </c>
      <c r="AR267" t="s">
        <v>461</v>
      </c>
      <c r="AS267" t="s">
        <v>460</v>
      </c>
      <c r="AT267" t="s">
        <v>461</v>
      </c>
      <c r="AU267" t="s">
        <v>460</v>
      </c>
      <c r="AV267" t="s">
        <v>460</v>
      </c>
      <c r="AW267" t="s">
        <v>461</v>
      </c>
      <c r="AX267" t="s">
        <v>460</v>
      </c>
      <c r="AY267" t="s">
        <v>461</v>
      </c>
      <c r="AZ267" t="s">
        <v>461</v>
      </c>
      <c r="BA267" t="s">
        <v>461</v>
      </c>
      <c r="BB267" t="s">
        <v>461</v>
      </c>
      <c r="BC267" t="s">
        <v>460</v>
      </c>
      <c r="BD267" t="s">
        <v>461</v>
      </c>
      <c r="BE267" t="s">
        <v>463</v>
      </c>
      <c r="BF267" t="s">
        <v>461</v>
      </c>
      <c r="BG267" t="s">
        <v>460</v>
      </c>
      <c r="BH267" t="s">
        <v>461</v>
      </c>
      <c r="BI267" t="s">
        <v>460</v>
      </c>
      <c r="BJ267" t="s">
        <v>461</v>
      </c>
      <c r="BK267" t="s">
        <v>461</v>
      </c>
      <c r="BL267" t="s">
        <v>461</v>
      </c>
      <c r="BM267" t="s">
        <v>460</v>
      </c>
      <c r="BN267" t="s">
        <v>461</v>
      </c>
      <c r="BO267" t="s">
        <v>461</v>
      </c>
      <c r="BP267" t="s">
        <v>463</v>
      </c>
      <c r="BQ267" t="s">
        <v>460</v>
      </c>
      <c r="BR267" t="s">
        <v>461</v>
      </c>
      <c r="BS267" t="s">
        <v>460</v>
      </c>
      <c r="BT267" t="s">
        <v>461</v>
      </c>
      <c r="BU267" t="s">
        <v>461</v>
      </c>
      <c r="BV267" t="s">
        <v>461</v>
      </c>
      <c r="BW267" t="s">
        <v>461</v>
      </c>
      <c r="BX267" t="s">
        <v>460</v>
      </c>
      <c r="BY267" t="s">
        <v>460</v>
      </c>
      <c r="BZ267" t="s">
        <v>461</v>
      </c>
      <c r="CA267" t="s">
        <v>460</v>
      </c>
      <c r="CB267" t="s">
        <v>460</v>
      </c>
      <c r="CC267" t="s">
        <v>461</v>
      </c>
      <c r="CD267" t="s">
        <v>473</v>
      </c>
      <c r="CE267" t="s">
        <v>460</v>
      </c>
      <c r="CF267" t="s">
        <v>461</v>
      </c>
      <c r="CG267" t="s">
        <v>473</v>
      </c>
      <c r="CH267" t="s">
        <v>473</v>
      </c>
      <c r="CI267" t="s">
        <v>461</v>
      </c>
      <c r="CJ267" t="s">
        <v>460</v>
      </c>
      <c r="CK267" t="s">
        <v>460</v>
      </c>
      <c r="CL267" t="s">
        <v>461</v>
      </c>
      <c r="CM267" t="s">
        <v>463</v>
      </c>
      <c r="CN267" t="s">
        <v>460</v>
      </c>
      <c r="CO267" t="s">
        <v>460</v>
      </c>
      <c r="CP267" t="s">
        <v>461</v>
      </c>
      <c r="CQ267" t="s">
        <v>461</v>
      </c>
      <c r="CR267" t="s">
        <v>461</v>
      </c>
      <c r="CS267" t="s">
        <v>461</v>
      </c>
      <c r="CT267" t="s">
        <v>461</v>
      </c>
      <c r="CU267" t="s">
        <v>460</v>
      </c>
      <c r="CV267" t="s">
        <v>461</v>
      </c>
      <c r="CW267" t="s">
        <v>480</v>
      </c>
      <c r="CX267" t="s">
        <v>460</v>
      </c>
      <c r="CY267" t="s">
        <v>463</v>
      </c>
      <c r="CZ267" t="s">
        <v>461</v>
      </c>
      <c r="DA267" t="s">
        <v>461</v>
      </c>
      <c r="DB267" t="s">
        <v>474</v>
      </c>
      <c r="DC267" t="s">
        <v>460</v>
      </c>
      <c r="DD267" t="s">
        <v>461</v>
      </c>
      <c r="DE267" t="s">
        <v>460</v>
      </c>
      <c r="DF267" t="s">
        <v>461</v>
      </c>
      <c r="DG267" t="s">
        <v>460</v>
      </c>
      <c r="DH267" t="s">
        <v>460</v>
      </c>
      <c r="DI267" t="s">
        <v>460</v>
      </c>
      <c r="DJ267" t="s">
        <v>460</v>
      </c>
      <c r="DK267" t="s">
        <v>461</v>
      </c>
      <c r="DL267" t="s">
        <v>461</v>
      </c>
      <c r="DM267" t="s">
        <v>460</v>
      </c>
      <c r="DN267" t="s">
        <v>460</v>
      </c>
      <c r="DO267" t="s">
        <v>460</v>
      </c>
      <c r="DP267" t="s">
        <v>461</v>
      </c>
      <c r="DQ267" t="s">
        <v>461</v>
      </c>
      <c r="DR267" t="s">
        <v>460</v>
      </c>
      <c r="DS267" t="s">
        <v>460</v>
      </c>
      <c r="DT267" t="s">
        <v>460</v>
      </c>
      <c r="DU267" t="s">
        <v>461</v>
      </c>
      <c r="DV267" t="s">
        <v>460</v>
      </c>
      <c r="DW267" t="s">
        <v>461</v>
      </c>
      <c r="DX267" t="s">
        <v>461</v>
      </c>
      <c r="DY267" t="s">
        <v>461</v>
      </c>
      <c r="DZ267" t="s">
        <v>460</v>
      </c>
      <c r="EA267" t="s">
        <v>460</v>
      </c>
      <c r="EB267" t="s">
        <v>460</v>
      </c>
      <c r="EC267" t="s">
        <v>461</v>
      </c>
      <c r="ED267" t="s">
        <v>473</v>
      </c>
      <c r="EE267" t="s">
        <v>460</v>
      </c>
      <c r="EF267" t="s">
        <v>460</v>
      </c>
      <c r="EG267" t="s">
        <v>460</v>
      </c>
      <c r="EH267" t="s">
        <v>461</v>
      </c>
      <c r="EI267" t="s">
        <v>461</v>
      </c>
      <c r="EJ267" t="s">
        <v>461</v>
      </c>
      <c r="EK267" t="s">
        <v>473</v>
      </c>
      <c r="EL267" t="s">
        <v>460</v>
      </c>
      <c r="EM267" t="s">
        <v>460</v>
      </c>
      <c r="EN267" t="s">
        <v>461</v>
      </c>
      <c r="EO267" t="s">
        <v>460</v>
      </c>
      <c r="EP267" t="s">
        <v>460</v>
      </c>
      <c r="EQ267" t="s">
        <v>460</v>
      </c>
      <c r="ER267" t="s">
        <v>461</v>
      </c>
      <c r="ES267" t="s">
        <v>460</v>
      </c>
      <c r="ET267" t="s">
        <v>461</v>
      </c>
      <c r="EU267" t="s">
        <v>460</v>
      </c>
      <c r="EV267" t="s">
        <v>460</v>
      </c>
      <c r="EW267" t="s">
        <v>460</v>
      </c>
      <c r="EX267" t="s">
        <v>460</v>
      </c>
      <c r="EY267" t="s">
        <v>461</v>
      </c>
      <c r="EZ267" t="s">
        <v>460</v>
      </c>
      <c r="FA267" t="s">
        <v>460</v>
      </c>
      <c r="FB267" t="s">
        <v>461</v>
      </c>
      <c r="FC267" t="s">
        <v>461</v>
      </c>
      <c r="FD267" t="s">
        <v>460</v>
      </c>
      <c r="FE267" t="s">
        <v>460</v>
      </c>
      <c r="FF267" t="s">
        <v>460</v>
      </c>
      <c r="FG267" t="s">
        <v>461</v>
      </c>
      <c r="FH267" t="s">
        <v>460</v>
      </c>
      <c r="FI267" t="s">
        <v>460</v>
      </c>
      <c r="FJ267" t="s">
        <v>461</v>
      </c>
      <c r="FK267" t="s">
        <v>461</v>
      </c>
      <c r="FL267" t="s">
        <v>460</v>
      </c>
      <c r="FM267" t="s">
        <v>460</v>
      </c>
      <c r="FN267" t="s">
        <v>461</v>
      </c>
      <c r="FO267" t="s">
        <v>461</v>
      </c>
      <c r="FP267" t="s">
        <v>461</v>
      </c>
      <c r="FQ267" t="s">
        <v>461</v>
      </c>
      <c r="FR267" t="s">
        <v>460</v>
      </c>
      <c r="FS267" t="s">
        <v>461</v>
      </c>
      <c r="FT267" t="s">
        <v>460</v>
      </c>
      <c r="FU267" t="s">
        <v>460</v>
      </c>
      <c r="FV267" t="s">
        <v>460</v>
      </c>
      <c r="FW267" t="s">
        <v>461</v>
      </c>
      <c r="FX267" t="s">
        <v>460</v>
      </c>
      <c r="FY267" t="s">
        <v>460</v>
      </c>
      <c r="FZ267" t="s">
        <v>461</v>
      </c>
      <c r="GA267" t="s">
        <v>461</v>
      </c>
      <c r="GB267" t="s">
        <v>473</v>
      </c>
      <c r="GC267" t="s">
        <v>461</v>
      </c>
      <c r="GD267" t="s">
        <v>460</v>
      </c>
      <c r="GE267" t="s">
        <v>460</v>
      </c>
      <c r="GF267" t="s">
        <v>461</v>
      </c>
      <c r="GG267" t="s">
        <v>460</v>
      </c>
      <c r="GH267" t="s">
        <v>460</v>
      </c>
      <c r="GI267" t="s">
        <v>460</v>
      </c>
      <c r="GJ267" t="s">
        <v>460</v>
      </c>
      <c r="GK267" t="s">
        <v>461</v>
      </c>
      <c r="GL267" t="s">
        <v>461</v>
      </c>
      <c r="GM267" t="s">
        <v>461</v>
      </c>
      <c r="GN267" t="s">
        <v>461</v>
      </c>
      <c r="GO267" t="s">
        <v>461</v>
      </c>
      <c r="GP267" t="s">
        <v>460</v>
      </c>
      <c r="GQ267" t="s">
        <v>461</v>
      </c>
      <c r="GR267" t="s">
        <v>473</v>
      </c>
      <c r="GS267" t="s">
        <v>461</v>
      </c>
      <c r="GT267" t="s">
        <v>460</v>
      </c>
      <c r="GU267" t="s">
        <v>461</v>
      </c>
      <c r="GV267" t="s">
        <v>461</v>
      </c>
      <c r="GW267" t="s">
        <v>460</v>
      </c>
      <c r="GX267" t="s">
        <v>473</v>
      </c>
      <c r="GY267" t="s">
        <v>460</v>
      </c>
      <c r="GZ267" t="s">
        <v>460</v>
      </c>
      <c r="HA267" t="s">
        <v>460</v>
      </c>
      <c r="HB267" t="s">
        <v>461</v>
      </c>
      <c r="HC267" t="s">
        <v>460</v>
      </c>
      <c r="HD267" t="s">
        <v>461</v>
      </c>
      <c r="HE267" t="s">
        <v>481</v>
      </c>
      <c r="HF267">
        <v>92</v>
      </c>
      <c r="HG267">
        <v>91</v>
      </c>
      <c r="HH267">
        <v>1</v>
      </c>
      <c r="HI267">
        <v>6</v>
      </c>
      <c r="HJ267">
        <v>9</v>
      </c>
      <c r="HK267" t="s">
        <v>476</v>
      </c>
      <c r="HM267" s="3">
        <f t="shared" ref="HM267:HM303" si="194">COUNTIFS($M267:$HD267,"Oui",$M$5:$HD$5,"V")</f>
        <v>0</v>
      </c>
      <c r="HN267" s="3">
        <f t="shared" ref="HN267:HN303" si="195">COUNTIFS($M267:$HD267,"Non",$M$5:$HD$5,"V")</f>
        <v>50</v>
      </c>
      <c r="HO267" s="3">
        <f t="shared" si="167"/>
        <v>0</v>
      </c>
      <c r="HP267" s="3">
        <f t="shared" si="174"/>
        <v>50</v>
      </c>
      <c r="HQ267" s="7" t="str" cm="1">
        <f t="array" ref="HQ267">_xlfn.SWITCH(HP267,HM267,"Oui",HN267,"Non",HO267,"Abstention")</f>
        <v>Non</v>
      </c>
      <c r="HR267" s="7" t="str" cm="1">
        <f t="array" ref="HR267">_xlfn.SWITCH(HQ267,"Oui","Non","Non","Oui","Abstention","Oui")</f>
        <v>Oui</v>
      </c>
      <c r="HS267" s="7" t="str" cm="1">
        <f t="array" ref="HS267">_xlfn.SWITCH(HQ267,"Oui","Abstention","Non","Abstention","Abstention","Non")</f>
        <v>Abstention</v>
      </c>
      <c r="HT267" s="3">
        <f t="shared" si="175"/>
        <v>50</v>
      </c>
      <c r="HU267" s="3">
        <f t="shared" si="176"/>
        <v>1</v>
      </c>
      <c r="HV267" t="str">
        <f t="shared" si="177"/>
        <v>consigne</v>
      </c>
      <c r="HW267" s="3">
        <f t="shared" ref="HW267:HW303" si="196">COUNTIFS($M267:$HD267,"Oui",$M$5:$HD$5,"S")</f>
        <v>34</v>
      </c>
      <c r="HX267" s="3">
        <f t="shared" ref="HX267:HX303" si="197">COUNTIFS($M267:$HD267,"Non",$M$5:$HD$5,"S")</f>
        <v>0</v>
      </c>
      <c r="HY267" s="3">
        <f t="shared" ref="HY267:HY303" si="198">COUNTIFS($M267:$HD267,"Abstention",$M$5:$HD$5,"S")</f>
        <v>0</v>
      </c>
      <c r="HZ267" s="3">
        <f t="shared" si="178"/>
        <v>34</v>
      </c>
      <c r="IA267" s="7" t="str" cm="1">
        <f t="array" ref="IA267">_xlfn.SWITCH(HZ267,HW267,"Oui",HX267,"Non",HY267,"Abstention")</f>
        <v>Oui</v>
      </c>
      <c r="IB267" s="7" t="str" cm="1">
        <f t="array" ref="IB267">_xlfn.SWITCH(IA267,"Oui","Non","Non","Oui","Abstention","Oui")</f>
        <v>Non</v>
      </c>
      <c r="IC267" s="7" t="str" cm="1">
        <f t="array" ref="IC267">_xlfn.SWITCH(IA267,"Oui","Abstention","Non","Abstention","Abstention","Non")</f>
        <v>Abstention</v>
      </c>
      <c r="ID267" s="3">
        <f t="shared" si="179"/>
        <v>34</v>
      </c>
      <c r="IE267" s="3">
        <f t="shared" si="180"/>
        <v>1</v>
      </c>
      <c r="IF267" t="str">
        <f t="shared" si="181"/>
        <v>consigne</v>
      </c>
      <c r="IG267">
        <f t="shared" ref="IG267:IG303" si="199">COUNTIFS($M267:$HD267,"Oui",$M$5:$HD$5,"M-E")</f>
        <v>29</v>
      </c>
      <c r="IH267">
        <f t="shared" ref="IH267:IH303" si="200">COUNTIFS($M267:$HD267,"Non",$M$5:$HD$5,"M-E")</f>
        <v>0</v>
      </c>
      <c r="II267">
        <f t="shared" ref="II267:II303" si="201">COUNTIFS($M267:$HD267,"Abstention",$M$5:$HD$5,"M-E")</f>
        <v>1</v>
      </c>
      <c r="IJ267" s="3">
        <f t="shared" si="182"/>
        <v>29</v>
      </c>
      <c r="IK267" s="7" t="str" cm="1">
        <f t="array" ref="IK267">_xlfn.SWITCH(IJ267,IG267,"Oui",IH267,"Non",II267,"Abstention")</f>
        <v>Oui</v>
      </c>
      <c r="IL267" s="7" t="str" cm="1">
        <f t="array" ref="IL267">_xlfn.SWITCH(IK267,"Oui","Non","Non","Oui","Abstention","Oui")</f>
        <v>Non</v>
      </c>
      <c r="IM267" s="7" t="str" cm="1">
        <f t="array" ref="IM267">_xlfn.SWITCH(IK267,"Oui","Abstention","Non","Abstention","Abstention","Non")</f>
        <v>Abstention</v>
      </c>
      <c r="IN267" s="3">
        <f t="shared" si="183"/>
        <v>30</v>
      </c>
      <c r="IO267" s="3">
        <f t="shared" si="184"/>
        <v>0.96666666666666667</v>
      </c>
      <c r="IP267" t="str">
        <f t="shared" si="168"/>
        <v>consigne</v>
      </c>
      <c r="IQ267">
        <f t="shared" ref="IQ267:IQ303" si="202">COUNTIFS($M267:$HD267,"Oui",$M$5:$HD$5,"RL")</f>
        <v>0</v>
      </c>
      <c r="IR267">
        <f t="shared" ref="IR267:IR303" si="203">COUNTIFS($M267:$HD267,"Non",$M$5:$HD$5,"RL")</f>
        <v>28</v>
      </c>
      <c r="IS267">
        <f t="shared" ref="IS267:IS303" si="204">COUNTIFS($M267:$HD267,"Abstention",$M$5:$HD$5,"RL")</f>
        <v>0</v>
      </c>
      <c r="IT267" s="3">
        <f t="shared" si="185"/>
        <v>28</v>
      </c>
      <c r="IU267" s="7" t="str" cm="1">
        <f t="array" ref="IU267">_xlfn.SWITCH(IT267,IQ267,"Oui",IR267,"Non",IS267,"Abstention")</f>
        <v>Non</v>
      </c>
      <c r="IV267" s="7" t="str" cm="1">
        <f t="array" ref="IV267">_xlfn.SWITCH(IU267,"Oui","Non","Non","Oui","Abstention","Oui")</f>
        <v>Oui</v>
      </c>
      <c r="IW267" s="7" t="str" cm="1">
        <f t="array" ref="IW267">_xlfn.SWITCH(IU267,"Oui","Abstention","Non","Abstention","Abstention","Non")</f>
        <v>Abstention</v>
      </c>
      <c r="IX267" s="3">
        <f t="shared" si="186"/>
        <v>28</v>
      </c>
      <c r="IY267" s="3">
        <f t="shared" si="187"/>
        <v>1</v>
      </c>
      <c r="IZ267" t="str">
        <f t="shared" si="169"/>
        <v>consigne</v>
      </c>
      <c r="JA267">
        <f t="shared" ref="JA267:JA303" si="205">COUNTIFS($M267:$HD267,"Oui",$M$5:$HD$5,"G")</f>
        <v>29</v>
      </c>
      <c r="JB267">
        <f t="shared" ref="JB267:JB303" si="206">COUNTIFS($M267:$HD267,"Non",$M$5:$HD$5,"G")</f>
        <v>0</v>
      </c>
      <c r="JC267">
        <f t="shared" ref="JC267:JC303" si="207">COUNTIFS($M267:$HD267,"Abstention",$M$5:$HD$5,"G")</f>
        <v>0</v>
      </c>
      <c r="JD267" s="3">
        <f t="shared" si="188"/>
        <v>29</v>
      </c>
      <c r="JE267" s="7" t="str" cm="1">
        <f t="array" ref="JE267">_xlfn.SWITCH(JD267,JA267,"Oui",JB267,"Non",JC267,"Abstention")</f>
        <v>Oui</v>
      </c>
      <c r="JF267" s="7" t="str" cm="1">
        <f t="array" ref="JF267">_xlfn.SWITCH(JE267,"Oui","Non","Non","Oui","Abstention","Oui")</f>
        <v>Non</v>
      </c>
      <c r="JG267" s="7" t="str" cm="1">
        <f t="array" ref="JG267">_xlfn.SWITCH(JE267,"Oui","Abstention","Non","Abstention","Abstention","Non")</f>
        <v>Abstention</v>
      </c>
      <c r="JH267" s="3">
        <f t="shared" si="189"/>
        <v>29</v>
      </c>
      <c r="JI267" s="3">
        <f t="shared" si="190"/>
        <v>1</v>
      </c>
      <c r="JJ267" t="str">
        <f t="shared" si="170"/>
        <v>consigne</v>
      </c>
      <c r="JK267">
        <f t="shared" ref="JK267:JK303" si="208">COUNTIFS($M267:$HD267,"Oui",$M$5:$HD$5,"GL")</f>
        <v>0</v>
      </c>
      <c r="JL267">
        <f t="shared" ref="JL267:JL303" si="209">COUNTIFS($M267:$HD267,"Non",$M$5:$HD$5,"GL")</f>
        <v>13</v>
      </c>
      <c r="JM267">
        <f t="shared" ref="JM267:JM303" si="210">COUNTIFS($M267:$HD267,"Abstention",$M$5:$HD$5,"GL")</f>
        <v>0</v>
      </c>
      <c r="JN267" s="3">
        <f t="shared" si="191"/>
        <v>13</v>
      </c>
      <c r="JO267" s="7" t="str" cm="1">
        <f t="array" ref="JO267">_xlfn.SWITCH(JN267,JK267,"Oui",JL267,"Non",JM267,"Abstention")</f>
        <v>Non</v>
      </c>
      <c r="JP267" s="7" t="str" cm="1">
        <f t="array" ref="JP267">_xlfn.SWITCH(JO267,"Oui","Non","Non","Oui","Abstention","Oui")</f>
        <v>Oui</v>
      </c>
      <c r="JQ267" s="7" t="str" cm="1">
        <f t="array" ref="JQ267">_xlfn.SWITCH(JO267,"Oui","Abstention","Non","Abstention","Abstention","Non")</f>
        <v>Abstention</v>
      </c>
      <c r="JR267" s="3">
        <f t="shared" si="192"/>
        <v>13</v>
      </c>
      <c r="JS267" s="3">
        <f t="shared" si="193"/>
        <v>1</v>
      </c>
      <c r="JT267" t="str">
        <f t="shared" si="171"/>
        <v>consigne</v>
      </c>
      <c r="JU267" s="3"/>
      <c r="JV267" t="str" cm="1">
        <f t="array" ref="JV267">_xlfn._xlws.FILTER($M$3:$HD$3,((($M267:$HD267=$HR267)+($M267:$HD267=$HS267))*($M$5:$HD$5="V")*($HV267="consigne")),"")</f>
        <v/>
      </c>
      <c r="KP267" t="str" cm="1">
        <f t="array" ref="KP267">_xlfn._xlws.FILTER($M$3:$HD$3,((($M267:$HD267=$IB267)+($M267:$HD267=$IC267))*($M$5:$HD$5="S")*($IF267="consigne")),"")</f>
        <v/>
      </c>
      <c r="LD267" t="str" cm="1">
        <f t="array" ref="LD267">_xlfn._xlws.FILTER($M$3:$HD$3,((($M267:$HD267=$IV267)+($M267:$HD267=$IW267))*($M$5:$HD$5="RL")*($IZ267="consigne")),"")</f>
        <v/>
      </c>
      <c r="LP267" t="str" cm="1">
        <f t="array" ref="LP267">_xlfn._xlws.FILTER($M$3:$HD$3,((($M267:$HD267=$JF267)+($M267:$HD267=$JG267))*($M$5:$HD$5="G")*($JJ267="consigne")),"")</f>
        <v/>
      </c>
      <c r="MA267" t="str" cm="1">
        <f t="array" ref="MA267">_xlfn._xlws.FILTER($M$3:$HD$3,((($M267:$HD267=$JP267)+($M267:$HD267=$JQ267))*($M$5:$HD$5="GL")*($JT267="consigne")),"")</f>
        <v/>
      </c>
      <c r="MG267" t="str" cm="1">
        <f t="array" ref="MG267">_xlfn._xlws.FILTER($M$3:$HD$3,((($M267:$HD267=$IL267)+($M267:$HD267=$IM267))*($M$5:$HD$5="M-E")*($IP267="consigne")),"")</f>
        <v>Humbel Ruth</v>
      </c>
    </row>
    <row r="268" spans="1:348" x14ac:dyDescent="0.25">
      <c r="A268" s="1" t="s">
        <v>1346</v>
      </c>
      <c r="B268" t="s">
        <v>204</v>
      </c>
      <c r="C268" t="s">
        <v>483</v>
      </c>
      <c r="D268" t="s">
        <v>484</v>
      </c>
      <c r="E268" s="1" t="s">
        <v>1332</v>
      </c>
      <c r="F268" t="s">
        <v>1333</v>
      </c>
      <c r="G268">
        <v>24770</v>
      </c>
      <c r="H268" t="s">
        <v>506</v>
      </c>
      <c r="I268" t="s">
        <v>1347</v>
      </c>
      <c r="J268" t="s">
        <v>1345</v>
      </c>
      <c r="K268" t="s">
        <v>1337</v>
      </c>
      <c r="M268" t="s">
        <v>460</v>
      </c>
      <c r="N268" t="s">
        <v>460</v>
      </c>
      <c r="O268" t="s">
        <v>461</v>
      </c>
      <c r="P268" t="s">
        <v>460</v>
      </c>
      <c r="Q268" t="s">
        <v>460</v>
      </c>
      <c r="R268" t="s">
        <v>461</v>
      </c>
      <c r="S268" t="s">
        <v>461</v>
      </c>
      <c r="T268" t="s">
        <v>461</v>
      </c>
      <c r="U268" t="s">
        <v>461</v>
      </c>
      <c r="V268" t="s">
        <v>461</v>
      </c>
      <c r="W268" t="s">
        <v>463</v>
      </c>
      <c r="X268" t="s">
        <v>461</v>
      </c>
      <c r="Y268" t="s">
        <v>461</v>
      </c>
      <c r="Z268" t="s">
        <v>473</v>
      </c>
      <c r="AA268" t="s">
        <v>461</v>
      </c>
      <c r="AB268" t="s">
        <v>461</v>
      </c>
      <c r="AC268" t="s">
        <v>461</v>
      </c>
      <c r="AD268" t="s">
        <v>460</v>
      </c>
      <c r="AE268" t="s">
        <v>460</v>
      </c>
      <c r="AF268" t="s">
        <v>463</v>
      </c>
      <c r="AG268" t="s">
        <v>460</v>
      </c>
      <c r="AH268" t="s">
        <v>460</v>
      </c>
      <c r="AI268" t="s">
        <v>460</v>
      </c>
      <c r="AJ268" t="s">
        <v>461</v>
      </c>
      <c r="AK268" t="s">
        <v>480</v>
      </c>
      <c r="AL268" t="s">
        <v>460</v>
      </c>
      <c r="AM268" t="s">
        <v>460</v>
      </c>
      <c r="AN268" t="s">
        <v>460</v>
      </c>
      <c r="AO268" t="s">
        <v>460</v>
      </c>
      <c r="AP268" t="s">
        <v>460</v>
      </c>
      <c r="AQ268" t="s">
        <v>460</v>
      </c>
      <c r="AR268" t="s">
        <v>461</v>
      </c>
      <c r="AS268" t="s">
        <v>461</v>
      </c>
      <c r="AT268" t="s">
        <v>460</v>
      </c>
      <c r="AU268" t="s">
        <v>461</v>
      </c>
      <c r="AV268" t="s">
        <v>461</v>
      </c>
      <c r="AW268" t="s">
        <v>460</v>
      </c>
      <c r="AX268" t="s">
        <v>461</v>
      </c>
      <c r="AY268" t="s">
        <v>460</v>
      </c>
      <c r="AZ268" t="s">
        <v>460</v>
      </c>
      <c r="BA268" t="s">
        <v>460</v>
      </c>
      <c r="BB268" t="s">
        <v>460</v>
      </c>
      <c r="BC268" t="s">
        <v>461</v>
      </c>
      <c r="BD268" t="s">
        <v>460</v>
      </c>
      <c r="BE268" t="s">
        <v>463</v>
      </c>
      <c r="BF268" t="s">
        <v>460</v>
      </c>
      <c r="BG268" t="s">
        <v>461</v>
      </c>
      <c r="BH268" t="s">
        <v>460</v>
      </c>
      <c r="BI268" t="s">
        <v>461</v>
      </c>
      <c r="BJ268" t="s">
        <v>460</v>
      </c>
      <c r="BK268" t="s">
        <v>460</v>
      </c>
      <c r="BL268" t="s">
        <v>461</v>
      </c>
      <c r="BM268" t="s">
        <v>461</v>
      </c>
      <c r="BN268" t="s">
        <v>461</v>
      </c>
      <c r="BO268" t="s">
        <v>460</v>
      </c>
      <c r="BP268" t="s">
        <v>463</v>
      </c>
      <c r="BQ268" t="s">
        <v>461</v>
      </c>
      <c r="BR268" t="s">
        <v>460</v>
      </c>
      <c r="BS268" t="s">
        <v>461</v>
      </c>
      <c r="BT268" t="s">
        <v>460</v>
      </c>
      <c r="BU268" t="s">
        <v>460</v>
      </c>
      <c r="BV268" t="s">
        <v>460</v>
      </c>
      <c r="BW268" t="s">
        <v>460</v>
      </c>
      <c r="BX268" t="s">
        <v>461</v>
      </c>
      <c r="BY268" t="s">
        <v>460</v>
      </c>
      <c r="BZ268" t="s">
        <v>460</v>
      </c>
      <c r="CA268" t="s">
        <v>461</v>
      </c>
      <c r="CB268" t="s">
        <v>460</v>
      </c>
      <c r="CC268" t="s">
        <v>460</v>
      </c>
      <c r="CD268" t="s">
        <v>473</v>
      </c>
      <c r="CE268" t="s">
        <v>461</v>
      </c>
      <c r="CF268" t="s">
        <v>461</v>
      </c>
      <c r="CG268" t="s">
        <v>473</v>
      </c>
      <c r="CH268" t="s">
        <v>473</v>
      </c>
      <c r="CI268" t="s">
        <v>460</v>
      </c>
      <c r="CJ268" t="s">
        <v>460</v>
      </c>
      <c r="CK268" t="s">
        <v>460</v>
      </c>
      <c r="CL268" t="s">
        <v>460</v>
      </c>
      <c r="CM268" t="s">
        <v>463</v>
      </c>
      <c r="CN268" t="s">
        <v>461</v>
      </c>
      <c r="CO268" t="s">
        <v>461</v>
      </c>
      <c r="CP268" t="s">
        <v>460</v>
      </c>
      <c r="CQ268" t="s">
        <v>460</v>
      </c>
      <c r="CR268" t="s">
        <v>460</v>
      </c>
      <c r="CS268" t="s">
        <v>460</v>
      </c>
      <c r="CT268" t="s">
        <v>460</v>
      </c>
      <c r="CU268" t="s">
        <v>460</v>
      </c>
      <c r="CV268" t="s">
        <v>460</v>
      </c>
      <c r="CW268" t="s">
        <v>460</v>
      </c>
      <c r="CX268" t="s">
        <v>461</v>
      </c>
      <c r="CY268" t="s">
        <v>463</v>
      </c>
      <c r="CZ268" t="s">
        <v>460</v>
      </c>
      <c r="DA268" t="s">
        <v>460</v>
      </c>
      <c r="DB268" t="s">
        <v>474</v>
      </c>
      <c r="DC268" t="s">
        <v>460</v>
      </c>
      <c r="DD268" t="s">
        <v>460</v>
      </c>
      <c r="DE268" t="s">
        <v>461</v>
      </c>
      <c r="DF268" t="s">
        <v>460</v>
      </c>
      <c r="DG268" t="s">
        <v>460</v>
      </c>
      <c r="DH268" t="s">
        <v>460</v>
      </c>
      <c r="DI268" t="s">
        <v>461</v>
      </c>
      <c r="DJ268" t="s">
        <v>460</v>
      </c>
      <c r="DK268" t="s">
        <v>460</v>
      </c>
      <c r="DL268" t="s">
        <v>461</v>
      </c>
      <c r="DM268" t="s">
        <v>461</v>
      </c>
      <c r="DN268" t="s">
        <v>461</v>
      </c>
      <c r="DO268" t="s">
        <v>460</v>
      </c>
      <c r="DP268" t="s">
        <v>460</v>
      </c>
      <c r="DQ268" t="s">
        <v>460</v>
      </c>
      <c r="DR268" t="s">
        <v>461</v>
      </c>
      <c r="DS268" t="s">
        <v>461</v>
      </c>
      <c r="DT268" t="s">
        <v>461</v>
      </c>
      <c r="DU268" t="s">
        <v>460</v>
      </c>
      <c r="DV268" t="s">
        <v>461</v>
      </c>
      <c r="DW268" t="s">
        <v>461</v>
      </c>
      <c r="DX268" t="s">
        <v>460</v>
      </c>
      <c r="DY268" t="s">
        <v>461</v>
      </c>
      <c r="DZ268" t="s">
        <v>461</v>
      </c>
      <c r="EA268" t="s">
        <v>461</v>
      </c>
      <c r="EB268" t="s">
        <v>461</v>
      </c>
      <c r="EC268" t="s">
        <v>460</v>
      </c>
      <c r="ED268" t="s">
        <v>473</v>
      </c>
      <c r="EE268" t="s">
        <v>460</v>
      </c>
      <c r="EF268" t="s">
        <v>460</v>
      </c>
      <c r="EG268" t="s">
        <v>461</v>
      </c>
      <c r="EH268" t="s">
        <v>460</v>
      </c>
      <c r="EI268" t="s">
        <v>460</v>
      </c>
      <c r="EJ268" t="s">
        <v>473</v>
      </c>
      <c r="EK268" t="s">
        <v>473</v>
      </c>
      <c r="EL268" t="s">
        <v>461</v>
      </c>
      <c r="EM268" t="s">
        <v>460</v>
      </c>
      <c r="EN268" t="s">
        <v>460</v>
      </c>
      <c r="EO268" t="s">
        <v>461</v>
      </c>
      <c r="EP268" t="s">
        <v>460</v>
      </c>
      <c r="EQ268" t="s">
        <v>461</v>
      </c>
      <c r="ER268" t="s">
        <v>461</v>
      </c>
      <c r="ES268" t="s">
        <v>461</v>
      </c>
      <c r="ET268" t="s">
        <v>460</v>
      </c>
      <c r="EU268" t="s">
        <v>461</v>
      </c>
      <c r="EV268" t="s">
        <v>461</v>
      </c>
      <c r="EW268" t="s">
        <v>461</v>
      </c>
      <c r="EX268" t="s">
        <v>461</v>
      </c>
      <c r="EY268" t="s">
        <v>460</v>
      </c>
      <c r="EZ268" t="s">
        <v>460</v>
      </c>
      <c r="FA268" t="s">
        <v>460</v>
      </c>
      <c r="FB268" t="s">
        <v>460</v>
      </c>
      <c r="FC268" t="s">
        <v>460</v>
      </c>
      <c r="FD268" t="s">
        <v>460</v>
      </c>
      <c r="FE268" t="s">
        <v>460</v>
      </c>
      <c r="FF268" t="s">
        <v>460</v>
      </c>
      <c r="FG268" t="s">
        <v>460</v>
      </c>
      <c r="FH268" t="s">
        <v>461</v>
      </c>
      <c r="FI268" t="s">
        <v>460</v>
      </c>
      <c r="FJ268" t="s">
        <v>460</v>
      </c>
      <c r="FK268" t="s">
        <v>460</v>
      </c>
      <c r="FL268" t="s">
        <v>461</v>
      </c>
      <c r="FM268" t="s">
        <v>461</v>
      </c>
      <c r="FN268" t="s">
        <v>460</v>
      </c>
      <c r="FO268" t="s">
        <v>461</v>
      </c>
      <c r="FP268" t="s">
        <v>460</v>
      </c>
      <c r="FQ268" t="s">
        <v>460</v>
      </c>
      <c r="FR268" t="s">
        <v>461</v>
      </c>
      <c r="FS268" t="s">
        <v>460</v>
      </c>
      <c r="FT268" t="s">
        <v>461</v>
      </c>
      <c r="FU268" t="s">
        <v>461</v>
      </c>
      <c r="FV268" t="s">
        <v>460</v>
      </c>
      <c r="FW268" t="s">
        <v>460</v>
      </c>
      <c r="FX268" t="s">
        <v>461</v>
      </c>
      <c r="FY268" t="s">
        <v>460</v>
      </c>
      <c r="FZ268" t="s">
        <v>460</v>
      </c>
      <c r="GA268" t="s">
        <v>460</v>
      </c>
      <c r="GB268" t="s">
        <v>473</v>
      </c>
      <c r="GC268" t="s">
        <v>460</v>
      </c>
      <c r="GD268" t="s">
        <v>461</v>
      </c>
      <c r="GE268" t="s">
        <v>460</v>
      </c>
      <c r="GF268" t="s">
        <v>460</v>
      </c>
      <c r="GG268" t="s">
        <v>460</v>
      </c>
      <c r="GH268" t="s">
        <v>461</v>
      </c>
      <c r="GI268" t="s">
        <v>461</v>
      </c>
      <c r="GJ268" t="s">
        <v>461</v>
      </c>
      <c r="GK268" t="s">
        <v>460</v>
      </c>
      <c r="GL268" t="s">
        <v>460</v>
      </c>
      <c r="GM268" t="s">
        <v>460</v>
      </c>
      <c r="GN268" t="s">
        <v>460</v>
      </c>
      <c r="GO268" t="s">
        <v>460</v>
      </c>
      <c r="GP268" t="s">
        <v>461</v>
      </c>
      <c r="GQ268" t="s">
        <v>460</v>
      </c>
      <c r="GR268" t="s">
        <v>473</v>
      </c>
      <c r="GS268" t="s">
        <v>460</v>
      </c>
      <c r="GT268" t="s">
        <v>461</v>
      </c>
      <c r="GU268" t="s">
        <v>461</v>
      </c>
      <c r="GV268" t="s">
        <v>460</v>
      </c>
      <c r="GW268" t="s">
        <v>461</v>
      </c>
      <c r="GX268" t="s">
        <v>473</v>
      </c>
      <c r="GY268" t="s">
        <v>461</v>
      </c>
      <c r="GZ268" t="s">
        <v>461</v>
      </c>
      <c r="HA268" t="s">
        <v>460</v>
      </c>
      <c r="HB268" t="s">
        <v>460</v>
      </c>
      <c r="HC268" t="s">
        <v>461</v>
      </c>
      <c r="HD268" t="s">
        <v>460</v>
      </c>
      <c r="HE268" t="s">
        <v>481</v>
      </c>
      <c r="HF268">
        <v>107</v>
      </c>
      <c r="HG268">
        <v>75</v>
      </c>
      <c r="HH268">
        <v>1</v>
      </c>
      <c r="HI268">
        <v>6</v>
      </c>
      <c r="HJ268">
        <v>10</v>
      </c>
      <c r="HK268" t="s">
        <v>476</v>
      </c>
      <c r="HM268" s="3">
        <f t="shared" si="194"/>
        <v>49</v>
      </c>
      <c r="HN268" s="3">
        <f t="shared" si="195"/>
        <v>0</v>
      </c>
      <c r="HO268" s="3">
        <f t="shared" ref="HO268:HO303" si="211">COUNTIFS($M268:$HD268,"Abstention",$M$5:$HD$5,"V")</f>
        <v>0</v>
      </c>
      <c r="HP268" s="3">
        <f t="shared" si="174"/>
        <v>49</v>
      </c>
      <c r="HQ268" s="7" t="str" cm="1">
        <f t="array" ref="HQ268">_xlfn.SWITCH(HP268,HM268,"Oui",HN268,"Non",HO268,"Abstention")</f>
        <v>Oui</v>
      </c>
      <c r="HR268" s="7" t="str" cm="1">
        <f t="array" ref="HR268">_xlfn.SWITCH(HQ268,"Oui","Non","Non","Oui","Abstention","Oui")</f>
        <v>Non</v>
      </c>
      <c r="HS268" s="7" t="str" cm="1">
        <f t="array" ref="HS268">_xlfn.SWITCH(HQ268,"Oui","Abstention","Non","Abstention","Abstention","Non")</f>
        <v>Abstention</v>
      </c>
      <c r="HT268" s="3">
        <f t="shared" si="175"/>
        <v>49</v>
      </c>
      <c r="HU268" s="3">
        <f t="shared" si="176"/>
        <v>1</v>
      </c>
      <c r="HV268" t="str">
        <f t="shared" si="177"/>
        <v>consigne</v>
      </c>
      <c r="HW268" s="3">
        <f t="shared" si="196"/>
        <v>0</v>
      </c>
      <c r="HX268" s="3">
        <f t="shared" si="197"/>
        <v>34</v>
      </c>
      <c r="HY268" s="3">
        <f t="shared" si="198"/>
        <v>0</v>
      </c>
      <c r="HZ268" s="3">
        <f t="shared" si="178"/>
        <v>34</v>
      </c>
      <c r="IA268" s="7" t="str" cm="1">
        <f t="array" ref="IA268">_xlfn.SWITCH(HZ268,HW268,"Oui",HX268,"Non",HY268,"Abstention")</f>
        <v>Non</v>
      </c>
      <c r="IB268" s="7" t="str" cm="1">
        <f t="array" ref="IB268">_xlfn.SWITCH(IA268,"Oui","Non","Non","Oui","Abstention","Oui")</f>
        <v>Oui</v>
      </c>
      <c r="IC268" s="7" t="str" cm="1">
        <f t="array" ref="IC268">_xlfn.SWITCH(IA268,"Oui","Abstention","Non","Abstention","Abstention","Non")</f>
        <v>Abstention</v>
      </c>
      <c r="ID268" s="3">
        <f t="shared" si="179"/>
        <v>34</v>
      </c>
      <c r="IE268" s="3">
        <f t="shared" si="180"/>
        <v>1</v>
      </c>
      <c r="IF268" t="str">
        <f t="shared" si="181"/>
        <v>consigne</v>
      </c>
      <c r="IG268">
        <f t="shared" si="199"/>
        <v>30</v>
      </c>
      <c r="IH268">
        <f t="shared" si="200"/>
        <v>0</v>
      </c>
      <c r="II268">
        <f t="shared" si="201"/>
        <v>0</v>
      </c>
      <c r="IJ268" s="3">
        <f t="shared" si="182"/>
        <v>30</v>
      </c>
      <c r="IK268" s="7" t="str" cm="1">
        <f t="array" ref="IK268">_xlfn.SWITCH(IJ268,IG268,"Oui",IH268,"Non",II268,"Abstention")</f>
        <v>Oui</v>
      </c>
      <c r="IL268" s="7" t="str" cm="1">
        <f t="array" ref="IL268">_xlfn.SWITCH(IK268,"Oui","Non","Non","Oui","Abstention","Oui")</f>
        <v>Non</v>
      </c>
      <c r="IM268" s="7" t="str" cm="1">
        <f t="array" ref="IM268">_xlfn.SWITCH(IK268,"Oui","Abstention","Non","Abstention","Abstention","Non")</f>
        <v>Abstention</v>
      </c>
      <c r="IN268" s="3">
        <f t="shared" si="183"/>
        <v>30</v>
      </c>
      <c r="IO268" s="3">
        <f t="shared" si="184"/>
        <v>1</v>
      </c>
      <c r="IP268" t="str">
        <f t="shared" si="168"/>
        <v>consigne</v>
      </c>
      <c r="IQ268">
        <f t="shared" si="202"/>
        <v>28</v>
      </c>
      <c r="IR268">
        <f t="shared" si="203"/>
        <v>0</v>
      </c>
      <c r="IS268">
        <f t="shared" si="204"/>
        <v>0</v>
      </c>
      <c r="IT268" s="3">
        <f t="shared" si="185"/>
        <v>28</v>
      </c>
      <c r="IU268" s="7" t="str" cm="1">
        <f t="array" ref="IU268">_xlfn.SWITCH(IT268,IQ268,"Oui",IR268,"Non",IS268,"Abstention")</f>
        <v>Oui</v>
      </c>
      <c r="IV268" s="7" t="str" cm="1">
        <f t="array" ref="IV268">_xlfn.SWITCH(IU268,"Oui","Non","Non","Oui","Abstention","Oui")</f>
        <v>Non</v>
      </c>
      <c r="IW268" s="7" t="str" cm="1">
        <f t="array" ref="IW268">_xlfn.SWITCH(IU268,"Oui","Abstention","Non","Abstention","Abstention","Non")</f>
        <v>Abstention</v>
      </c>
      <c r="IX268" s="3">
        <f t="shared" si="186"/>
        <v>28</v>
      </c>
      <c r="IY268" s="3">
        <f t="shared" si="187"/>
        <v>1</v>
      </c>
      <c r="IZ268" t="str">
        <f t="shared" si="169"/>
        <v>consigne</v>
      </c>
      <c r="JA268">
        <f t="shared" si="205"/>
        <v>0</v>
      </c>
      <c r="JB268">
        <f t="shared" si="206"/>
        <v>29</v>
      </c>
      <c r="JC268">
        <f t="shared" si="207"/>
        <v>0</v>
      </c>
      <c r="JD268" s="3">
        <f t="shared" si="188"/>
        <v>29</v>
      </c>
      <c r="JE268" s="7" t="str" cm="1">
        <f t="array" ref="JE268">_xlfn.SWITCH(JD268,JA268,"Oui",JB268,"Non",JC268,"Abstention")</f>
        <v>Non</v>
      </c>
      <c r="JF268" s="7" t="str" cm="1">
        <f t="array" ref="JF268">_xlfn.SWITCH(JE268,"Oui","Non","Non","Oui","Abstention","Oui")</f>
        <v>Oui</v>
      </c>
      <c r="JG268" s="7" t="str" cm="1">
        <f t="array" ref="JG268">_xlfn.SWITCH(JE268,"Oui","Abstention","Non","Abstention","Abstention","Non")</f>
        <v>Abstention</v>
      </c>
      <c r="JH268" s="3">
        <f t="shared" si="189"/>
        <v>29</v>
      </c>
      <c r="JI268" s="3">
        <f t="shared" si="190"/>
        <v>1</v>
      </c>
      <c r="JJ268" t="str">
        <f t="shared" si="170"/>
        <v>consigne</v>
      </c>
      <c r="JK268">
        <f t="shared" si="208"/>
        <v>0</v>
      </c>
      <c r="JL268">
        <f t="shared" si="209"/>
        <v>12</v>
      </c>
      <c r="JM268">
        <f t="shared" si="210"/>
        <v>1</v>
      </c>
      <c r="JN268" s="3">
        <f t="shared" si="191"/>
        <v>12</v>
      </c>
      <c r="JO268" s="7" t="str" cm="1">
        <f t="array" ref="JO268">_xlfn.SWITCH(JN268,JK268,"Oui",JL268,"Non",JM268,"Abstention")</f>
        <v>Non</v>
      </c>
      <c r="JP268" s="7" t="str" cm="1">
        <f t="array" ref="JP268">_xlfn.SWITCH(JO268,"Oui","Non","Non","Oui","Abstention","Oui")</f>
        <v>Oui</v>
      </c>
      <c r="JQ268" s="7" t="str" cm="1">
        <f t="array" ref="JQ268">_xlfn.SWITCH(JO268,"Oui","Abstention","Non","Abstention","Abstention","Non")</f>
        <v>Abstention</v>
      </c>
      <c r="JR268" s="3">
        <f t="shared" si="192"/>
        <v>13</v>
      </c>
      <c r="JS268" s="3">
        <f t="shared" si="193"/>
        <v>0.92307692307692313</v>
      </c>
      <c r="JT268" t="str">
        <f t="shared" si="171"/>
        <v>consigne</v>
      </c>
      <c r="JU268" s="3"/>
      <c r="JV268" t="str" cm="1">
        <f t="array" ref="JV268">_xlfn._xlws.FILTER($M$3:$HD$3,((($M268:$HD268=$HR268)+($M268:$HD268=$HS268))*($M$5:$HD$5="V")*($HV268="consigne")),"")</f>
        <v/>
      </c>
      <c r="KP268" t="str" cm="1">
        <f t="array" ref="KP268">_xlfn._xlws.FILTER($M$3:$HD$3,((($M268:$HD268=$IB268)+($M268:$HD268=$IC268))*($M$5:$HD$5="S")*($IF268="consigne")),"")</f>
        <v/>
      </c>
      <c r="LD268" t="str" cm="1">
        <f t="array" ref="LD268">_xlfn._xlws.FILTER($M$3:$HD$3,((($M268:$HD268=$IV268)+($M268:$HD268=$IW268))*($M$5:$HD$5="RL")*($IZ268="consigne")),"")</f>
        <v/>
      </c>
      <c r="LP268" t="str" cm="1">
        <f t="array" ref="LP268">_xlfn._xlws.FILTER($M$3:$HD$3,((($M268:$HD268=$JF268)+($M268:$HD268=$JG268))*($M$5:$HD$5="G")*($JJ268="consigne")),"")</f>
        <v/>
      </c>
      <c r="MA268" t="str" cm="1">
        <f t="array" ref="MA268">_xlfn._xlws.FILTER($M$3:$HD$3,((($M268:$HD268=$JP268)+($M268:$HD268=$JQ268))*($M$5:$HD$5="GL")*($JT268="consigne")),"")</f>
        <v>Brunner Thomas</v>
      </c>
      <c r="MG268" t="str" cm="1">
        <f t="array" ref="MG268">_xlfn._xlws.FILTER($M$3:$HD$3,((($M268:$HD268=$IL268)+($M268:$HD268=$IM268))*($M$5:$HD$5="M-E")*($IP268="consigne")),"")</f>
        <v/>
      </c>
    </row>
    <row r="269" spans="1:348" x14ac:dyDescent="0.25">
      <c r="A269" s="1" t="s">
        <v>1348</v>
      </c>
      <c r="B269" t="s">
        <v>204</v>
      </c>
      <c r="C269" t="s">
        <v>483</v>
      </c>
      <c r="D269" t="s">
        <v>484</v>
      </c>
      <c r="E269" s="1" t="s">
        <v>1332</v>
      </c>
      <c r="F269" t="s">
        <v>1333</v>
      </c>
      <c r="G269">
        <v>24572</v>
      </c>
      <c r="H269" t="s">
        <v>1349</v>
      </c>
      <c r="I269" t="s">
        <v>472</v>
      </c>
      <c r="J269" t="s">
        <v>1350</v>
      </c>
      <c r="K269" t="s">
        <v>1337</v>
      </c>
      <c r="M269" t="s">
        <v>460</v>
      </c>
      <c r="N269" t="s">
        <v>460</v>
      </c>
      <c r="O269" t="s">
        <v>460</v>
      </c>
      <c r="P269" t="s">
        <v>460</v>
      </c>
      <c r="Q269" t="s">
        <v>460</v>
      </c>
      <c r="R269" t="s">
        <v>460</v>
      </c>
      <c r="S269" t="s">
        <v>460</v>
      </c>
      <c r="T269" t="s">
        <v>460</v>
      </c>
      <c r="U269" t="s">
        <v>460</v>
      </c>
      <c r="V269" t="s">
        <v>460</v>
      </c>
      <c r="W269" t="s">
        <v>463</v>
      </c>
      <c r="X269" t="s">
        <v>460</v>
      </c>
      <c r="Y269" t="s">
        <v>460</v>
      </c>
      <c r="Z269" t="s">
        <v>473</v>
      </c>
      <c r="AA269" t="s">
        <v>473</v>
      </c>
      <c r="AB269" t="s">
        <v>460</v>
      </c>
      <c r="AC269" t="s">
        <v>473</v>
      </c>
      <c r="AD269" t="s">
        <v>460</v>
      </c>
      <c r="AE269" t="s">
        <v>460</v>
      </c>
      <c r="AF269" t="s">
        <v>463</v>
      </c>
      <c r="AG269" t="s">
        <v>460</v>
      </c>
      <c r="AH269" t="s">
        <v>460</v>
      </c>
      <c r="AI269" t="s">
        <v>460</v>
      </c>
      <c r="AJ269" t="s">
        <v>460</v>
      </c>
      <c r="AK269" t="s">
        <v>460</v>
      </c>
      <c r="AL269" t="s">
        <v>460</v>
      </c>
      <c r="AM269" t="s">
        <v>460</v>
      </c>
      <c r="AN269" t="s">
        <v>460</v>
      </c>
      <c r="AO269" t="s">
        <v>460</v>
      </c>
      <c r="AP269" t="s">
        <v>460</v>
      </c>
      <c r="AQ269" t="s">
        <v>460</v>
      </c>
      <c r="AR269" t="s">
        <v>460</v>
      </c>
      <c r="AS269" t="s">
        <v>460</v>
      </c>
      <c r="AT269" t="s">
        <v>460</v>
      </c>
      <c r="AU269" t="s">
        <v>460</v>
      </c>
      <c r="AV269" t="s">
        <v>460</v>
      </c>
      <c r="AW269" t="s">
        <v>460</v>
      </c>
      <c r="AX269" t="s">
        <v>460</v>
      </c>
      <c r="AY269" t="s">
        <v>460</v>
      </c>
      <c r="AZ269" t="s">
        <v>460</v>
      </c>
      <c r="BA269" t="s">
        <v>460</v>
      </c>
      <c r="BB269" t="s">
        <v>460</v>
      </c>
      <c r="BC269" t="s">
        <v>460</v>
      </c>
      <c r="BD269" t="s">
        <v>460</v>
      </c>
      <c r="BE269" t="s">
        <v>463</v>
      </c>
      <c r="BF269" t="s">
        <v>460</v>
      </c>
      <c r="BG269" t="s">
        <v>460</v>
      </c>
      <c r="BH269" t="s">
        <v>460</v>
      </c>
      <c r="BI269" t="s">
        <v>460</v>
      </c>
      <c r="BJ269" t="s">
        <v>460</v>
      </c>
      <c r="BK269" t="s">
        <v>460</v>
      </c>
      <c r="BL269" t="s">
        <v>460</v>
      </c>
      <c r="BM269" t="s">
        <v>460</v>
      </c>
      <c r="BN269" t="s">
        <v>460</v>
      </c>
      <c r="BO269" t="s">
        <v>473</v>
      </c>
      <c r="BP269" t="s">
        <v>463</v>
      </c>
      <c r="BQ269" t="s">
        <v>460</v>
      </c>
      <c r="BR269" t="s">
        <v>460</v>
      </c>
      <c r="BS269" t="s">
        <v>460</v>
      </c>
      <c r="BT269" t="s">
        <v>460</v>
      </c>
      <c r="BU269" t="s">
        <v>460</v>
      </c>
      <c r="BV269" t="s">
        <v>460</v>
      </c>
      <c r="BW269" t="s">
        <v>460</v>
      </c>
      <c r="BX269" t="s">
        <v>460</v>
      </c>
      <c r="BY269" t="s">
        <v>460</v>
      </c>
      <c r="BZ269" t="s">
        <v>460</v>
      </c>
      <c r="CA269" t="s">
        <v>460</v>
      </c>
      <c r="CB269" t="s">
        <v>460</v>
      </c>
      <c r="CC269" t="s">
        <v>460</v>
      </c>
      <c r="CD269" t="s">
        <v>473</v>
      </c>
      <c r="CE269" t="s">
        <v>460</v>
      </c>
      <c r="CF269" t="s">
        <v>460</v>
      </c>
      <c r="CG269" t="s">
        <v>473</v>
      </c>
      <c r="CH269" t="s">
        <v>473</v>
      </c>
      <c r="CI269" t="s">
        <v>460</v>
      </c>
      <c r="CJ269" t="s">
        <v>480</v>
      </c>
      <c r="CK269" t="s">
        <v>460</v>
      </c>
      <c r="CL269" t="s">
        <v>460</v>
      </c>
      <c r="CM269" t="s">
        <v>463</v>
      </c>
      <c r="CN269" t="s">
        <v>460</v>
      </c>
      <c r="CO269" t="s">
        <v>460</v>
      </c>
      <c r="CP269" t="s">
        <v>460</v>
      </c>
      <c r="CQ269" t="s">
        <v>460</v>
      </c>
      <c r="CR269" t="s">
        <v>460</v>
      </c>
      <c r="CS269" t="s">
        <v>460</v>
      </c>
      <c r="CT269" t="s">
        <v>460</v>
      </c>
      <c r="CU269" t="s">
        <v>473</v>
      </c>
      <c r="CV269" t="s">
        <v>460</v>
      </c>
      <c r="CW269" t="s">
        <v>460</v>
      </c>
      <c r="CX269" t="s">
        <v>460</v>
      </c>
      <c r="CY269" t="s">
        <v>463</v>
      </c>
      <c r="CZ269" t="s">
        <v>460</v>
      </c>
      <c r="DA269" t="s">
        <v>460</v>
      </c>
      <c r="DB269" t="s">
        <v>474</v>
      </c>
      <c r="DC269" t="s">
        <v>460</v>
      </c>
      <c r="DD269" t="s">
        <v>460</v>
      </c>
      <c r="DE269" t="s">
        <v>460</v>
      </c>
      <c r="DF269" t="s">
        <v>460</v>
      </c>
      <c r="DG269" t="s">
        <v>460</v>
      </c>
      <c r="DH269" t="s">
        <v>460</v>
      </c>
      <c r="DI269" t="s">
        <v>460</v>
      </c>
      <c r="DJ269" t="s">
        <v>460</v>
      </c>
      <c r="DK269" t="s">
        <v>460</v>
      </c>
      <c r="DL269" t="s">
        <v>460</v>
      </c>
      <c r="DM269" t="s">
        <v>460</v>
      </c>
      <c r="DN269" t="s">
        <v>460</v>
      </c>
      <c r="DO269" t="s">
        <v>460</v>
      </c>
      <c r="DP269" t="s">
        <v>460</v>
      </c>
      <c r="DQ269" t="s">
        <v>460</v>
      </c>
      <c r="DR269" t="s">
        <v>460</v>
      </c>
      <c r="DS269" t="s">
        <v>460</v>
      </c>
      <c r="DT269" t="s">
        <v>460</v>
      </c>
      <c r="DU269" t="s">
        <v>460</v>
      </c>
      <c r="DV269" t="s">
        <v>460</v>
      </c>
      <c r="DW269" t="s">
        <v>460</v>
      </c>
      <c r="DX269" t="s">
        <v>460</v>
      </c>
      <c r="DY269" t="s">
        <v>460</v>
      </c>
      <c r="DZ269" t="s">
        <v>460</v>
      </c>
      <c r="EA269" t="s">
        <v>460</v>
      </c>
      <c r="EB269" t="s">
        <v>460</v>
      </c>
      <c r="EC269" t="s">
        <v>460</v>
      </c>
      <c r="ED269" t="s">
        <v>473</v>
      </c>
      <c r="EE269" t="s">
        <v>460</v>
      </c>
      <c r="EF269" t="s">
        <v>460</v>
      </c>
      <c r="EG269" t="s">
        <v>460</v>
      </c>
      <c r="EH269" t="s">
        <v>460</v>
      </c>
      <c r="EI269" t="s">
        <v>460</v>
      </c>
      <c r="EJ269" t="s">
        <v>460</v>
      </c>
      <c r="EK269" t="s">
        <v>460</v>
      </c>
      <c r="EL269" t="s">
        <v>460</v>
      </c>
      <c r="EM269" t="s">
        <v>460</v>
      </c>
      <c r="EN269" t="s">
        <v>460</v>
      </c>
      <c r="EO269" t="s">
        <v>460</v>
      </c>
      <c r="EP269" t="s">
        <v>460</v>
      </c>
      <c r="EQ269" t="s">
        <v>460</v>
      </c>
      <c r="ER269" t="s">
        <v>460</v>
      </c>
      <c r="ES269" t="s">
        <v>460</v>
      </c>
      <c r="ET269" t="s">
        <v>460</v>
      </c>
      <c r="EU269" t="s">
        <v>460</v>
      </c>
      <c r="EV269" t="s">
        <v>460</v>
      </c>
      <c r="EW269" t="s">
        <v>460</v>
      </c>
      <c r="EX269" t="s">
        <v>460</v>
      </c>
      <c r="EY269" t="s">
        <v>460</v>
      </c>
      <c r="EZ269" t="s">
        <v>460</v>
      </c>
      <c r="FA269" t="s">
        <v>460</v>
      </c>
      <c r="FB269" t="s">
        <v>460</v>
      </c>
      <c r="FC269" t="s">
        <v>460</v>
      </c>
      <c r="FD269" t="s">
        <v>460</v>
      </c>
      <c r="FE269" t="s">
        <v>460</v>
      </c>
      <c r="FF269" t="s">
        <v>460</v>
      </c>
      <c r="FG269" t="s">
        <v>460</v>
      </c>
      <c r="FH269" t="s">
        <v>460</v>
      </c>
      <c r="FI269" t="s">
        <v>460</v>
      </c>
      <c r="FJ269" t="s">
        <v>460</v>
      </c>
      <c r="FK269" t="s">
        <v>460</v>
      </c>
      <c r="FL269" t="s">
        <v>460</v>
      </c>
      <c r="FM269" t="s">
        <v>460</v>
      </c>
      <c r="FN269" t="s">
        <v>460</v>
      </c>
      <c r="FO269" t="s">
        <v>460</v>
      </c>
      <c r="FP269" t="s">
        <v>460</v>
      </c>
      <c r="FQ269" t="s">
        <v>460</v>
      </c>
      <c r="FR269" t="s">
        <v>460</v>
      </c>
      <c r="FS269" t="s">
        <v>460</v>
      </c>
      <c r="FT269" t="s">
        <v>460</v>
      </c>
      <c r="FU269" t="s">
        <v>460</v>
      </c>
      <c r="FV269" t="s">
        <v>460</v>
      </c>
      <c r="FW269" t="s">
        <v>460</v>
      </c>
      <c r="FX269" t="s">
        <v>460</v>
      </c>
      <c r="FY269" t="s">
        <v>460</v>
      </c>
      <c r="FZ269" t="s">
        <v>460</v>
      </c>
      <c r="GA269" t="s">
        <v>460</v>
      </c>
      <c r="GB269" t="s">
        <v>473</v>
      </c>
      <c r="GC269" t="s">
        <v>460</v>
      </c>
      <c r="GD269" t="s">
        <v>460</v>
      </c>
      <c r="GE269" t="s">
        <v>460</v>
      </c>
      <c r="GF269" t="s">
        <v>460</v>
      </c>
      <c r="GG269" t="s">
        <v>460</v>
      </c>
      <c r="GH269" t="s">
        <v>460</v>
      </c>
      <c r="GI269" t="s">
        <v>460</v>
      </c>
      <c r="GJ269" t="s">
        <v>473</v>
      </c>
      <c r="GK269" t="s">
        <v>460</v>
      </c>
      <c r="GL269" t="s">
        <v>460</v>
      </c>
      <c r="GM269" t="s">
        <v>460</v>
      </c>
      <c r="GN269" t="s">
        <v>460</v>
      </c>
      <c r="GO269" t="s">
        <v>460</v>
      </c>
      <c r="GP269" t="s">
        <v>460</v>
      </c>
      <c r="GQ269" t="s">
        <v>460</v>
      </c>
      <c r="GR269" t="s">
        <v>473</v>
      </c>
      <c r="GS269" t="s">
        <v>460</v>
      </c>
      <c r="GT269" t="s">
        <v>460</v>
      </c>
      <c r="GU269" t="s">
        <v>460</v>
      </c>
      <c r="GV269" t="s">
        <v>460</v>
      </c>
      <c r="GW269" t="s">
        <v>480</v>
      </c>
      <c r="GX269" t="s">
        <v>460</v>
      </c>
      <c r="GY269" t="s">
        <v>460</v>
      </c>
      <c r="GZ269" t="s">
        <v>460</v>
      </c>
      <c r="HA269" t="s">
        <v>460</v>
      </c>
      <c r="HB269" t="s">
        <v>460</v>
      </c>
      <c r="HC269" t="s">
        <v>460</v>
      </c>
      <c r="HD269" t="s">
        <v>460</v>
      </c>
      <c r="HE269" t="s">
        <v>481</v>
      </c>
      <c r="HF269">
        <v>179</v>
      </c>
      <c r="HG269">
        <v>0</v>
      </c>
      <c r="HH269">
        <v>2</v>
      </c>
      <c r="HI269">
        <v>6</v>
      </c>
      <c r="HJ269">
        <v>12</v>
      </c>
      <c r="HK269" t="s">
        <v>476</v>
      </c>
      <c r="HM269" s="3">
        <f t="shared" si="194"/>
        <v>50</v>
      </c>
      <c r="HN269" s="3">
        <f t="shared" si="195"/>
        <v>0</v>
      </c>
      <c r="HO269" s="3">
        <f t="shared" si="211"/>
        <v>0</v>
      </c>
      <c r="HP269" s="3">
        <f t="shared" si="174"/>
        <v>50</v>
      </c>
      <c r="HQ269" s="7" t="str" cm="1">
        <f t="array" ref="HQ269">_xlfn.SWITCH(HP269,HM269,"Oui",HN269,"Non",HO269,"Abstention")</f>
        <v>Oui</v>
      </c>
      <c r="HR269" s="7" t="str" cm="1">
        <f t="array" ref="HR269">_xlfn.SWITCH(HQ269,"Oui","Non","Non","Oui","Abstention","Oui")</f>
        <v>Non</v>
      </c>
      <c r="HS269" s="7" t="str" cm="1">
        <f t="array" ref="HS269">_xlfn.SWITCH(HQ269,"Oui","Abstention","Non","Abstention","Abstention","Non")</f>
        <v>Abstention</v>
      </c>
      <c r="HT269" s="3">
        <f t="shared" si="175"/>
        <v>50</v>
      </c>
      <c r="HU269" s="3">
        <f t="shared" si="176"/>
        <v>1</v>
      </c>
      <c r="HV269" t="str">
        <f t="shared" si="177"/>
        <v>consigne</v>
      </c>
      <c r="HW269" s="3">
        <f t="shared" si="196"/>
        <v>36</v>
      </c>
      <c r="HX269" s="3">
        <f t="shared" si="197"/>
        <v>0</v>
      </c>
      <c r="HY269" s="3">
        <f t="shared" si="198"/>
        <v>0</v>
      </c>
      <c r="HZ269" s="3">
        <f t="shared" si="178"/>
        <v>36</v>
      </c>
      <c r="IA269" s="7" t="str" cm="1">
        <f t="array" ref="IA269">_xlfn.SWITCH(HZ269,HW269,"Oui",HX269,"Non",HY269,"Abstention")</f>
        <v>Oui</v>
      </c>
      <c r="IB269" s="7" t="str" cm="1">
        <f t="array" ref="IB269">_xlfn.SWITCH(IA269,"Oui","Non","Non","Oui","Abstention","Oui")</f>
        <v>Non</v>
      </c>
      <c r="IC269" s="7" t="str" cm="1">
        <f t="array" ref="IC269">_xlfn.SWITCH(IA269,"Oui","Abstention","Non","Abstention","Abstention","Non")</f>
        <v>Abstention</v>
      </c>
      <c r="ID269" s="3">
        <f t="shared" si="179"/>
        <v>36</v>
      </c>
      <c r="IE269" s="3">
        <f t="shared" si="180"/>
        <v>1</v>
      </c>
      <c r="IF269" t="str">
        <f t="shared" si="181"/>
        <v>consigne</v>
      </c>
      <c r="IG269">
        <f t="shared" si="199"/>
        <v>28</v>
      </c>
      <c r="IH269">
        <f t="shared" si="200"/>
        <v>0</v>
      </c>
      <c r="II269">
        <f t="shared" si="201"/>
        <v>1</v>
      </c>
      <c r="IJ269" s="3">
        <f t="shared" si="182"/>
        <v>28</v>
      </c>
      <c r="IK269" s="7" t="str" cm="1">
        <f t="array" ref="IK269">_xlfn.SWITCH(IJ269,IG269,"Oui",IH269,"Non",II269,"Abstention")</f>
        <v>Oui</v>
      </c>
      <c r="IL269" s="7" t="str" cm="1">
        <f t="array" ref="IL269">_xlfn.SWITCH(IK269,"Oui","Non","Non","Oui","Abstention","Oui")</f>
        <v>Non</v>
      </c>
      <c r="IM269" s="7" t="str" cm="1">
        <f t="array" ref="IM269">_xlfn.SWITCH(IK269,"Oui","Abstention","Non","Abstention","Abstention","Non")</f>
        <v>Abstention</v>
      </c>
      <c r="IN269" s="3">
        <f t="shared" si="183"/>
        <v>29</v>
      </c>
      <c r="IO269" s="3">
        <f t="shared" si="184"/>
        <v>0.96551724137931039</v>
      </c>
      <c r="IP269" t="str">
        <f t="shared" si="168"/>
        <v>consigne</v>
      </c>
      <c r="IQ269">
        <f t="shared" si="202"/>
        <v>27</v>
      </c>
      <c r="IR269">
        <f t="shared" si="203"/>
        <v>0</v>
      </c>
      <c r="IS269">
        <f t="shared" si="204"/>
        <v>0</v>
      </c>
      <c r="IT269" s="3">
        <f t="shared" si="185"/>
        <v>27</v>
      </c>
      <c r="IU269" s="7" t="str" cm="1">
        <f t="array" ref="IU269">_xlfn.SWITCH(IT269,IQ269,"Oui",IR269,"Non",IS269,"Abstention")</f>
        <v>Oui</v>
      </c>
      <c r="IV269" s="7" t="str" cm="1">
        <f t="array" ref="IV269">_xlfn.SWITCH(IU269,"Oui","Non","Non","Oui","Abstention","Oui")</f>
        <v>Non</v>
      </c>
      <c r="IW269" s="7" t="str" cm="1">
        <f t="array" ref="IW269">_xlfn.SWITCH(IU269,"Oui","Abstention","Non","Abstention","Abstention","Non")</f>
        <v>Abstention</v>
      </c>
      <c r="IX269" s="3">
        <f t="shared" si="186"/>
        <v>27</v>
      </c>
      <c r="IY269" s="3">
        <f t="shared" si="187"/>
        <v>1</v>
      </c>
      <c r="IZ269" t="str">
        <f t="shared" si="169"/>
        <v>consigne</v>
      </c>
      <c r="JA269">
        <f t="shared" si="205"/>
        <v>27</v>
      </c>
      <c r="JB269">
        <f t="shared" si="206"/>
        <v>0</v>
      </c>
      <c r="JC269">
        <f t="shared" si="207"/>
        <v>1</v>
      </c>
      <c r="JD269" s="3">
        <f t="shared" si="188"/>
        <v>27</v>
      </c>
      <c r="JE269" s="7" t="str" cm="1">
        <f t="array" ref="JE269">_xlfn.SWITCH(JD269,JA269,"Oui",JB269,"Non",JC269,"Abstention")</f>
        <v>Oui</v>
      </c>
      <c r="JF269" s="7" t="str" cm="1">
        <f t="array" ref="JF269">_xlfn.SWITCH(JE269,"Oui","Non","Non","Oui","Abstention","Oui")</f>
        <v>Non</v>
      </c>
      <c r="JG269" s="7" t="str" cm="1">
        <f t="array" ref="JG269">_xlfn.SWITCH(JE269,"Oui","Abstention","Non","Abstention","Abstention","Non")</f>
        <v>Abstention</v>
      </c>
      <c r="JH269" s="3">
        <f t="shared" si="189"/>
        <v>28</v>
      </c>
      <c r="JI269" s="3">
        <f t="shared" si="190"/>
        <v>0.9642857142857143</v>
      </c>
      <c r="JJ269" t="str">
        <f t="shared" si="170"/>
        <v>consigne</v>
      </c>
      <c r="JK269">
        <f t="shared" si="208"/>
        <v>11</v>
      </c>
      <c r="JL269">
        <f t="shared" si="209"/>
        <v>0</v>
      </c>
      <c r="JM269">
        <f t="shared" si="210"/>
        <v>0</v>
      </c>
      <c r="JN269" s="3">
        <f t="shared" si="191"/>
        <v>11</v>
      </c>
      <c r="JO269" s="7" t="str" cm="1">
        <f t="array" ref="JO269">_xlfn.SWITCH(JN269,JK269,"Oui",JL269,"Non",JM269,"Abstention")</f>
        <v>Oui</v>
      </c>
      <c r="JP269" s="7" t="str" cm="1">
        <f t="array" ref="JP269">_xlfn.SWITCH(JO269,"Oui","Non","Non","Oui","Abstention","Oui")</f>
        <v>Non</v>
      </c>
      <c r="JQ269" s="7" t="str" cm="1">
        <f t="array" ref="JQ269">_xlfn.SWITCH(JO269,"Oui","Abstention","Non","Abstention","Abstention","Non")</f>
        <v>Abstention</v>
      </c>
      <c r="JR269" s="3">
        <f t="shared" si="192"/>
        <v>11</v>
      </c>
      <c r="JS269" s="3">
        <f t="shared" si="193"/>
        <v>1</v>
      </c>
      <c r="JT269" t="str">
        <f t="shared" si="171"/>
        <v>consigne</v>
      </c>
      <c r="JU269" s="3"/>
      <c r="JV269" t="str" cm="1">
        <f t="array" ref="JV269">_xlfn._xlws.FILTER($M$3:$HD$3,((($M269:$HD269=$HR269)+($M269:$HD269=$HS269))*($M$5:$HD$5="V")*($HV269="consigne")),"")</f>
        <v/>
      </c>
      <c r="KP269" t="str" cm="1">
        <f t="array" ref="KP269">_xlfn._xlws.FILTER($M$3:$HD$3,((($M269:$HD269=$IB269)+($M269:$HD269=$IC269))*($M$5:$HD$5="S")*($IF269="consigne")),"")</f>
        <v/>
      </c>
      <c r="LD269" t="str" cm="1">
        <f t="array" ref="LD269">_xlfn._xlws.FILTER($M$3:$HD$3,((($M269:$HD269=$IV269)+($M269:$HD269=$IW269))*($M$5:$HD$5="RL")*($IZ269="consigne")),"")</f>
        <v/>
      </c>
      <c r="LP269" t="str" cm="1">
        <f t="array" ref="LP269">_xlfn._xlws.FILTER($M$3:$HD$3,((($M269:$HD269=$JF269)+($M269:$HD269=$JG269))*($M$5:$HD$5="G")*($JJ269="consigne")),"")</f>
        <v>Weichelt Manuela</v>
      </c>
      <c r="MA269" t="str" cm="1">
        <f t="array" ref="MA269">_xlfn._xlws.FILTER($M$3:$HD$3,((($M269:$HD269=$JP269)+($M269:$HD269=$JQ269))*($M$5:$HD$5="GL")*($JT269="consigne")),"")</f>
        <v/>
      </c>
      <c r="MG269" t="str" cm="1">
        <f t="array" ref="MG269">_xlfn._xlws.FILTER($M$3:$HD$3,((($M269:$HD269=$IL269)+($M269:$HD269=$IM269))*($M$5:$HD$5="M-E")*($IP269="consigne")),"")</f>
        <v>Gschwind Jean-Paul</v>
      </c>
    </row>
    <row r="270" spans="1:348" x14ac:dyDescent="0.25">
      <c r="A270" s="1" t="s">
        <v>1351</v>
      </c>
      <c r="B270" t="s">
        <v>204</v>
      </c>
      <c r="C270" t="s">
        <v>483</v>
      </c>
      <c r="D270" t="s">
        <v>484</v>
      </c>
      <c r="E270" s="1" t="s">
        <v>1332</v>
      </c>
      <c r="F270" t="s">
        <v>1333</v>
      </c>
      <c r="G270">
        <v>24774</v>
      </c>
      <c r="H270" t="s">
        <v>506</v>
      </c>
      <c r="I270" t="s">
        <v>1344</v>
      </c>
      <c r="J270" t="s">
        <v>1345</v>
      </c>
      <c r="K270" t="s">
        <v>1337</v>
      </c>
      <c r="M270" t="s">
        <v>460</v>
      </c>
      <c r="N270" t="s">
        <v>460</v>
      </c>
      <c r="O270" t="s">
        <v>461</v>
      </c>
      <c r="P270" t="s">
        <v>460</v>
      </c>
      <c r="Q270" t="s">
        <v>460</v>
      </c>
      <c r="R270" t="s">
        <v>461</v>
      </c>
      <c r="S270" t="s">
        <v>460</v>
      </c>
      <c r="T270" t="s">
        <v>460</v>
      </c>
      <c r="U270" t="s">
        <v>461</v>
      </c>
      <c r="V270" t="s">
        <v>460</v>
      </c>
      <c r="W270" t="s">
        <v>463</v>
      </c>
      <c r="X270" t="s">
        <v>461</v>
      </c>
      <c r="Y270" t="s">
        <v>460</v>
      </c>
      <c r="Z270" t="s">
        <v>473</v>
      </c>
      <c r="AA270" t="s">
        <v>461</v>
      </c>
      <c r="AB270" t="s">
        <v>461</v>
      </c>
      <c r="AC270" t="s">
        <v>461</v>
      </c>
      <c r="AD270" t="s">
        <v>460</v>
      </c>
      <c r="AE270" t="s">
        <v>460</v>
      </c>
      <c r="AF270" t="s">
        <v>463</v>
      </c>
      <c r="AG270" t="s">
        <v>461</v>
      </c>
      <c r="AH270" t="s">
        <v>461</v>
      </c>
      <c r="AI270" t="s">
        <v>460</v>
      </c>
      <c r="AJ270" t="s">
        <v>460</v>
      </c>
      <c r="AK270" t="s">
        <v>461</v>
      </c>
      <c r="AL270" t="s">
        <v>460</v>
      </c>
      <c r="AM270" t="s">
        <v>460</v>
      </c>
      <c r="AN270" t="s">
        <v>460</v>
      </c>
      <c r="AO270" t="s">
        <v>460</v>
      </c>
      <c r="AP270" t="s">
        <v>460</v>
      </c>
      <c r="AQ270" t="s">
        <v>461</v>
      </c>
      <c r="AR270" t="s">
        <v>461</v>
      </c>
      <c r="AS270" t="s">
        <v>460</v>
      </c>
      <c r="AT270" t="s">
        <v>461</v>
      </c>
      <c r="AU270" t="s">
        <v>461</v>
      </c>
      <c r="AV270" t="s">
        <v>461</v>
      </c>
      <c r="AW270" t="s">
        <v>460</v>
      </c>
      <c r="AX270" t="s">
        <v>460</v>
      </c>
      <c r="AY270" t="s">
        <v>461</v>
      </c>
      <c r="AZ270" t="s">
        <v>461</v>
      </c>
      <c r="BA270" t="s">
        <v>460</v>
      </c>
      <c r="BB270" t="s">
        <v>461</v>
      </c>
      <c r="BC270" t="s">
        <v>460</v>
      </c>
      <c r="BD270" t="s">
        <v>460</v>
      </c>
      <c r="BE270" t="s">
        <v>463</v>
      </c>
      <c r="BF270" t="s">
        <v>461</v>
      </c>
      <c r="BG270" t="s">
        <v>461</v>
      </c>
      <c r="BH270" t="s">
        <v>461</v>
      </c>
      <c r="BI270" t="s">
        <v>461</v>
      </c>
      <c r="BJ270" t="s">
        <v>461</v>
      </c>
      <c r="BK270" t="s">
        <v>460</v>
      </c>
      <c r="BL270" t="s">
        <v>461</v>
      </c>
      <c r="BM270" t="s">
        <v>460</v>
      </c>
      <c r="BN270" t="s">
        <v>461</v>
      </c>
      <c r="BO270" t="s">
        <v>461</v>
      </c>
      <c r="BP270" t="s">
        <v>463</v>
      </c>
      <c r="BQ270" t="s">
        <v>461</v>
      </c>
      <c r="BR270" t="s">
        <v>460</v>
      </c>
      <c r="BS270" t="s">
        <v>461</v>
      </c>
      <c r="BT270" t="s">
        <v>461</v>
      </c>
      <c r="BU270" t="s">
        <v>460</v>
      </c>
      <c r="BV270" t="s">
        <v>461</v>
      </c>
      <c r="BW270" t="s">
        <v>460</v>
      </c>
      <c r="BX270" t="s">
        <v>460</v>
      </c>
      <c r="BY270" t="s">
        <v>460</v>
      </c>
      <c r="BZ270" t="s">
        <v>460</v>
      </c>
      <c r="CA270" t="s">
        <v>460</v>
      </c>
      <c r="CB270" t="s">
        <v>480</v>
      </c>
      <c r="CC270" t="s">
        <v>461</v>
      </c>
      <c r="CD270" t="s">
        <v>473</v>
      </c>
      <c r="CE270" t="s">
        <v>461</v>
      </c>
      <c r="CF270" t="s">
        <v>461</v>
      </c>
      <c r="CG270" t="s">
        <v>460</v>
      </c>
      <c r="CH270" t="s">
        <v>473</v>
      </c>
      <c r="CI270" t="s">
        <v>460</v>
      </c>
      <c r="CJ270" t="s">
        <v>460</v>
      </c>
      <c r="CK270" t="s">
        <v>460</v>
      </c>
      <c r="CL270" t="s">
        <v>460</v>
      </c>
      <c r="CM270" t="s">
        <v>463</v>
      </c>
      <c r="CN270" t="s">
        <v>461</v>
      </c>
      <c r="CO270" t="s">
        <v>460</v>
      </c>
      <c r="CP270" t="s">
        <v>460</v>
      </c>
      <c r="CQ270" t="s">
        <v>460</v>
      </c>
      <c r="CR270" t="s">
        <v>460</v>
      </c>
      <c r="CS270" t="s">
        <v>460</v>
      </c>
      <c r="CT270" t="s">
        <v>461</v>
      </c>
      <c r="CU270" t="s">
        <v>460</v>
      </c>
      <c r="CV270" t="s">
        <v>460</v>
      </c>
      <c r="CW270" t="s">
        <v>480</v>
      </c>
      <c r="CX270" t="s">
        <v>461</v>
      </c>
      <c r="CY270" t="s">
        <v>463</v>
      </c>
      <c r="CZ270" t="s">
        <v>460</v>
      </c>
      <c r="DA270" t="s">
        <v>461</v>
      </c>
      <c r="DB270" t="s">
        <v>474</v>
      </c>
      <c r="DC270" t="s">
        <v>460</v>
      </c>
      <c r="DD270" t="s">
        <v>460</v>
      </c>
      <c r="DE270" t="s">
        <v>460</v>
      </c>
      <c r="DF270" t="s">
        <v>460</v>
      </c>
      <c r="DG270" t="s">
        <v>460</v>
      </c>
      <c r="DH270" t="s">
        <v>460</v>
      </c>
      <c r="DI270" t="s">
        <v>461</v>
      </c>
      <c r="DJ270" t="s">
        <v>460</v>
      </c>
      <c r="DK270" t="s">
        <v>461</v>
      </c>
      <c r="DL270" t="s">
        <v>461</v>
      </c>
      <c r="DM270" t="s">
        <v>460</v>
      </c>
      <c r="DN270" t="s">
        <v>480</v>
      </c>
      <c r="DO270" t="s">
        <v>460</v>
      </c>
      <c r="DP270" t="s">
        <v>460</v>
      </c>
      <c r="DQ270" t="s">
        <v>461</v>
      </c>
      <c r="DR270" t="s">
        <v>461</v>
      </c>
      <c r="DS270" t="s">
        <v>461</v>
      </c>
      <c r="DT270" t="s">
        <v>461</v>
      </c>
      <c r="DU270" t="s">
        <v>460</v>
      </c>
      <c r="DV270" t="s">
        <v>461</v>
      </c>
      <c r="DW270" t="s">
        <v>461</v>
      </c>
      <c r="DX270" t="s">
        <v>460</v>
      </c>
      <c r="DY270" t="s">
        <v>461</v>
      </c>
      <c r="DZ270" t="s">
        <v>461</v>
      </c>
      <c r="EA270" t="s">
        <v>460</v>
      </c>
      <c r="EB270" t="s">
        <v>461</v>
      </c>
      <c r="EC270" t="s">
        <v>461</v>
      </c>
      <c r="ED270" t="s">
        <v>473</v>
      </c>
      <c r="EE270" t="s">
        <v>460</v>
      </c>
      <c r="EF270" t="s">
        <v>460</v>
      </c>
      <c r="EG270" t="s">
        <v>461</v>
      </c>
      <c r="EH270" t="s">
        <v>461</v>
      </c>
      <c r="EI270" t="s">
        <v>460</v>
      </c>
      <c r="EJ270" t="s">
        <v>460</v>
      </c>
      <c r="EK270" t="s">
        <v>461</v>
      </c>
      <c r="EL270" t="s">
        <v>461</v>
      </c>
      <c r="EM270" t="s">
        <v>460</v>
      </c>
      <c r="EN270" t="s">
        <v>460</v>
      </c>
      <c r="EO270" t="s">
        <v>460</v>
      </c>
      <c r="EP270" t="s">
        <v>460</v>
      </c>
      <c r="EQ270" t="s">
        <v>461</v>
      </c>
      <c r="ER270" t="s">
        <v>461</v>
      </c>
      <c r="ES270" t="s">
        <v>460</v>
      </c>
      <c r="ET270" t="s">
        <v>461</v>
      </c>
      <c r="EU270" t="s">
        <v>460</v>
      </c>
      <c r="EV270" t="s">
        <v>480</v>
      </c>
      <c r="EW270" t="s">
        <v>461</v>
      </c>
      <c r="EX270" t="s">
        <v>460</v>
      </c>
      <c r="EY270" t="s">
        <v>460</v>
      </c>
      <c r="EZ270" t="s">
        <v>460</v>
      </c>
      <c r="FA270" t="s">
        <v>460</v>
      </c>
      <c r="FB270" t="s">
        <v>460</v>
      </c>
      <c r="FC270" t="s">
        <v>461</v>
      </c>
      <c r="FD270" t="s">
        <v>460</v>
      </c>
      <c r="FE270" t="s">
        <v>460</v>
      </c>
      <c r="FF270" t="s">
        <v>460</v>
      </c>
      <c r="FG270" t="s">
        <v>460</v>
      </c>
      <c r="FH270" t="s">
        <v>461</v>
      </c>
      <c r="FI270" t="s">
        <v>460</v>
      </c>
      <c r="FJ270" t="s">
        <v>460</v>
      </c>
      <c r="FK270" t="s">
        <v>460</v>
      </c>
      <c r="FL270" t="s">
        <v>460</v>
      </c>
      <c r="FM270" t="s">
        <v>460</v>
      </c>
      <c r="FN270" t="s">
        <v>461</v>
      </c>
      <c r="FO270" t="s">
        <v>461</v>
      </c>
      <c r="FP270" t="s">
        <v>461</v>
      </c>
      <c r="FQ270" t="s">
        <v>460</v>
      </c>
      <c r="FR270" t="s">
        <v>460</v>
      </c>
      <c r="FS270" t="s">
        <v>461</v>
      </c>
      <c r="FT270" t="s">
        <v>460</v>
      </c>
      <c r="FU270" t="s">
        <v>461</v>
      </c>
      <c r="FV270" t="s">
        <v>460</v>
      </c>
      <c r="FW270" t="s">
        <v>460</v>
      </c>
      <c r="FX270" t="s">
        <v>461</v>
      </c>
      <c r="FY270" t="s">
        <v>460</v>
      </c>
      <c r="FZ270" t="s">
        <v>461</v>
      </c>
      <c r="GA270" t="s">
        <v>460</v>
      </c>
      <c r="GB270" t="s">
        <v>473</v>
      </c>
      <c r="GC270" t="s">
        <v>460</v>
      </c>
      <c r="GD270" t="s">
        <v>461</v>
      </c>
      <c r="GE270" t="s">
        <v>460</v>
      </c>
      <c r="GF270" t="s">
        <v>460</v>
      </c>
      <c r="GG270" t="s">
        <v>460</v>
      </c>
      <c r="GH270" t="s">
        <v>461</v>
      </c>
      <c r="GI270" t="s">
        <v>460</v>
      </c>
      <c r="GJ270" t="s">
        <v>460</v>
      </c>
      <c r="GK270" t="s">
        <v>460</v>
      </c>
      <c r="GL270" t="s">
        <v>460</v>
      </c>
      <c r="GM270" t="s">
        <v>461</v>
      </c>
      <c r="GN270" t="s">
        <v>461</v>
      </c>
      <c r="GO270" t="s">
        <v>460</v>
      </c>
      <c r="GP270" t="s">
        <v>460</v>
      </c>
      <c r="GQ270" t="s">
        <v>460</v>
      </c>
      <c r="GR270" t="s">
        <v>473</v>
      </c>
      <c r="GS270" t="s">
        <v>461</v>
      </c>
      <c r="GT270" t="s">
        <v>461</v>
      </c>
      <c r="GU270" t="s">
        <v>461</v>
      </c>
      <c r="GV270" t="s">
        <v>461</v>
      </c>
      <c r="GW270" t="s">
        <v>460</v>
      </c>
      <c r="GX270" t="s">
        <v>461</v>
      </c>
      <c r="GY270" t="s">
        <v>460</v>
      </c>
      <c r="GZ270" t="s">
        <v>461</v>
      </c>
      <c r="HA270" t="s">
        <v>460</v>
      </c>
      <c r="HB270" t="s">
        <v>460</v>
      </c>
      <c r="HC270" t="s">
        <v>461</v>
      </c>
      <c r="HD270" t="s">
        <v>460</v>
      </c>
      <c r="HE270" t="s">
        <v>481</v>
      </c>
      <c r="HF270">
        <v>105</v>
      </c>
      <c r="HG270">
        <v>78</v>
      </c>
      <c r="HH270">
        <v>4</v>
      </c>
      <c r="HI270">
        <v>6</v>
      </c>
      <c r="HJ270">
        <v>6</v>
      </c>
      <c r="HK270" t="s">
        <v>476</v>
      </c>
      <c r="HM270" s="3">
        <f t="shared" si="194"/>
        <v>49</v>
      </c>
      <c r="HN270" s="3">
        <f t="shared" si="195"/>
        <v>2</v>
      </c>
      <c r="HO270" s="3">
        <f t="shared" si="211"/>
        <v>0</v>
      </c>
      <c r="HP270" s="3">
        <f t="shared" si="174"/>
        <v>49</v>
      </c>
      <c r="HQ270" s="7" t="str" cm="1">
        <f t="array" ref="HQ270">_xlfn.SWITCH(HP270,HM270,"Oui",HN270,"Non",HO270,"Abstention")</f>
        <v>Oui</v>
      </c>
      <c r="HR270" s="7" t="str" cm="1">
        <f t="array" ref="HR270">_xlfn.SWITCH(HQ270,"Oui","Non","Non","Oui","Abstention","Oui")</f>
        <v>Non</v>
      </c>
      <c r="HS270" s="7" t="str" cm="1">
        <f t="array" ref="HS270">_xlfn.SWITCH(HQ270,"Oui","Abstention","Non","Abstention","Abstention","Non")</f>
        <v>Abstention</v>
      </c>
      <c r="HT270" s="3">
        <f t="shared" si="175"/>
        <v>51</v>
      </c>
      <c r="HU270" s="3">
        <f t="shared" si="176"/>
        <v>0.96078431372549022</v>
      </c>
      <c r="HV270" t="str">
        <f t="shared" si="177"/>
        <v>consigne</v>
      </c>
      <c r="HW270" s="3">
        <f t="shared" si="196"/>
        <v>0</v>
      </c>
      <c r="HX270" s="3">
        <f t="shared" si="197"/>
        <v>35</v>
      </c>
      <c r="HY270" s="3">
        <f t="shared" si="198"/>
        <v>1</v>
      </c>
      <c r="HZ270" s="3">
        <f t="shared" si="178"/>
        <v>35</v>
      </c>
      <c r="IA270" s="7" t="str" cm="1">
        <f t="array" ref="IA270">_xlfn.SWITCH(HZ270,HW270,"Oui",HX270,"Non",HY270,"Abstention")</f>
        <v>Non</v>
      </c>
      <c r="IB270" s="7" t="str" cm="1">
        <f t="array" ref="IB270">_xlfn.SWITCH(IA270,"Oui","Non","Non","Oui","Abstention","Oui")</f>
        <v>Oui</v>
      </c>
      <c r="IC270" s="7" t="str" cm="1">
        <f t="array" ref="IC270">_xlfn.SWITCH(IA270,"Oui","Abstention","Non","Abstention","Abstention","Non")</f>
        <v>Abstention</v>
      </c>
      <c r="ID270" s="3">
        <f t="shared" si="179"/>
        <v>36</v>
      </c>
      <c r="IE270" s="3">
        <f t="shared" si="180"/>
        <v>0.97222222222222221</v>
      </c>
      <c r="IF270" t="str">
        <f t="shared" si="181"/>
        <v>consigne</v>
      </c>
      <c r="IG270">
        <f t="shared" si="199"/>
        <v>28</v>
      </c>
      <c r="IH270">
        <f t="shared" si="200"/>
        <v>0</v>
      </c>
      <c r="II270">
        <f t="shared" si="201"/>
        <v>2</v>
      </c>
      <c r="IJ270" s="3">
        <f t="shared" si="182"/>
        <v>28</v>
      </c>
      <c r="IK270" s="7" t="str" cm="1">
        <f t="array" ref="IK270">_xlfn.SWITCH(IJ270,IG270,"Oui",IH270,"Non",II270,"Abstention")</f>
        <v>Oui</v>
      </c>
      <c r="IL270" s="7" t="str" cm="1">
        <f t="array" ref="IL270">_xlfn.SWITCH(IK270,"Oui","Non","Non","Oui","Abstention","Oui")</f>
        <v>Non</v>
      </c>
      <c r="IM270" s="7" t="str" cm="1">
        <f t="array" ref="IM270">_xlfn.SWITCH(IK270,"Oui","Abstention","Non","Abstention","Abstention","Non")</f>
        <v>Abstention</v>
      </c>
      <c r="IN270" s="3">
        <f t="shared" si="183"/>
        <v>30</v>
      </c>
      <c r="IO270" s="3">
        <f t="shared" si="184"/>
        <v>0.93333333333333335</v>
      </c>
      <c r="IP270" t="str">
        <f t="shared" si="168"/>
        <v>consigne</v>
      </c>
      <c r="IQ270">
        <f t="shared" si="202"/>
        <v>0</v>
      </c>
      <c r="IR270">
        <f t="shared" si="203"/>
        <v>28</v>
      </c>
      <c r="IS270">
        <f t="shared" si="204"/>
        <v>0</v>
      </c>
      <c r="IT270" s="3">
        <f t="shared" si="185"/>
        <v>28</v>
      </c>
      <c r="IU270" s="7" t="str" cm="1">
        <f t="array" ref="IU270">_xlfn.SWITCH(IT270,IQ270,"Oui",IR270,"Non",IS270,"Abstention")</f>
        <v>Non</v>
      </c>
      <c r="IV270" s="7" t="str" cm="1">
        <f t="array" ref="IV270">_xlfn.SWITCH(IU270,"Oui","Non","Non","Oui","Abstention","Oui")</f>
        <v>Oui</v>
      </c>
      <c r="IW270" s="7" t="str" cm="1">
        <f t="array" ref="IW270">_xlfn.SWITCH(IU270,"Oui","Abstention","Non","Abstention","Abstention","Non")</f>
        <v>Abstention</v>
      </c>
      <c r="IX270" s="3">
        <f t="shared" si="186"/>
        <v>28</v>
      </c>
      <c r="IY270" s="3">
        <f t="shared" si="187"/>
        <v>1</v>
      </c>
      <c r="IZ270" t="str">
        <f t="shared" si="169"/>
        <v>consigne</v>
      </c>
      <c r="JA270">
        <f t="shared" si="205"/>
        <v>28</v>
      </c>
      <c r="JB270">
        <f t="shared" si="206"/>
        <v>0</v>
      </c>
      <c r="JC270">
        <f t="shared" si="207"/>
        <v>1</v>
      </c>
      <c r="JD270" s="3">
        <f t="shared" si="188"/>
        <v>28</v>
      </c>
      <c r="JE270" s="7" t="str" cm="1">
        <f t="array" ref="JE270">_xlfn.SWITCH(JD270,JA270,"Oui",JB270,"Non",JC270,"Abstention")</f>
        <v>Oui</v>
      </c>
      <c r="JF270" s="7" t="str" cm="1">
        <f t="array" ref="JF270">_xlfn.SWITCH(JE270,"Oui","Non","Non","Oui","Abstention","Oui")</f>
        <v>Non</v>
      </c>
      <c r="JG270" s="7" t="str" cm="1">
        <f t="array" ref="JG270">_xlfn.SWITCH(JE270,"Oui","Abstention","Non","Abstention","Abstention","Non")</f>
        <v>Abstention</v>
      </c>
      <c r="JH270" s="3">
        <f t="shared" si="189"/>
        <v>29</v>
      </c>
      <c r="JI270" s="3">
        <f t="shared" si="190"/>
        <v>0.96551724137931039</v>
      </c>
      <c r="JJ270" t="str">
        <f t="shared" si="170"/>
        <v>consigne</v>
      </c>
      <c r="JK270">
        <f t="shared" si="208"/>
        <v>0</v>
      </c>
      <c r="JL270">
        <f t="shared" si="209"/>
        <v>13</v>
      </c>
      <c r="JM270">
        <f t="shared" si="210"/>
        <v>0</v>
      </c>
      <c r="JN270" s="3">
        <f t="shared" si="191"/>
        <v>13</v>
      </c>
      <c r="JO270" s="7" t="str" cm="1">
        <f t="array" ref="JO270">_xlfn.SWITCH(JN270,JK270,"Oui",JL270,"Non",JM270,"Abstention")</f>
        <v>Non</v>
      </c>
      <c r="JP270" s="7" t="str" cm="1">
        <f t="array" ref="JP270">_xlfn.SWITCH(JO270,"Oui","Non","Non","Oui","Abstention","Oui")</f>
        <v>Oui</v>
      </c>
      <c r="JQ270" s="7" t="str" cm="1">
        <f t="array" ref="JQ270">_xlfn.SWITCH(JO270,"Oui","Abstention","Non","Abstention","Abstention","Non")</f>
        <v>Abstention</v>
      </c>
      <c r="JR270" s="3">
        <f t="shared" si="192"/>
        <v>13</v>
      </c>
      <c r="JS270" s="3">
        <f t="shared" si="193"/>
        <v>1</v>
      </c>
      <c r="JT270" t="str">
        <f t="shared" si="171"/>
        <v>consigne</v>
      </c>
      <c r="JU270" s="3"/>
      <c r="JV270" t="str" cm="1">
        <f t="array" ref="JV270:JW270">_xlfn._xlws.FILTER($M$3:$HD$3,((($M270:$HD270=$HR270)+($M270:$HD270=$HS270))*($M$5:$HD$5="V")*($HV270="consigne")),"")</f>
        <v>Gafner Andreas</v>
      </c>
      <c r="JW270" t="str">
        <v>Hess Erich</v>
      </c>
      <c r="KP270" t="str" cm="1">
        <f t="array" ref="KP270">_xlfn._xlws.FILTER($M$3:$HD$3,((($M270:$HD270=$IB270)+($M270:$HD270=$IC270))*($M$5:$HD$5="S")*($IF270="consigne")),"")</f>
        <v>Maillard Pierre-Yves</v>
      </c>
      <c r="LD270" t="str" cm="1">
        <f t="array" ref="LD270">_xlfn._xlws.FILTER($M$3:$HD$3,((($M270:$HD270=$IV270)+($M270:$HD270=$IW270))*($M$5:$HD$5="RL")*($IZ270="consigne")),"")</f>
        <v/>
      </c>
      <c r="LP270" t="str" cm="1">
        <f t="array" ref="LP270">_xlfn._xlws.FILTER($M$3:$HD$3,((($M270:$HD270=$JF270)+($M270:$HD270=$JG270))*($M$5:$HD$5="G")*($JJ270="consigne")),"")</f>
        <v>Prezioso Batou Stefania</v>
      </c>
      <c r="MA270" t="str" cm="1">
        <f t="array" ref="MA270">_xlfn._xlws.FILTER($M$3:$HD$3,((($M270:$HD270=$JP270)+($M270:$HD270=$JQ270))*($M$5:$HD$5="GL")*($JT270="consigne")),"")</f>
        <v/>
      </c>
      <c r="MG270" t="str" cm="1">
        <f t="array" ref="MG270:MH270">_xlfn._xlws.FILTER($M$3:$HD$3,((($M270:$HD270=$IL270)+($M270:$HD270=$IM270))*($M$5:$HD$5="M-E")*($IP270="consigne")),"")</f>
        <v>Gmür Alois</v>
      </c>
      <c r="MH270" t="str">
        <v>Humbel Ruth</v>
      </c>
    </row>
    <row r="271" spans="1:348" x14ac:dyDescent="0.25">
      <c r="A271" s="1" t="s">
        <v>1352</v>
      </c>
      <c r="B271" t="s">
        <v>204</v>
      </c>
      <c r="C271" t="s">
        <v>483</v>
      </c>
      <c r="D271" t="s">
        <v>484</v>
      </c>
      <c r="E271" s="1" t="s">
        <v>1332</v>
      </c>
      <c r="F271" t="s">
        <v>1333</v>
      </c>
      <c r="G271">
        <v>24775</v>
      </c>
      <c r="H271" t="s">
        <v>506</v>
      </c>
      <c r="I271" t="s">
        <v>1347</v>
      </c>
      <c r="J271" t="s">
        <v>1345</v>
      </c>
      <c r="K271" t="s">
        <v>1337</v>
      </c>
      <c r="M271" t="s">
        <v>460</v>
      </c>
      <c r="N271" t="s">
        <v>460</v>
      </c>
      <c r="O271" t="s">
        <v>461</v>
      </c>
      <c r="P271" t="s">
        <v>460</v>
      </c>
      <c r="Q271" t="s">
        <v>460</v>
      </c>
      <c r="R271" t="s">
        <v>461</v>
      </c>
      <c r="S271" t="s">
        <v>461</v>
      </c>
      <c r="T271" t="s">
        <v>461</v>
      </c>
      <c r="U271" t="s">
        <v>461</v>
      </c>
      <c r="V271" t="s">
        <v>461</v>
      </c>
      <c r="W271" t="s">
        <v>463</v>
      </c>
      <c r="X271" t="s">
        <v>461</v>
      </c>
      <c r="Y271" t="s">
        <v>461</v>
      </c>
      <c r="Z271" t="s">
        <v>473</v>
      </c>
      <c r="AA271" t="s">
        <v>461</v>
      </c>
      <c r="AB271" t="s">
        <v>461</v>
      </c>
      <c r="AC271" t="s">
        <v>461</v>
      </c>
      <c r="AD271" t="s">
        <v>460</v>
      </c>
      <c r="AE271" t="s">
        <v>460</v>
      </c>
      <c r="AF271" t="s">
        <v>463</v>
      </c>
      <c r="AG271" t="s">
        <v>460</v>
      </c>
      <c r="AH271" t="s">
        <v>460</v>
      </c>
      <c r="AI271" t="s">
        <v>460</v>
      </c>
      <c r="AJ271" t="s">
        <v>461</v>
      </c>
      <c r="AK271" t="s">
        <v>461</v>
      </c>
      <c r="AL271" t="s">
        <v>460</v>
      </c>
      <c r="AM271" t="s">
        <v>460</v>
      </c>
      <c r="AN271" t="s">
        <v>460</v>
      </c>
      <c r="AO271" t="s">
        <v>460</v>
      </c>
      <c r="AP271" t="s">
        <v>460</v>
      </c>
      <c r="AQ271" t="s">
        <v>460</v>
      </c>
      <c r="AR271" t="s">
        <v>461</v>
      </c>
      <c r="AS271" t="s">
        <v>461</v>
      </c>
      <c r="AT271" t="s">
        <v>460</v>
      </c>
      <c r="AU271" t="s">
        <v>461</v>
      </c>
      <c r="AV271" t="s">
        <v>461</v>
      </c>
      <c r="AW271" t="s">
        <v>460</v>
      </c>
      <c r="AX271" t="s">
        <v>461</v>
      </c>
      <c r="AY271" t="s">
        <v>460</v>
      </c>
      <c r="AZ271" t="s">
        <v>460</v>
      </c>
      <c r="BA271" t="s">
        <v>460</v>
      </c>
      <c r="BB271" t="s">
        <v>460</v>
      </c>
      <c r="BC271" t="s">
        <v>461</v>
      </c>
      <c r="BD271" t="s">
        <v>460</v>
      </c>
      <c r="BE271" t="s">
        <v>463</v>
      </c>
      <c r="BF271" t="s">
        <v>460</v>
      </c>
      <c r="BG271" t="s">
        <v>461</v>
      </c>
      <c r="BH271" t="s">
        <v>480</v>
      </c>
      <c r="BI271" t="s">
        <v>461</v>
      </c>
      <c r="BJ271" t="s">
        <v>460</v>
      </c>
      <c r="BK271" t="s">
        <v>460</v>
      </c>
      <c r="BL271" t="s">
        <v>461</v>
      </c>
      <c r="BM271" t="s">
        <v>461</v>
      </c>
      <c r="BN271" t="s">
        <v>461</v>
      </c>
      <c r="BO271" t="s">
        <v>460</v>
      </c>
      <c r="BP271" t="s">
        <v>463</v>
      </c>
      <c r="BQ271" t="s">
        <v>461</v>
      </c>
      <c r="BR271" t="s">
        <v>460</v>
      </c>
      <c r="BS271" t="s">
        <v>461</v>
      </c>
      <c r="BT271" t="s">
        <v>460</v>
      </c>
      <c r="BU271" t="s">
        <v>460</v>
      </c>
      <c r="BV271" t="s">
        <v>460</v>
      </c>
      <c r="BW271" t="s">
        <v>460</v>
      </c>
      <c r="BX271" t="s">
        <v>461</v>
      </c>
      <c r="BY271" t="s">
        <v>460</v>
      </c>
      <c r="BZ271" t="s">
        <v>460</v>
      </c>
      <c r="CA271" t="s">
        <v>461</v>
      </c>
      <c r="CB271" t="s">
        <v>460</v>
      </c>
      <c r="CC271" t="s">
        <v>460</v>
      </c>
      <c r="CD271" t="s">
        <v>473</v>
      </c>
      <c r="CE271" t="s">
        <v>461</v>
      </c>
      <c r="CF271" t="s">
        <v>461</v>
      </c>
      <c r="CG271" t="s">
        <v>460</v>
      </c>
      <c r="CH271" t="s">
        <v>473</v>
      </c>
      <c r="CI271" t="s">
        <v>460</v>
      </c>
      <c r="CJ271" t="s">
        <v>460</v>
      </c>
      <c r="CK271" t="s">
        <v>460</v>
      </c>
      <c r="CL271" t="s">
        <v>460</v>
      </c>
      <c r="CM271" t="s">
        <v>463</v>
      </c>
      <c r="CN271" t="s">
        <v>461</v>
      </c>
      <c r="CO271" t="s">
        <v>461</v>
      </c>
      <c r="CP271" t="s">
        <v>460</v>
      </c>
      <c r="CQ271" t="s">
        <v>460</v>
      </c>
      <c r="CR271" t="s">
        <v>460</v>
      </c>
      <c r="CS271" t="s">
        <v>460</v>
      </c>
      <c r="CT271" t="s">
        <v>460</v>
      </c>
      <c r="CU271" t="s">
        <v>460</v>
      </c>
      <c r="CV271" t="s">
        <v>460</v>
      </c>
      <c r="CW271" t="s">
        <v>460</v>
      </c>
      <c r="CX271" t="s">
        <v>461</v>
      </c>
      <c r="CY271" t="s">
        <v>463</v>
      </c>
      <c r="CZ271" t="s">
        <v>460</v>
      </c>
      <c r="DA271" t="s">
        <v>460</v>
      </c>
      <c r="DB271" t="s">
        <v>474</v>
      </c>
      <c r="DC271" t="s">
        <v>460</v>
      </c>
      <c r="DD271" t="s">
        <v>460</v>
      </c>
      <c r="DE271" t="s">
        <v>461</v>
      </c>
      <c r="DF271" t="s">
        <v>460</v>
      </c>
      <c r="DG271" t="s">
        <v>460</v>
      </c>
      <c r="DH271" t="s">
        <v>460</v>
      </c>
      <c r="DI271" t="s">
        <v>461</v>
      </c>
      <c r="DJ271" t="s">
        <v>460</v>
      </c>
      <c r="DK271" t="s">
        <v>460</v>
      </c>
      <c r="DL271" t="s">
        <v>461</v>
      </c>
      <c r="DM271" t="s">
        <v>461</v>
      </c>
      <c r="DN271" t="s">
        <v>461</v>
      </c>
      <c r="DO271" t="s">
        <v>460</v>
      </c>
      <c r="DP271" t="s">
        <v>460</v>
      </c>
      <c r="DQ271" t="s">
        <v>460</v>
      </c>
      <c r="DR271" t="s">
        <v>461</v>
      </c>
      <c r="DS271" t="s">
        <v>461</v>
      </c>
      <c r="DT271" t="s">
        <v>461</v>
      </c>
      <c r="DU271" t="s">
        <v>460</v>
      </c>
      <c r="DV271" t="s">
        <v>461</v>
      </c>
      <c r="DW271" t="s">
        <v>461</v>
      </c>
      <c r="DX271" t="s">
        <v>460</v>
      </c>
      <c r="DY271" t="s">
        <v>461</v>
      </c>
      <c r="DZ271" t="s">
        <v>461</v>
      </c>
      <c r="EA271" t="s">
        <v>461</v>
      </c>
      <c r="EB271" t="s">
        <v>461</v>
      </c>
      <c r="EC271" t="s">
        <v>460</v>
      </c>
      <c r="ED271" t="s">
        <v>473</v>
      </c>
      <c r="EE271" t="s">
        <v>460</v>
      </c>
      <c r="EF271" t="s">
        <v>460</v>
      </c>
      <c r="EG271" t="s">
        <v>461</v>
      </c>
      <c r="EH271" t="s">
        <v>460</v>
      </c>
      <c r="EI271" t="s">
        <v>460</v>
      </c>
      <c r="EJ271" t="s">
        <v>460</v>
      </c>
      <c r="EK271" t="s">
        <v>461</v>
      </c>
      <c r="EL271" t="s">
        <v>461</v>
      </c>
      <c r="EM271" t="s">
        <v>460</v>
      </c>
      <c r="EN271" t="s">
        <v>460</v>
      </c>
      <c r="EO271" t="s">
        <v>461</v>
      </c>
      <c r="EP271" t="s">
        <v>460</v>
      </c>
      <c r="EQ271" t="s">
        <v>461</v>
      </c>
      <c r="ER271" t="s">
        <v>461</v>
      </c>
      <c r="ES271" t="s">
        <v>461</v>
      </c>
      <c r="ET271" t="s">
        <v>460</v>
      </c>
      <c r="EU271" t="s">
        <v>461</v>
      </c>
      <c r="EV271" t="s">
        <v>461</v>
      </c>
      <c r="EW271" t="s">
        <v>461</v>
      </c>
      <c r="EX271" t="s">
        <v>461</v>
      </c>
      <c r="EY271" t="s">
        <v>460</v>
      </c>
      <c r="EZ271" t="s">
        <v>460</v>
      </c>
      <c r="FA271" t="s">
        <v>460</v>
      </c>
      <c r="FB271" t="s">
        <v>460</v>
      </c>
      <c r="FC271" t="s">
        <v>460</v>
      </c>
      <c r="FD271" t="s">
        <v>460</v>
      </c>
      <c r="FE271" t="s">
        <v>460</v>
      </c>
      <c r="FF271" t="s">
        <v>460</v>
      </c>
      <c r="FG271" t="s">
        <v>460</v>
      </c>
      <c r="FH271" t="s">
        <v>461</v>
      </c>
      <c r="FI271" t="s">
        <v>460</v>
      </c>
      <c r="FJ271" t="s">
        <v>460</v>
      </c>
      <c r="FK271" t="s">
        <v>460</v>
      </c>
      <c r="FL271" t="s">
        <v>461</v>
      </c>
      <c r="FM271" t="s">
        <v>461</v>
      </c>
      <c r="FN271" t="s">
        <v>460</v>
      </c>
      <c r="FO271" t="s">
        <v>461</v>
      </c>
      <c r="FP271" t="s">
        <v>460</v>
      </c>
      <c r="FQ271" t="s">
        <v>460</v>
      </c>
      <c r="FR271" t="s">
        <v>461</v>
      </c>
      <c r="FS271" t="s">
        <v>460</v>
      </c>
      <c r="FT271" t="s">
        <v>461</v>
      </c>
      <c r="FU271" t="s">
        <v>461</v>
      </c>
      <c r="FV271" t="s">
        <v>460</v>
      </c>
      <c r="FW271" t="s">
        <v>460</v>
      </c>
      <c r="FX271" t="s">
        <v>461</v>
      </c>
      <c r="FY271" t="s">
        <v>460</v>
      </c>
      <c r="FZ271" t="s">
        <v>460</v>
      </c>
      <c r="GA271" t="s">
        <v>460</v>
      </c>
      <c r="GB271" t="s">
        <v>473</v>
      </c>
      <c r="GC271" t="s">
        <v>460</v>
      </c>
      <c r="GD271" t="s">
        <v>461</v>
      </c>
      <c r="GE271" t="s">
        <v>460</v>
      </c>
      <c r="GF271" t="s">
        <v>460</v>
      </c>
      <c r="GG271" t="s">
        <v>460</v>
      </c>
      <c r="GH271" t="s">
        <v>461</v>
      </c>
      <c r="GI271" t="s">
        <v>461</v>
      </c>
      <c r="GJ271" t="s">
        <v>461</v>
      </c>
      <c r="GK271" t="s">
        <v>460</v>
      </c>
      <c r="GL271" t="s">
        <v>460</v>
      </c>
      <c r="GM271" t="s">
        <v>460</v>
      </c>
      <c r="GN271" t="s">
        <v>460</v>
      </c>
      <c r="GO271" t="s">
        <v>460</v>
      </c>
      <c r="GP271" t="s">
        <v>461</v>
      </c>
      <c r="GQ271" t="s">
        <v>460</v>
      </c>
      <c r="GR271" t="s">
        <v>473</v>
      </c>
      <c r="GS271" t="s">
        <v>460</v>
      </c>
      <c r="GT271" t="s">
        <v>461</v>
      </c>
      <c r="GU271" t="s">
        <v>461</v>
      </c>
      <c r="GV271" t="s">
        <v>460</v>
      </c>
      <c r="GW271" t="s">
        <v>461</v>
      </c>
      <c r="GX271" t="s">
        <v>461</v>
      </c>
      <c r="GY271" t="s">
        <v>461</v>
      </c>
      <c r="GZ271" t="s">
        <v>461</v>
      </c>
      <c r="HA271" t="s">
        <v>460</v>
      </c>
      <c r="HB271" t="s">
        <v>460</v>
      </c>
      <c r="HC271" t="s">
        <v>461</v>
      </c>
      <c r="HD271" t="s">
        <v>460</v>
      </c>
      <c r="HE271" t="s">
        <v>481</v>
      </c>
      <c r="HF271">
        <v>108</v>
      </c>
      <c r="HG271">
        <v>78</v>
      </c>
      <c r="HH271">
        <v>1</v>
      </c>
      <c r="HI271">
        <v>6</v>
      </c>
      <c r="HJ271">
        <v>6</v>
      </c>
      <c r="HK271" t="s">
        <v>476</v>
      </c>
      <c r="HM271" s="3">
        <f t="shared" si="194"/>
        <v>51</v>
      </c>
      <c r="HN271" s="3">
        <f t="shared" si="195"/>
        <v>0</v>
      </c>
      <c r="HO271" s="3">
        <f t="shared" si="211"/>
        <v>0</v>
      </c>
      <c r="HP271" s="3">
        <f t="shared" si="174"/>
        <v>51</v>
      </c>
      <c r="HQ271" s="7" t="str" cm="1">
        <f t="array" ref="HQ271">_xlfn.SWITCH(HP271,HM271,"Oui",HN271,"Non",HO271,"Abstention")</f>
        <v>Oui</v>
      </c>
      <c r="HR271" s="7" t="str" cm="1">
        <f t="array" ref="HR271">_xlfn.SWITCH(HQ271,"Oui","Non","Non","Oui","Abstention","Oui")</f>
        <v>Non</v>
      </c>
      <c r="HS271" s="7" t="str" cm="1">
        <f t="array" ref="HS271">_xlfn.SWITCH(HQ271,"Oui","Abstention","Non","Abstention","Abstention","Non")</f>
        <v>Abstention</v>
      </c>
      <c r="HT271" s="3">
        <f t="shared" si="175"/>
        <v>51</v>
      </c>
      <c r="HU271" s="3">
        <f t="shared" si="176"/>
        <v>1</v>
      </c>
      <c r="HV271" t="str">
        <f t="shared" si="177"/>
        <v>consigne</v>
      </c>
      <c r="HW271" s="3">
        <f t="shared" si="196"/>
        <v>0</v>
      </c>
      <c r="HX271" s="3">
        <f t="shared" si="197"/>
        <v>36</v>
      </c>
      <c r="HY271" s="3">
        <f t="shared" si="198"/>
        <v>0</v>
      </c>
      <c r="HZ271" s="3">
        <f t="shared" si="178"/>
        <v>36</v>
      </c>
      <c r="IA271" s="7" t="str" cm="1">
        <f t="array" ref="IA271">_xlfn.SWITCH(HZ271,HW271,"Oui",HX271,"Non",HY271,"Abstention")</f>
        <v>Non</v>
      </c>
      <c r="IB271" s="7" t="str" cm="1">
        <f t="array" ref="IB271">_xlfn.SWITCH(IA271,"Oui","Non","Non","Oui","Abstention","Oui")</f>
        <v>Oui</v>
      </c>
      <c r="IC271" s="7" t="str" cm="1">
        <f t="array" ref="IC271">_xlfn.SWITCH(IA271,"Oui","Abstention","Non","Abstention","Abstention","Non")</f>
        <v>Abstention</v>
      </c>
      <c r="ID271" s="3">
        <f t="shared" si="179"/>
        <v>36</v>
      </c>
      <c r="IE271" s="3">
        <f t="shared" si="180"/>
        <v>1</v>
      </c>
      <c r="IF271" t="str">
        <f t="shared" si="181"/>
        <v>consigne</v>
      </c>
      <c r="IG271">
        <f t="shared" si="199"/>
        <v>30</v>
      </c>
      <c r="IH271">
        <f t="shared" si="200"/>
        <v>0</v>
      </c>
      <c r="II271">
        <f t="shared" si="201"/>
        <v>0</v>
      </c>
      <c r="IJ271" s="3">
        <f t="shared" si="182"/>
        <v>30</v>
      </c>
      <c r="IK271" s="7" t="str" cm="1">
        <f t="array" ref="IK271">_xlfn.SWITCH(IJ271,IG271,"Oui",IH271,"Non",II271,"Abstention")</f>
        <v>Oui</v>
      </c>
      <c r="IL271" s="7" t="str" cm="1">
        <f t="array" ref="IL271">_xlfn.SWITCH(IK271,"Oui","Non","Non","Oui","Abstention","Oui")</f>
        <v>Non</v>
      </c>
      <c r="IM271" s="7" t="str" cm="1">
        <f t="array" ref="IM271">_xlfn.SWITCH(IK271,"Oui","Abstention","Non","Abstention","Abstention","Non")</f>
        <v>Abstention</v>
      </c>
      <c r="IN271" s="3">
        <f t="shared" si="183"/>
        <v>30</v>
      </c>
      <c r="IO271" s="3">
        <f t="shared" si="184"/>
        <v>1</v>
      </c>
      <c r="IP271" t="str">
        <f t="shared" si="168"/>
        <v>consigne</v>
      </c>
      <c r="IQ271">
        <f t="shared" si="202"/>
        <v>27</v>
      </c>
      <c r="IR271">
        <f t="shared" si="203"/>
        <v>0</v>
      </c>
      <c r="IS271">
        <f t="shared" si="204"/>
        <v>1</v>
      </c>
      <c r="IT271" s="3">
        <f t="shared" si="185"/>
        <v>27</v>
      </c>
      <c r="IU271" s="7" t="str" cm="1">
        <f t="array" ref="IU271">_xlfn.SWITCH(IT271,IQ271,"Oui",IR271,"Non",IS271,"Abstention")</f>
        <v>Oui</v>
      </c>
      <c r="IV271" s="7" t="str" cm="1">
        <f t="array" ref="IV271">_xlfn.SWITCH(IU271,"Oui","Non","Non","Oui","Abstention","Oui")</f>
        <v>Non</v>
      </c>
      <c r="IW271" s="7" t="str" cm="1">
        <f t="array" ref="IW271">_xlfn.SWITCH(IU271,"Oui","Abstention","Non","Abstention","Abstention","Non")</f>
        <v>Abstention</v>
      </c>
      <c r="IX271" s="3">
        <f t="shared" si="186"/>
        <v>28</v>
      </c>
      <c r="IY271" s="3">
        <f t="shared" si="187"/>
        <v>0.9642857142857143</v>
      </c>
      <c r="IZ271" t="str">
        <f t="shared" si="169"/>
        <v>consigne</v>
      </c>
      <c r="JA271">
        <f t="shared" si="205"/>
        <v>0</v>
      </c>
      <c r="JB271">
        <f t="shared" si="206"/>
        <v>29</v>
      </c>
      <c r="JC271">
        <f t="shared" si="207"/>
        <v>0</v>
      </c>
      <c r="JD271" s="3">
        <f t="shared" si="188"/>
        <v>29</v>
      </c>
      <c r="JE271" s="7" t="str" cm="1">
        <f t="array" ref="JE271">_xlfn.SWITCH(JD271,JA271,"Oui",JB271,"Non",JC271,"Abstention")</f>
        <v>Non</v>
      </c>
      <c r="JF271" s="7" t="str" cm="1">
        <f t="array" ref="JF271">_xlfn.SWITCH(JE271,"Oui","Non","Non","Oui","Abstention","Oui")</f>
        <v>Oui</v>
      </c>
      <c r="JG271" s="7" t="str" cm="1">
        <f t="array" ref="JG271">_xlfn.SWITCH(JE271,"Oui","Abstention","Non","Abstention","Abstention","Non")</f>
        <v>Abstention</v>
      </c>
      <c r="JH271" s="3">
        <f t="shared" si="189"/>
        <v>29</v>
      </c>
      <c r="JI271" s="3">
        <f t="shared" si="190"/>
        <v>1</v>
      </c>
      <c r="JJ271" t="str">
        <f t="shared" si="170"/>
        <v>consigne</v>
      </c>
      <c r="JK271">
        <f t="shared" si="208"/>
        <v>0</v>
      </c>
      <c r="JL271">
        <f t="shared" si="209"/>
        <v>13</v>
      </c>
      <c r="JM271">
        <f t="shared" si="210"/>
        <v>0</v>
      </c>
      <c r="JN271" s="3">
        <f t="shared" si="191"/>
        <v>13</v>
      </c>
      <c r="JO271" s="7" t="str" cm="1">
        <f t="array" ref="JO271">_xlfn.SWITCH(JN271,JK271,"Oui",JL271,"Non",JM271,"Abstention")</f>
        <v>Non</v>
      </c>
      <c r="JP271" s="7" t="str" cm="1">
        <f t="array" ref="JP271">_xlfn.SWITCH(JO271,"Oui","Non","Non","Oui","Abstention","Oui")</f>
        <v>Oui</v>
      </c>
      <c r="JQ271" s="7" t="str" cm="1">
        <f t="array" ref="JQ271">_xlfn.SWITCH(JO271,"Oui","Abstention","Non","Abstention","Abstention","Non")</f>
        <v>Abstention</v>
      </c>
      <c r="JR271" s="3">
        <f t="shared" si="192"/>
        <v>13</v>
      </c>
      <c r="JS271" s="3">
        <f t="shared" si="193"/>
        <v>1</v>
      </c>
      <c r="JT271" t="str">
        <f t="shared" si="171"/>
        <v>consigne</v>
      </c>
      <c r="JU271" s="3"/>
      <c r="JV271" t="str" cm="1">
        <f t="array" ref="JV271">_xlfn._xlws.FILTER($M$3:$HD$3,((($M271:$HD271=$HR271)+($M271:$HD271=$HS271))*($M$5:$HD$5="V")*($HV271="consigne")),"")</f>
        <v/>
      </c>
      <c r="KP271" t="str" cm="1">
        <f t="array" ref="KP271">_xlfn._xlws.FILTER($M$3:$HD$3,((($M271:$HD271=$IB271)+($M271:$HD271=$IC271))*($M$5:$HD$5="S")*($IF271="consigne")),"")</f>
        <v/>
      </c>
      <c r="LD271" t="str" cm="1">
        <f t="array" ref="LD271">_xlfn._xlws.FILTER($M$3:$HD$3,((($M271:$HD271=$IV271)+($M271:$HD271=$IW271))*($M$5:$HD$5="RL")*($IZ271="consigne")),"")</f>
        <v>Feller Olivier</v>
      </c>
      <c r="LP271" t="str" cm="1">
        <f t="array" ref="LP271">_xlfn._xlws.FILTER($M$3:$HD$3,((($M271:$HD271=$JF271)+($M271:$HD271=$JG271))*($M$5:$HD$5="G")*($JJ271="consigne")),"")</f>
        <v/>
      </c>
      <c r="MA271" t="str" cm="1">
        <f t="array" ref="MA271">_xlfn._xlws.FILTER($M$3:$HD$3,((($M271:$HD271=$JP271)+($M271:$HD271=$JQ271))*($M$5:$HD$5="GL")*($JT271="consigne")),"")</f>
        <v/>
      </c>
      <c r="MG271" t="str" cm="1">
        <f t="array" ref="MG271">_xlfn._xlws.FILTER($M$3:$HD$3,((($M271:$HD271=$IL271)+($M271:$HD271=$IM271))*($M$5:$HD$5="M-E")*($IP271="consigne")),"")</f>
        <v/>
      </c>
    </row>
    <row r="272" spans="1:348" x14ac:dyDescent="0.25">
      <c r="A272" s="1" t="s">
        <v>1353</v>
      </c>
      <c r="B272" t="s">
        <v>204</v>
      </c>
      <c r="C272" t="s">
        <v>483</v>
      </c>
      <c r="D272" t="s">
        <v>484</v>
      </c>
      <c r="E272" s="1" t="s">
        <v>1332</v>
      </c>
      <c r="F272" t="s">
        <v>1333</v>
      </c>
      <c r="G272">
        <v>24771</v>
      </c>
      <c r="H272" t="s">
        <v>506</v>
      </c>
      <c r="I272" t="s">
        <v>1354</v>
      </c>
      <c r="J272" t="s">
        <v>1355</v>
      </c>
      <c r="K272" t="s">
        <v>1337</v>
      </c>
      <c r="M272" t="s">
        <v>460</v>
      </c>
      <c r="N272" t="s">
        <v>460</v>
      </c>
      <c r="O272" t="s">
        <v>461</v>
      </c>
      <c r="P272" t="s">
        <v>460</v>
      </c>
      <c r="Q272" t="s">
        <v>460</v>
      </c>
      <c r="R272" t="s">
        <v>461</v>
      </c>
      <c r="S272" t="s">
        <v>461</v>
      </c>
      <c r="T272" t="s">
        <v>461</v>
      </c>
      <c r="U272" t="s">
        <v>461</v>
      </c>
      <c r="V272" t="s">
        <v>461</v>
      </c>
      <c r="W272" t="s">
        <v>463</v>
      </c>
      <c r="X272" t="s">
        <v>461</v>
      </c>
      <c r="Y272" t="s">
        <v>461</v>
      </c>
      <c r="Z272" t="s">
        <v>473</v>
      </c>
      <c r="AA272" t="s">
        <v>460</v>
      </c>
      <c r="AB272" t="s">
        <v>461</v>
      </c>
      <c r="AC272" t="s">
        <v>460</v>
      </c>
      <c r="AD272" t="s">
        <v>460</v>
      </c>
      <c r="AE272" t="s">
        <v>460</v>
      </c>
      <c r="AF272" t="s">
        <v>463</v>
      </c>
      <c r="AG272" t="s">
        <v>460</v>
      </c>
      <c r="AH272" t="s">
        <v>460</v>
      </c>
      <c r="AI272" t="s">
        <v>460</v>
      </c>
      <c r="AJ272" t="s">
        <v>461</v>
      </c>
      <c r="AK272" t="s">
        <v>460</v>
      </c>
      <c r="AL272" t="s">
        <v>460</v>
      </c>
      <c r="AM272" t="s">
        <v>460</v>
      </c>
      <c r="AN272" t="s">
        <v>460</v>
      </c>
      <c r="AO272" t="s">
        <v>460</v>
      </c>
      <c r="AP272" t="s">
        <v>460</v>
      </c>
      <c r="AQ272" t="s">
        <v>460</v>
      </c>
      <c r="AR272" t="s">
        <v>460</v>
      </c>
      <c r="AS272" t="s">
        <v>461</v>
      </c>
      <c r="AT272" t="s">
        <v>460</v>
      </c>
      <c r="AU272" t="s">
        <v>461</v>
      </c>
      <c r="AV272" t="s">
        <v>461</v>
      </c>
      <c r="AW272" t="s">
        <v>460</v>
      </c>
      <c r="AX272" t="s">
        <v>461</v>
      </c>
      <c r="AY272" t="s">
        <v>460</v>
      </c>
      <c r="AZ272" t="s">
        <v>460</v>
      </c>
      <c r="BA272" t="s">
        <v>460</v>
      </c>
      <c r="BB272" t="s">
        <v>460</v>
      </c>
      <c r="BC272" t="s">
        <v>461</v>
      </c>
      <c r="BD272" t="s">
        <v>460</v>
      </c>
      <c r="BE272" t="s">
        <v>463</v>
      </c>
      <c r="BF272" t="s">
        <v>460</v>
      </c>
      <c r="BG272" t="s">
        <v>461</v>
      </c>
      <c r="BH272" t="s">
        <v>460</v>
      </c>
      <c r="BI272" t="s">
        <v>461</v>
      </c>
      <c r="BJ272" t="s">
        <v>460</v>
      </c>
      <c r="BK272" t="s">
        <v>460</v>
      </c>
      <c r="BL272" t="s">
        <v>460</v>
      </c>
      <c r="BM272" t="s">
        <v>461</v>
      </c>
      <c r="BN272" t="s">
        <v>460</v>
      </c>
      <c r="BO272" t="s">
        <v>460</v>
      </c>
      <c r="BP272" t="s">
        <v>463</v>
      </c>
      <c r="BQ272" t="s">
        <v>461</v>
      </c>
      <c r="BR272" t="s">
        <v>460</v>
      </c>
      <c r="BS272" t="s">
        <v>461</v>
      </c>
      <c r="BT272" t="s">
        <v>460</v>
      </c>
      <c r="BU272" t="s">
        <v>460</v>
      </c>
      <c r="BV272" t="s">
        <v>460</v>
      </c>
      <c r="BW272" t="s">
        <v>460</v>
      </c>
      <c r="BX272" t="s">
        <v>461</v>
      </c>
      <c r="BY272" t="s">
        <v>460</v>
      </c>
      <c r="BZ272" t="s">
        <v>460</v>
      </c>
      <c r="CA272" t="s">
        <v>461</v>
      </c>
      <c r="CB272" t="s">
        <v>460</v>
      </c>
      <c r="CC272" t="s">
        <v>460</v>
      </c>
      <c r="CD272" t="s">
        <v>473</v>
      </c>
      <c r="CE272" t="s">
        <v>461</v>
      </c>
      <c r="CF272" t="s">
        <v>460</v>
      </c>
      <c r="CG272" t="s">
        <v>460</v>
      </c>
      <c r="CH272" t="s">
        <v>473</v>
      </c>
      <c r="CI272" t="s">
        <v>460</v>
      </c>
      <c r="CJ272" t="s">
        <v>460</v>
      </c>
      <c r="CK272" t="s">
        <v>461</v>
      </c>
      <c r="CL272" t="s">
        <v>460</v>
      </c>
      <c r="CM272" t="s">
        <v>463</v>
      </c>
      <c r="CN272" t="s">
        <v>461</v>
      </c>
      <c r="CO272" t="s">
        <v>461</v>
      </c>
      <c r="CP272" t="s">
        <v>460</v>
      </c>
      <c r="CQ272" t="s">
        <v>460</v>
      </c>
      <c r="CR272" t="s">
        <v>460</v>
      </c>
      <c r="CS272" t="s">
        <v>460</v>
      </c>
      <c r="CT272" t="s">
        <v>460</v>
      </c>
      <c r="CU272" t="s">
        <v>460</v>
      </c>
      <c r="CV272" t="s">
        <v>460</v>
      </c>
      <c r="CW272" t="s">
        <v>460</v>
      </c>
      <c r="CX272" t="s">
        <v>461</v>
      </c>
      <c r="CY272" t="s">
        <v>463</v>
      </c>
      <c r="CZ272" t="s">
        <v>460</v>
      </c>
      <c r="DA272" t="s">
        <v>460</v>
      </c>
      <c r="DB272" t="s">
        <v>474</v>
      </c>
      <c r="DC272" t="s">
        <v>460</v>
      </c>
      <c r="DD272" t="s">
        <v>460</v>
      </c>
      <c r="DE272" t="s">
        <v>461</v>
      </c>
      <c r="DF272" t="s">
        <v>460</v>
      </c>
      <c r="DG272" t="s">
        <v>460</v>
      </c>
      <c r="DH272" t="s">
        <v>460</v>
      </c>
      <c r="DI272" t="s">
        <v>461</v>
      </c>
      <c r="DJ272" t="s">
        <v>460</v>
      </c>
      <c r="DK272" t="s">
        <v>460</v>
      </c>
      <c r="DL272" t="s">
        <v>460</v>
      </c>
      <c r="DM272" t="s">
        <v>461</v>
      </c>
      <c r="DN272" t="s">
        <v>461</v>
      </c>
      <c r="DO272" t="s">
        <v>460</v>
      </c>
      <c r="DP272" t="s">
        <v>460</v>
      </c>
      <c r="DQ272" t="s">
        <v>460</v>
      </c>
      <c r="DR272" t="s">
        <v>461</v>
      </c>
      <c r="DS272" t="s">
        <v>461</v>
      </c>
      <c r="DT272" t="s">
        <v>461</v>
      </c>
      <c r="DU272" t="s">
        <v>460</v>
      </c>
      <c r="DV272" t="s">
        <v>461</v>
      </c>
      <c r="DW272" t="s">
        <v>460</v>
      </c>
      <c r="DX272" t="s">
        <v>460</v>
      </c>
      <c r="DY272" t="s">
        <v>460</v>
      </c>
      <c r="DZ272" t="s">
        <v>461</v>
      </c>
      <c r="EA272" t="s">
        <v>461</v>
      </c>
      <c r="EB272" t="s">
        <v>461</v>
      </c>
      <c r="EC272" t="s">
        <v>460</v>
      </c>
      <c r="ED272" t="s">
        <v>473</v>
      </c>
      <c r="EE272" t="s">
        <v>460</v>
      </c>
      <c r="EF272" t="s">
        <v>460</v>
      </c>
      <c r="EG272" t="s">
        <v>461</v>
      </c>
      <c r="EH272" t="s">
        <v>460</v>
      </c>
      <c r="EI272" t="s">
        <v>460</v>
      </c>
      <c r="EJ272" t="s">
        <v>460</v>
      </c>
      <c r="EK272" t="s">
        <v>461</v>
      </c>
      <c r="EL272" t="s">
        <v>461</v>
      </c>
      <c r="EM272" t="s">
        <v>460</v>
      </c>
      <c r="EN272" t="s">
        <v>460</v>
      </c>
      <c r="EO272" t="s">
        <v>461</v>
      </c>
      <c r="EP272" t="s">
        <v>460</v>
      </c>
      <c r="EQ272" t="s">
        <v>461</v>
      </c>
      <c r="ER272" t="s">
        <v>460</v>
      </c>
      <c r="ES272" t="s">
        <v>461</v>
      </c>
      <c r="ET272" t="s">
        <v>460</v>
      </c>
      <c r="EU272" t="s">
        <v>461</v>
      </c>
      <c r="EV272" t="s">
        <v>461</v>
      </c>
      <c r="EW272" t="s">
        <v>461</v>
      </c>
      <c r="EX272" t="s">
        <v>461</v>
      </c>
      <c r="EY272" t="s">
        <v>460</v>
      </c>
      <c r="EZ272" t="s">
        <v>460</v>
      </c>
      <c r="FA272" t="s">
        <v>460</v>
      </c>
      <c r="FB272" t="s">
        <v>460</v>
      </c>
      <c r="FC272" t="s">
        <v>460</v>
      </c>
      <c r="FD272" t="s">
        <v>460</v>
      </c>
      <c r="FE272" t="s">
        <v>460</v>
      </c>
      <c r="FF272" t="s">
        <v>460</v>
      </c>
      <c r="FG272" t="s">
        <v>460</v>
      </c>
      <c r="FH272" t="s">
        <v>461</v>
      </c>
      <c r="FI272" t="s">
        <v>460</v>
      </c>
      <c r="FJ272" t="s">
        <v>460</v>
      </c>
      <c r="FK272" t="s">
        <v>460</v>
      </c>
      <c r="FL272" t="s">
        <v>461</v>
      </c>
      <c r="FM272" t="s">
        <v>461</v>
      </c>
      <c r="FN272" t="s">
        <v>460</v>
      </c>
      <c r="FO272" t="s">
        <v>460</v>
      </c>
      <c r="FP272" t="s">
        <v>460</v>
      </c>
      <c r="FQ272" t="s">
        <v>460</v>
      </c>
      <c r="FR272" t="s">
        <v>461</v>
      </c>
      <c r="FS272" t="s">
        <v>460</v>
      </c>
      <c r="FT272" t="s">
        <v>461</v>
      </c>
      <c r="FU272" t="s">
        <v>461</v>
      </c>
      <c r="FV272" t="s">
        <v>460</v>
      </c>
      <c r="FW272" t="s">
        <v>460</v>
      </c>
      <c r="FX272" t="s">
        <v>461</v>
      </c>
      <c r="FY272" t="s">
        <v>460</v>
      </c>
      <c r="FZ272" t="s">
        <v>460</v>
      </c>
      <c r="GA272" t="s">
        <v>460</v>
      </c>
      <c r="GB272" t="s">
        <v>473</v>
      </c>
      <c r="GC272" t="s">
        <v>460</v>
      </c>
      <c r="GD272" t="s">
        <v>461</v>
      </c>
      <c r="GE272" t="s">
        <v>461</v>
      </c>
      <c r="GF272" t="s">
        <v>460</v>
      </c>
      <c r="GG272" t="s">
        <v>461</v>
      </c>
      <c r="GH272" t="s">
        <v>461</v>
      </c>
      <c r="GI272" t="s">
        <v>461</v>
      </c>
      <c r="GJ272" t="s">
        <v>461</v>
      </c>
      <c r="GK272" t="s">
        <v>460</v>
      </c>
      <c r="GL272" t="s">
        <v>460</v>
      </c>
      <c r="GM272" t="s">
        <v>460</v>
      </c>
      <c r="GN272" t="s">
        <v>460</v>
      </c>
      <c r="GO272" t="s">
        <v>460</v>
      </c>
      <c r="GP272" t="s">
        <v>461</v>
      </c>
      <c r="GQ272" t="s">
        <v>460</v>
      </c>
      <c r="GR272" t="s">
        <v>473</v>
      </c>
      <c r="GS272" t="s">
        <v>460</v>
      </c>
      <c r="GT272" t="s">
        <v>461</v>
      </c>
      <c r="GU272" t="s">
        <v>460</v>
      </c>
      <c r="GV272" t="s">
        <v>460</v>
      </c>
      <c r="GW272" t="s">
        <v>461</v>
      </c>
      <c r="GX272" t="s">
        <v>461</v>
      </c>
      <c r="GY272" t="s">
        <v>461</v>
      </c>
      <c r="GZ272" t="s">
        <v>461</v>
      </c>
      <c r="HA272" t="s">
        <v>460</v>
      </c>
      <c r="HB272" t="s">
        <v>460</v>
      </c>
      <c r="HC272" t="s">
        <v>461</v>
      </c>
      <c r="HD272" t="s">
        <v>460</v>
      </c>
      <c r="HE272" t="s">
        <v>481</v>
      </c>
      <c r="HF272">
        <v>119</v>
      </c>
      <c r="HG272">
        <v>68</v>
      </c>
      <c r="HH272">
        <v>0</v>
      </c>
      <c r="HI272">
        <v>6</v>
      </c>
      <c r="HJ272">
        <v>6</v>
      </c>
      <c r="HK272" t="s">
        <v>476</v>
      </c>
      <c r="HM272" s="3">
        <f t="shared" si="194"/>
        <v>51</v>
      </c>
      <c r="HN272" s="3">
        <f t="shared" si="195"/>
        <v>0</v>
      </c>
      <c r="HO272" s="3">
        <f t="shared" si="211"/>
        <v>0</v>
      </c>
      <c r="HP272" s="3">
        <f t="shared" si="174"/>
        <v>51</v>
      </c>
      <c r="HQ272" s="7" t="str" cm="1">
        <f t="array" ref="HQ272">_xlfn.SWITCH(HP272,HM272,"Oui",HN272,"Non",HO272,"Abstention")</f>
        <v>Oui</v>
      </c>
      <c r="HR272" s="7" t="str" cm="1">
        <f t="array" ref="HR272">_xlfn.SWITCH(HQ272,"Oui","Non","Non","Oui","Abstention","Oui")</f>
        <v>Non</v>
      </c>
      <c r="HS272" s="7" t="str" cm="1">
        <f t="array" ref="HS272">_xlfn.SWITCH(HQ272,"Oui","Abstention","Non","Abstention","Abstention","Non")</f>
        <v>Abstention</v>
      </c>
      <c r="HT272" s="3">
        <f t="shared" si="175"/>
        <v>51</v>
      </c>
      <c r="HU272" s="3">
        <f t="shared" si="176"/>
        <v>1</v>
      </c>
      <c r="HV272" t="str">
        <f t="shared" si="177"/>
        <v>consigne</v>
      </c>
      <c r="HW272" s="3">
        <f t="shared" si="196"/>
        <v>0</v>
      </c>
      <c r="HX272" s="3">
        <f t="shared" si="197"/>
        <v>36</v>
      </c>
      <c r="HY272" s="3">
        <f t="shared" si="198"/>
        <v>0</v>
      </c>
      <c r="HZ272" s="3">
        <f t="shared" si="178"/>
        <v>36</v>
      </c>
      <c r="IA272" s="7" t="str" cm="1">
        <f t="array" ref="IA272">_xlfn.SWITCH(HZ272,HW272,"Oui",HX272,"Non",HY272,"Abstention")</f>
        <v>Non</v>
      </c>
      <c r="IB272" s="7" t="str" cm="1">
        <f t="array" ref="IB272">_xlfn.SWITCH(IA272,"Oui","Non","Non","Oui","Abstention","Oui")</f>
        <v>Oui</v>
      </c>
      <c r="IC272" s="7" t="str" cm="1">
        <f t="array" ref="IC272">_xlfn.SWITCH(IA272,"Oui","Abstention","Non","Abstention","Abstention","Non")</f>
        <v>Abstention</v>
      </c>
      <c r="ID272" s="3">
        <f t="shared" si="179"/>
        <v>36</v>
      </c>
      <c r="IE272" s="3">
        <f t="shared" si="180"/>
        <v>1</v>
      </c>
      <c r="IF272" t="str">
        <f t="shared" si="181"/>
        <v>consigne</v>
      </c>
      <c r="IG272">
        <f t="shared" si="199"/>
        <v>27</v>
      </c>
      <c r="IH272">
        <f t="shared" si="200"/>
        <v>3</v>
      </c>
      <c r="II272">
        <f t="shared" si="201"/>
        <v>0</v>
      </c>
      <c r="IJ272" s="3">
        <f t="shared" si="182"/>
        <v>27</v>
      </c>
      <c r="IK272" s="7" t="str" cm="1">
        <f t="array" ref="IK272">_xlfn.SWITCH(IJ272,IG272,"Oui",IH272,"Non",II272,"Abstention")</f>
        <v>Oui</v>
      </c>
      <c r="IL272" s="7" t="str" cm="1">
        <f t="array" ref="IL272">_xlfn.SWITCH(IK272,"Oui","Non","Non","Oui","Abstention","Oui")</f>
        <v>Non</v>
      </c>
      <c r="IM272" s="7" t="str" cm="1">
        <f t="array" ref="IM272">_xlfn.SWITCH(IK272,"Oui","Abstention","Non","Abstention","Abstention","Non")</f>
        <v>Abstention</v>
      </c>
      <c r="IN272" s="3">
        <f t="shared" si="183"/>
        <v>30</v>
      </c>
      <c r="IO272" s="3">
        <f t="shared" si="184"/>
        <v>0.9</v>
      </c>
      <c r="IP272" t="str">
        <f t="shared" si="168"/>
        <v>consigne</v>
      </c>
      <c r="IQ272">
        <f t="shared" si="202"/>
        <v>28</v>
      </c>
      <c r="IR272">
        <f t="shared" si="203"/>
        <v>0</v>
      </c>
      <c r="IS272">
        <f t="shared" si="204"/>
        <v>0</v>
      </c>
      <c r="IT272" s="3">
        <f t="shared" si="185"/>
        <v>28</v>
      </c>
      <c r="IU272" s="7" t="str" cm="1">
        <f t="array" ref="IU272">_xlfn.SWITCH(IT272,IQ272,"Oui",IR272,"Non",IS272,"Abstention")</f>
        <v>Oui</v>
      </c>
      <c r="IV272" s="7" t="str" cm="1">
        <f t="array" ref="IV272">_xlfn.SWITCH(IU272,"Oui","Non","Non","Oui","Abstention","Oui")</f>
        <v>Non</v>
      </c>
      <c r="IW272" s="7" t="str" cm="1">
        <f t="array" ref="IW272">_xlfn.SWITCH(IU272,"Oui","Abstention","Non","Abstention","Abstention","Non")</f>
        <v>Abstention</v>
      </c>
      <c r="IX272" s="3">
        <f t="shared" si="186"/>
        <v>28</v>
      </c>
      <c r="IY272" s="3">
        <f t="shared" si="187"/>
        <v>1</v>
      </c>
      <c r="IZ272" t="str">
        <f t="shared" si="169"/>
        <v>consigne</v>
      </c>
      <c r="JA272">
        <f t="shared" si="205"/>
        <v>0</v>
      </c>
      <c r="JB272">
        <f t="shared" si="206"/>
        <v>29</v>
      </c>
      <c r="JC272">
        <f t="shared" si="207"/>
        <v>0</v>
      </c>
      <c r="JD272" s="3">
        <f t="shared" si="188"/>
        <v>29</v>
      </c>
      <c r="JE272" s="7" t="str" cm="1">
        <f t="array" ref="JE272">_xlfn.SWITCH(JD272,JA272,"Oui",JB272,"Non",JC272,"Abstention")</f>
        <v>Non</v>
      </c>
      <c r="JF272" s="7" t="str" cm="1">
        <f t="array" ref="JF272">_xlfn.SWITCH(JE272,"Oui","Non","Non","Oui","Abstention","Oui")</f>
        <v>Oui</v>
      </c>
      <c r="JG272" s="7" t="str" cm="1">
        <f t="array" ref="JG272">_xlfn.SWITCH(JE272,"Oui","Abstention","Non","Abstention","Abstention","Non")</f>
        <v>Abstention</v>
      </c>
      <c r="JH272" s="3">
        <f t="shared" si="189"/>
        <v>29</v>
      </c>
      <c r="JI272" s="3">
        <f t="shared" si="190"/>
        <v>1</v>
      </c>
      <c r="JJ272" t="str">
        <f t="shared" si="170"/>
        <v>consigne</v>
      </c>
      <c r="JK272">
        <f t="shared" si="208"/>
        <v>13</v>
      </c>
      <c r="JL272">
        <f t="shared" si="209"/>
        <v>0</v>
      </c>
      <c r="JM272">
        <f t="shared" si="210"/>
        <v>0</v>
      </c>
      <c r="JN272" s="3">
        <f t="shared" si="191"/>
        <v>13</v>
      </c>
      <c r="JO272" s="7" t="str" cm="1">
        <f t="array" ref="JO272">_xlfn.SWITCH(JN272,JK272,"Oui",JL272,"Non",JM272,"Abstention")</f>
        <v>Oui</v>
      </c>
      <c r="JP272" s="7" t="str" cm="1">
        <f t="array" ref="JP272">_xlfn.SWITCH(JO272,"Oui","Non","Non","Oui","Abstention","Oui")</f>
        <v>Non</v>
      </c>
      <c r="JQ272" s="7" t="str" cm="1">
        <f t="array" ref="JQ272">_xlfn.SWITCH(JO272,"Oui","Abstention","Non","Abstention","Abstention","Non")</f>
        <v>Abstention</v>
      </c>
      <c r="JR272" s="3">
        <f t="shared" si="192"/>
        <v>13</v>
      </c>
      <c r="JS272" s="3">
        <f t="shared" si="193"/>
        <v>1</v>
      </c>
      <c r="JT272" t="str">
        <f t="shared" si="171"/>
        <v>consigne</v>
      </c>
      <c r="JU272" s="3"/>
      <c r="JV272" t="str" cm="1">
        <f t="array" ref="JV272">_xlfn._xlws.FILTER($M$3:$HD$3,((($M272:$HD272=$HR272)+($M272:$HD272=$HS272))*($M$5:$HD$5="V")*($HV272="consigne")),"")</f>
        <v/>
      </c>
      <c r="KP272" t="str" cm="1">
        <f t="array" ref="KP272">_xlfn._xlws.FILTER($M$3:$HD$3,((($M272:$HD272=$IB272)+($M272:$HD272=$IC272))*($M$5:$HD$5="S")*($IF272="consigne")),"")</f>
        <v/>
      </c>
      <c r="LD272" t="str" cm="1">
        <f t="array" ref="LD272">_xlfn._xlws.FILTER($M$3:$HD$3,((($M272:$HD272=$IV272)+($M272:$HD272=$IW272))*($M$5:$HD$5="RL")*($IZ272="consigne")),"")</f>
        <v/>
      </c>
      <c r="LP272" t="str" cm="1">
        <f t="array" ref="LP272">_xlfn._xlws.FILTER($M$3:$HD$3,((($M272:$HD272=$JF272)+($M272:$HD272=$JG272))*($M$5:$HD$5="G")*($JJ272="consigne")),"")</f>
        <v/>
      </c>
      <c r="MA272" t="str" cm="1">
        <f t="array" ref="MA272">_xlfn._xlws.FILTER($M$3:$HD$3,((($M272:$HD272=$JP272)+($M272:$HD272=$JQ272))*($M$5:$HD$5="GL")*($JT272="consigne")),"")</f>
        <v/>
      </c>
      <c r="MG272" t="str" cm="1">
        <f t="array" ref="MG272:MI272">_xlfn._xlws.FILTER($M$3:$HD$3,((($M272:$HD272=$IL272)+($M272:$HD272=$IM272))*($M$5:$HD$5="M-E")*($IP272="consigne")),"")</f>
        <v>Gugger Niklaus-Samuel</v>
      </c>
      <c r="MH272" t="str">
        <v>Streiff-Feller Marianne</v>
      </c>
      <c r="MI272" t="str">
        <v>Studer Lilian</v>
      </c>
    </row>
    <row r="273" spans="1:354" x14ac:dyDescent="0.25">
      <c r="A273" s="1" t="s">
        <v>1356</v>
      </c>
      <c r="B273" t="s">
        <v>204</v>
      </c>
      <c r="C273" t="s">
        <v>483</v>
      </c>
      <c r="D273" t="s">
        <v>484</v>
      </c>
      <c r="E273" s="1" t="s">
        <v>1332</v>
      </c>
      <c r="F273" t="s">
        <v>1333</v>
      </c>
      <c r="G273">
        <v>24772</v>
      </c>
      <c r="H273" t="s">
        <v>521</v>
      </c>
      <c r="I273" t="s">
        <v>522</v>
      </c>
      <c r="J273" t="s">
        <v>523</v>
      </c>
      <c r="K273" t="s">
        <v>1337</v>
      </c>
      <c r="M273" t="s">
        <v>460</v>
      </c>
      <c r="N273" t="s">
        <v>460</v>
      </c>
      <c r="O273" t="s">
        <v>460</v>
      </c>
      <c r="P273" t="s">
        <v>460</v>
      </c>
      <c r="Q273" t="s">
        <v>460</v>
      </c>
      <c r="R273" t="s">
        <v>460</v>
      </c>
      <c r="S273" t="s">
        <v>460</v>
      </c>
      <c r="T273" t="s">
        <v>460</v>
      </c>
      <c r="U273" t="s">
        <v>460</v>
      </c>
      <c r="V273" t="s">
        <v>460</v>
      </c>
      <c r="W273" t="s">
        <v>463</v>
      </c>
      <c r="X273" t="s">
        <v>460</v>
      </c>
      <c r="Y273" t="s">
        <v>460</v>
      </c>
      <c r="Z273" t="s">
        <v>473</v>
      </c>
      <c r="AA273" t="s">
        <v>460</v>
      </c>
      <c r="AB273" t="s">
        <v>460</v>
      </c>
      <c r="AC273" t="s">
        <v>460</v>
      </c>
      <c r="AD273" t="s">
        <v>460</v>
      </c>
      <c r="AE273" t="s">
        <v>460</v>
      </c>
      <c r="AF273" t="s">
        <v>463</v>
      </c>
      <c r="AG273" t="s">
        <v>460</v>
      </c>
      <c r="AH273" t="s">
        <v>460</v>
      </c>
      <c r="AI273" t="s">
        <v>460</v>
      </c>
      <c r="AJ273" t="s">
        <v>460</v>
      </c>
      <c r="AK273" t="s">
        <v>460</v>
      </c>
      <c r="AL273" t="s">
        <v>460</v>
      </c>
      <c r="AM273" t="s">
        <v>460</v>
      </c>
      <c r="AN273" t="s">
        <v>460</v>
      </c>
      <c r="AO273" t="s">
        <v>460</v>
      </c>
      <c r="AP273" t="s">
        <v>460</v>
      </c>
      <c r="AQ273" t="s">
        <v>460</v>
      </c>
      <c r="AR273" t="s">
        <v>460</v>
      </c>
      <c r="AS273" t="s">
        <v>460</v>
      </c>
      <c r="AT273" t="s">
        <v>460</v>
      </c>
      <c r="AU273" t="s">
        <v>460</v>
      </c>
      <c r="AV273" t="s">
        <v>460</v>
      </c>
      <c r="AW273" t="s">
        <v>460</v>
      </c>
      <c r="AX273" t="s">
        <v>460</v>
      </c>
      <c r="AY273" t="s">
        <v>460</v>
      </c>
      <c r="AZ273" t="s">
        <v>460</v>
      </c>
      <c r="BA273" t="s">
        <v>460</v>
      </c>
      <c r="BB273" t="s">
        <v>460</v>
      </c>
      <c r="BC273" t="s">
        <v>460</v>
      </c>
      <c r="BD273" t="s">
        <v>460</v>
      </c>
      <c r="BE273" t="s">
        <v>463</v>
      </c>
      <c r="BF273" t="s">
        <v>460</v>
      </c>
      <c r="BG273" t="s">
        <v>460</v>
      </c>
      <c r="BH273" t="s">
        <v>460</v>
      </c>
      <c r="BI273" t="s">
        <v>460</v>
      </c>
      <c r="BJ273" t="s">
        <v>460</v>
      </c>
      <c r="BK273" t="s">
        <v>460</v>
      </c>
      <c r="BL273" t="s">
        <v>460</v>
      </c>
      <c r="BM273" t="s">
        <v>460</v>
      </c>
      <c r="BN273" t="s">
        <v>460</v>
      </c>
      <c r="BO273" t="s">
        <v>460</v>
      </c>
      <c r="BP273" t="s">
        <v>463</v>
      </c>
      <c r="BQ273" t="s">
        <v>460</v>
      </c>
      <c r="BR273" t="s">
        <v>460</v>
      </c>
      <c r="BS273" t="s">
        <v>460</v>
      </c>
      <c r="BT273" t="s">
        <v>460</v>
      </c>
      <c r="BU273" t="s">
        <v>460</v>
      </c>
      <c r="BV273" t="s">
        <v>460</v>
      </c>
      <c r="BW273" t="s">
        <v>460</v>
      </c>
      <c r="BX273" t="s">
        <v>460</v>
      </c>
      <c r="BY273" t="s">
        <v>460</v>
      </c>
      <c r="BZ273" t="s">
        <v>460</v>
      </c>
      <c r="CA273" t="s">
        <v>460</v>
      </c>
      <c r="CB273" t="s">
        <v>460</v>
      </c>
      <c r="CC273" t="s">
        <v>460</v>
      </c>
      <c r="CD273" t="s">
        <v>473</v>
      </c>
      <c r="CE273" t="s">
        <v>460</v>
      </c>
      <c r="CF273" t="s">
        <v>460</v>
      </c>
      <c r="CG273" t="s">
        <v>460</v>
      </c>
      <c r="CH273" t="s">
        <v>473</v>
      </c>
      <c r="CI273" t="s">
        <v>460</v>
      </c>
      <c r="CJ273" t="s">
        <v>460</v>
      </c>
      <c r="CK273" t="s">
        <v>460</v>
      </c>
      <c r="CL273" t="s">
        <v>460</v>
      </c>
      <c r="CM273" t="s">
        <v>463</v>
      </c>
      <c r="CN273" t="s">
        <v>460</v>
      </c>
      <c r="CO273" t="s">
        <v>460</v>
      </c>
      <c r="CP273" t="s">
        <v>460</v>
      </c>
      <c r="CQ273" t="s">
        <v>460</v>
      </c>
      <c r="CR273" t="s">
        <v>460</v>
      </c>
      <c r="CS273" t="s">
        <v>460</v>
      </c>
      <c r="CT273" t="s">
        <v>460</v>
      </c>
      <c r="CU273" t="s">
        <v>460</v>
      </c>
      <c r="CV273" t="s">
        <v>460</v>
      </c>
      <c r="CW273" t="s">
        <v>460</v>
      </c>
      <c r="CX273" t="s">
        <v>460</v>
      </c>
      <c r="CY273" t="s">
        <v>463</v>
      </c>
      <c r="CZ273" t="s">
        <v>460</v>
      </c>
      <c r="DA273" t="s">
        <v>460</v>
      </c>
      <c r="DB273" t="s">
        <v>474</v>
      </c>
      <c r="DC273" t="s">
        <v>460</v>
      </c>
      <c r="DD273" t="s">
        <v>460</v>
      </c>
      <c r="DE273" t="s">
        <v>460</v>
      </c>
      <c r="DF273" t="s">
        <v>460</v>
      </c>
      <c r="DG273" t="s">
        <v>460</v>
      </c>
      <c r="DH273" t="s">
        <v>460</v>
      </c>
      <c r="DI273" t="s">
        <v>460</v>
      </c>
      <c r="DJ273" t="s">
        <v>460</v>
      </c>
      <c r="DK273" t="s">
        <v>460</v>
      </c>
      <c r="DL273" t="s">
        <v>460</v>
      </c>
      <c r="DM273" t="s">
        <v>460</v>
      </c>
      <c r="DN273" t="s">
        <v>460</v>
      </c>
      <c r="DO273" t="s">
        <v>460</v>
      </c>
      <c r="DP273" t="s">
        <v>460</v>
      </c>
      <c r="DQ273" t="s">
        <v>460</v>
      </c>
      <c r="DR273" t="s">
        <v>460</v>
      </c>
      <c r="DS273" t="s">
        <v>460</v>
      </c>
      <c r="DT273" t="s">
        <v>460</v>
      </c>
      <c r="DU273" t="s">
        <v>460</v>
      </c>
      <c r="DV273" t="s">
        <v>460</v>
      </c>
      <c r="DW273" t="s">
        <v>460</v>
      </c>
      <c r="DX273" t="s">
        <v>460</v>
      </c>
      <c r="DY273" t="s">
        <v>460</v>
      </c>
      <c r="DZ273" t="s">
        <v>460</v>
      </c>
      <c r="EA273" t="s">
        <v>460</v>
      </c>
      <c r="EB273" t="s">
        <v>460</v>
      </c>
      <c r="EC273" t="s">
        <v>460</v>
      </c>
      <c r="ED273" t="s">
        <v>473</v>
      </c>
      <c r="EE273" t="s">
        <v>460</v>
      </c>
      <c r="EF273" t="s">
        <v>460</v>
      </c>
      <c r="EG273" t="s">
        <v>460</v>
      </c>
      <c r="EH273" t="s">
        <v>460</v>
      </c>
      <c r="EI273" t="s">
        <v>473</v>
      </c>
      <c r="EJ273" t="s">
        <v>460</v>
      </c>
      <c r="EK273" t="s">
        <v>460</v>
      </c>
      <c r="EL273" t="s">
        <v>460</v>
      </c>
      <c r="EM273" t="s">
        <v>460</v>
      </c>
      <c r="EN273" t="s">
        <v>460</v>
      </c>
      <c r="EO273" t="s">
        <v>460</v>
      </c>
      <c r="EP273" t="s">
        <v>460</v>
      </c>
      <c r="EQ273" t="s">
        <v>460</v>
      </c>
      <c r="ER273" t="s">
        <v>460</v>
      </c>
      <c r="ES273" t="s">
        <v>460</v>
      </c>
      <c r="ET273" t="s">
        <v>460</v>
      </c>
      <c r="EU273" t="s">
        <v>460</v>
      </c>
      <c r="EV273" t="s">
        <v>460</v>
      </c>
      <c r="EW273" t="s">
        <v>460</v>
      </c>
      <c r="EX273" t="s">
        <v>460</v>
      </c>
      <c r="EY273" t="s">
        <v>460</v>
      </c>
      <c r="EZ273" t="s">
        <v>460</v>
      </c>
      <c r="FA273" t="s">
        <v>460</v>
      </c>
      <c r="FB273" t="s">
        <v>460</v>
      </c>
      <c r="FC273" t="s">
        <v>460</v>
      </c>
      <c r="FD273" t="s">
        <v>460</v>
      </c>
      <c r="FE273" t="s">
        <v>460</v>
      </c>
      <c r="FF273" t="s">
        <v>460</v>
      </c>
      <c r="FG273" t="s">
        <v>460</v>
      </c>
      <c r="FH273" t="s">
        <v>460</v>
      </c>
      <c r="FI273" t="s">
        <v>460</v>
      </c>
      <c r="FJ273" t="s">
        <v>460</v>
      </c>
      <c r="FK273" t="s">
        <v>460</v>
      </c>
      <c r="FL273" t="s">
        <v>460</v>
      </c>
      <c r="FM273" t="s">
        <v>460</v>
      </c>
      <c r="FN273" t="s">
        <v>460</v>
      </c>
      <c r="FO273" t="s">
        <v>460</v>
      </c>
      <c r="FP273" t="s">
        <v>460</v>
      </c>
      <c r="FQ273" t="s">
        <v>460</v>
      </c>
      <c r="FR273" t="s">
        <v>460</v>
      </c>
      <c r="FS273" t="s">
        <v>460</v>
      </c>
      <c r="FT273" t="s">
        <v>460</v>
      </c>
      <c r="FU273" t="s">
        <v>460</v>
      </c>
      <c r="FV273" t="s">
        <v>460</v>
      </c>
      <c r="FW273" t="s">
        <v>460</v>
      </c>
      <c r="FX273" t="s">
        <v>460</v>
      </c>
      <c r="FY273" t="s">
        <v>460</v>
      </c>
      <c r="FZ273" t="s">
        <v>460</v>
      </c>
      <c r="GA273" t="s">
        <v>460</v>
      </c>
      <c r="GB273" t="s">
        <v>473</v>
      </c>
      <c r="GC273" t="s">
        <v>460</v>
      </c>
      <c r="GD273" t="s">
        <v>460</v>
      </c>
      <c r="GE273" t="s">
        <v>460</v>
      </c>
      <c r="GF273" t="s">
        <v>460</v>
      </c>
      <c r="GG273" t="s">
        <v>460</v>
      </c>
      <c r="GH273" t="s">
        <v>460</v>
      </c>
      <c r="GI273" t="s">
        <v>460</v>
      </c>
      <c r="GJ273" t="s">
        <v>460</v>
      </c>
      <c r="GK273" t="s">
        <v>460</v>
      </c>
      <c r="GL273" t="s">
        <v>460</v>
      </c>
      <c r="GM273" t="s">
        <v>460</v>
      </c>
      <c r="GN273" t="s">
        <v>460</v>
      </c>
      <c r="GO273" t="s">
        <v>460</v>
      </c>
      <c r="GP273" t="s">
        <v>460</v>
      </c>
      <c r="GQ273" t="s">
        <v>460</v>
      </c>
      <c r="GR273" t="s">
        <v>473</v>
      </c>
      <c r="GS273" t="s">
        <v>460</v>
      </c>
      <c r="GT273" t="s">
        <v>460</v>
      </c>
      <c r="GU273" t="s">
        <v>460</v>
      </c>
      <c r="GV273" t="s">
        <v>460</v>
      </c>
      <c r="GW273" t="s">
        <v>460</v>
      </c>
      <c r="GX273" t="s">
        <v>460</v>
      </c>
      <c r="GY273" t="s">
        <v>460</v>
      </c>
      <c r="GZ273" t="s">
        <v>460</v>
      </c>
      <c r="HA273" t="s">
        <v>460</v>
      </c>
      <c r="HB273" t="s">
        <v>460</v>
      </c>
      <c r="HC273" t="s">
        <v>460</v>
      </c>
      <c r="HD273" t="s">
        <v>460</v>
      </c>
      <c r="HE273" t="s">
        <v>481</v>
      </c>
      <c r="HF273">
        <v>186</v>
      </c>
      <c r="HG273">
        <v>0</v>
      </c>
      <c r="HH273">
        <v>0</v>
      </c>
      <c r="HI273">
        <v>6</v>
      </c>
      <c r="HJ273">
        <v>7</v>
      </c>
      <c r="HK273" t="s">
        <v>476</v>
      </c>
      <c r="HM273" s="3">
        <f t="shared" si="194"/>
        <v>50</v>
      </c>
      <c r="HN273" s="3">
        <f t="shared" si="195"/>
        <v>0</v>
      </c>
      <c r="HO273" s="3">
        <f t="shared" si="211"/>
        <v>0</v>
      </c>
      <c r="HP273" s="3">
        <f t="shared" si="174"/>
        <v>50</v>
      </c>
      <c r="HQ273" s="7" t="str" cm="1">
        <f t="array" ref="HQ273">_xlfn.SWITCH(HP273,HM273,"Oui",HN273,"Non",HO273,"Abstention")</f>
        <v>Oui</v>
      </c>
      <c r="HR273" s="7" t="str" cm="1">
        <f t="array" ref="HR273">_xlfn.SWITCH(HQ273,"Oui","Non","Non","Oui","Abstention","Oui")</f>
        <v>Non</v>
      </c>
      <c r="HS273" s="7" t="str" cm="1">
        <f t="array" ref="HS273">_xlfn.SWITCH(HQ273,"Oui","Abstention","Non","Abstention","Abstention","Non")</f>
        <v>Abstention</v>
      </c>
      <c r="HT273" s="3">
        <f t="shared" si="175"/>
        <v>50</v>
      </c>
      <c r="HU273" s="3">
        <f t="shared" si="176"/>
        <v>1</v>
      </c>
      <c r="HV273" t="str">
        <f t="shared" si="177"/>
        <v>consigne</v>
      </c>
      <c r="HW273" s="3">
        <f t="shared" si="196"/>
        <v>36</v>
      </c>
      <c r="HX273" s="3">
        <f t="shared" si="197"/>
        <v>0</v>
      </c>
      <c r="HY273" s="3">
        <f t="shared" si="198"/>
        <v>0</v>
      </c>
      <c r="HZ273" s="3">
        <f t="shared" si="178"/>
        <v>36</v>
      </c>
      <c r="IA273" s="7" t="str" cm="1">
        <f t="array" ref="IA273">_xlfn.SWITCH(HZ273,HW273,"Oui",HX273,"Non",HY273,"Abstention")</f>
        <v>Oui</v>
      </c>
      <c r="IB273" s="7" t="str" cm="1">
        <f t="array" ref="IB273">_xlfn.SWITCH(IA273,"Oui","Non","Non","Oui","Abstention","Oui")</f>
        <v>Non</v>
      </c>
      <c r="IC273" s="7" t="str" cm="1">
        <f t="array" ref="IC273">_xlfn.SWITCH(IA273,"Oui","Abstention","Non","Abstention","Abstention","Non")</f>
        <v>Abstention</v>
      </c>
      <c r="ID273" s="3">
        <f t="shared" si="179"/>
        <v>36</v>
      </c>
      <c r="IE273" s="3">
        <f t="shared" si="180"/>
        <v>1</v>
      </c>
      <c r="IF273" t="str">
        <f t="shared" si="181"/>
        <v>consigne</v>
      </c>
      <c r="IG273">
        <f t="shared" si="199"/>
        <v>30</v>
      </c>
      <c r="IH273">
        <f t="shared" si="200"/>
        <v>0</v>
      </c>
      <c r="II273">
        <f t="shared" si="201"/>
        <v>0</v>
      </c>
      <c r="IJ273" s="3">
        <f t="shared" si="182"/>
        <v>30</v>
      </c>
      <c r="IK273" s="7" t="str" cm="1">
        <f t="array" ref="IK273">_xlfn.SWITCH(IJ273,IG273,"Oui",IH273,"Non",II273,"Abstention")</f>
        <v>Oui</v>
      </c>
      <c r="IL273" s="7" t="str" cm="1">
        <f t="array" ref="IL273">_xlfn.SWITCH(IK273,"Oui","Non","Non","Oui","Abstention","Oui")</f>
        <v>Non</v>
      </c>
      <c r="IM273" s="7" t="str" cm="1">
        <f t="array" ref="IM273">_xlfn.SWITCH(IK273,"Oui","Abstention","Non","Abstention","Abstention","Non")</f>
        <v>Abstention</v>
      </c>
      <c r="IN273" s="3">
        <f t="shared" si="183"/>
        <v>30</v>
      </c>
      <c r="IO273" s="3">
        <f t="shared" si="184"/>
        <v>1</v>
      </c>
      <c r="IP273" t="str">
        <f t="shared" si="168"/>
        <v>consigne</v>
      </c>
      <c r="IQ273">
        <f t="shared" si="202"/>
        <v>28</v>
      </c>
      <c r="IR273">
        <f t="shared" si="203"/>
        <v>0</v>
      </c>
      <c r="IS273">
        <f t="shared" si="204"/>
        <v>0</v>
      </c>
      <c r="IT273" s="3">
        <f t="shared" si="185"/>
        <v>28</v>
      </c>
      <c r="IU273" s="7" t="str" cm="1">
        <f t="array" ref="IU273">_xlfn.SWITCH(IT273,IQ273,"Oui",IR273,"Non",IS273,"Abstention")</f>
        <v>Oui</v>
      </c>
      <c r="IV273" s="7" t="str" cm="1">
        <f t="array" ref="IV273">_xlfn.SWITCH(IU273,"Oui","Non","Non","Oui","Abstention","Oui")</f>
        <v>Non</v>
      </c>
      <c r="IW273" s="7" t="str" cm="1">
        <f t="array" ref="IW273">_xlfn.SWITCH(IU273,"Oui","Abstention","Non","Abstention","Abstention","Non")</f>
        <v>Abstention</v>
      </c>
      <c r="IX273" s="3">
        <f t="shared" si="186"/>
        <v>28</v>
      </c>
      <c r="IY273" s="3">
        <f t="shared" si="187"/>
        <v>1</v>
      </c>
      <c r="IZ273" t="str">
        <f t="shared" si="169"/>
        <v>consigne</v>
      </c>
      <c r="JA273">
        <f t="shared" si="205"/>
        <v>29</v>
      </c>
      <c r="JB273">
        <f t="shared" si="206"/>
        <v>0</v>
      </c>
      <c r="JC273">
        <f t="shared" si="207"/>
        <v>0</v>
      </c>
      <c r="JD273" s="3">
        <f t="shared" si="188"/>
        <v>29</v>
      </c>
      <c r="JE273" s="7" t="str" cm="1">
        <f t="array" ref="JE273">_xlfn.SWITCH(JD273,JA273,"Oui",JB273,"Non",JC273,"Abstention")</f>
        <v>Oui</v>
      </c>
      <c r="JF273" s="7" t="str" cm="1">
        <f t="array" ref="JF273">_xlfn.SWITCH(JE273,"Oui","Non","Non","Oui","Abstention","Oui")</f>
        <v>Non</v>
      </c>
      <c r="JG273" s="7" t="str" cm="1">
        <f t="array" ref="JG273">_xlfn.SWITCH(JE273,"Oui","Abstention","Non","Abstention","Abstention","Non")</f>
        <v>Abstention</v>
      </c>
      <c r="JH273" s="3">
        <f t="shared" si="189"/>
        <v>29</v>
      </c>
      <c r="JI273" s="3">
        <f t="shared" si="190"/>
        <v>1</v>
      </c>
      <c r="JJ273" t="str">
        <f t="shared" si="170"/>
        <v>consigne</v>
      </c>
      <c r="JK273">
        <f t="shared" si="208"/>
        <v>13</v>
      </c>
      <c r="JL273">
        <f t="shared" si="209"/>
        <v>0</v>
      </c>
      <c r="JM273">
        <f t="shared" si="210"/>
        <v>0</v>
      </c>
      <c r="JN273" s="3">
        <f t="shared" si="191"/>
        <v>13</v>
      </c>
      <c r="JO273" s="7" t="str" cm="1">
        <f t="array" ref="JO273">_xlfn.SWITCH(JN273,JK273,"Oui",JL273,"Non",JM273,"Abstention")</f>
        <v>Oui</v>
      </c>
      <c r="JP273" s="7" t="str" cm="1">
        <f t="array" ref="JP273">_xlfn.SWITCH(JO273,"Oui","Non","Non","Oui","Abstention","Oui")</f>
        <v>Non</v>
      </c>
      <c r="JQ273" s="7" t="str" cm="1">
        <f t="array" ref="JQ273">_xlfn.SWITCH(JO273,"Oui","Abstention","Non","Abstention","Abstention","Non")</f>
        <v>Abstention</v>
      </c>
      <c r="JR273" s="3">
        <f t="shared" si="192"/>
        <v>13</v>
      </c>
      <c r="JS273" s="3">
        <f t="shared" si="193"/>
        <v>1</v>
      </c>
      <c r="JT273" t="str">
        <f t="shared" si="171"/>
        <v>consigne</v>
      </c>
      <c r="JU273" s="3"/>
      <c r="JV273" t="str" cm="1">
        <f t="array" ref="JV273">_xlfn._xlws.FILTER($M$3:$HD$3,((($M273:$HD273=$HR273)+($M273:$HD273=$HS273))*($M$5:$HD$5="V")*($HV273="consigne")),"")</f>
        <v/>
      </c>
      <c r="KP273" t="str" cm="1">
        <f t="array" ref="KP273">_xlfn._xlws.FILTER($M$3:$HD$3,((($M273:$HD273=$IB273)+($M273:$HD273=$IC273))*($M$5:$HD$5="S")*($IF273="consigne")),"")</f>
        <v/>
      </c>
      <c r="LD273" t="str" cm="1">
        <f t="array" ref="LD273">_xlfn._xlws.FILTER($M$3:$HD$3,((($M273:$HD273=$IV273)+($M273:$HD273=$IW273))*($M$5:$HD$5="RL")*($IZ273="consigne")),"")</f>
        <v/>
      </c>
      <c r="LP273" t="str" cm="1">
        <f t="array" ref="LP273">_xlfn._xlws.FILTER($M$3:$HD$3,((($M273:$HD273=$JF273)+($M273:$HD273=$JG273))*($M$5:$HD$5="G")*($JJ273="consigne")),"")</f>
        <v/>
      </c>
      <c r="MA273" t="str" cm="1">
        <f t="array" ref="MA273">_xlfn._xlws.FILTER($M$3:$HD$3,((($M273:$HD273=$JP273)+($M273:$HD273=$JQ273))*($M$5:$HD$5="GL")*($JT273="consigne")),"")</f>
        <v/>
      </c>
      <c r="MG273" t="str" cm="1">
        <f t="array" ref="MG273">_xlfn._xlws.FILTER($M$3:$HD$3,((($M273:$HD273=$IL273)+($M273:$HD273=$IM273))*($M$5:$HD$5="M-E")*($IP273="consigne")),"")</f>
        <v/>
      </c>
    </row>
    <row r="274" spans="1:354" x14ac:dyDescent="0.25">
      <c r="A274" s="1" t="s">
        <v>1357</v>
      </c>
      <c r="B274" t="s">
        <v>204</v>
      </c>
      <c r="C274" t="s">
        <v>483</v>
      </c>
      <c r="D274" t="s">
        <v>484</v>
      </c>
      <c r="E274" s="1" t="s">
        <v>1358</v>
      </c>
      <c r="F274" t="s">
        <v>1359</v>
      </c>
      <c r="G274">
        <v>24776</v>
      </c>
      <c r="H274" t="s">
        <v>835</v>
      </c>
      <c r="I274" t="s">
        <v>1360</v>
      </c>
      <c r="M274" t="s">
        <v>461</v>
      </c>
      <c r="N274" t="s">
        <v>461</v>
      </c>
      <c r="O274" t="s">
        <v>460</v>
      </c>
      <c r="P274" t="s">
        <v>461</v>
      </c>
      <c r="Q274" t="s">
        <v>461</v>
      </c>
      <c r="R274" t="s">
        <v>460</v>
      </c>
      <c r="S274" t="s">
        <v>460</v>
      </c>
      <c r="T274" t="s">
        <v>460</v>
      </c>
      <c r="U274" t="s">
        <v>460</v>
      </c>
      <c r="V274" t="s">
        <v>460</v>
      </c>
      <c r="W274" t="s">
        <v>463</v>
      </c>
      <c r="X274" t="s">
        <v>460</v>
      </c>
      <c r="Y274" t="s">
        <v>460</v>
      </c>
      <c r="Z274" t="s">
        <v>473</v>
      </c>
      <c r="AA274" t="s">
        <v>460</v>
      </c>
      <c r="AB274" t="s">
        <v>460</v>
      </c>
      <c r="AC274" t="s">
        <v>460</v>
      </c>
      <c r="AD274" t="s">
        <v>460</v>
      </c>
      <c r="AE274" t="s">
        <v>461</v>
      </c>
      <c r="AF274" t="s">
        <v>463</v>
      </c>
      <c r="AG274" t="s">
        <v>460</v>
      </c>
      <c r="AH274" t="s">
        <v>460</v>
      </c>
      <c r="AI274" t="s">
        <v>473</v>
      </c>
      <c r="AJ274" t="s">
        <v>460</v>
      </c>
      <c r="AK274" t="s">
        <v>460</v>
      </c>
      <c r="AL274" t="s">
        <v>461</v>
      </c>
      <c r="AM274" t="s">
        <v>461</v>
      </c>
      <c r="AN274" t="s">
        <v>460</v>
      </c>
      <c r="AO274" t="s">
        <v>461</v>
      </c>
      <c r="AP274" t="s">
        <v>474</v>
      </c>
      <c r="AQ274" t="s">
        <v>460</v>
      </c>
      <c r="AR274" t="s">
        <v>460</v>
      </c>
      <c r="AS274" t="s">
        <v>460</v>
      </c>
      <c r="AT274" t="s">
        <v>460</v>
      </c>
      <c r="AU274" t="s">
        <v>460</v>
      </c>
      <c r="AV274" t="s">
        <v>460</v>
      </c>
      <c r="AW274" t="s">
        <v>480</v>
      </c>
      <c r="AX274" t="s">
        <v>480</v>
      </c>
      <c r="AY274" t="s">
        <v>460</v>
      </c>
      <c r="AZ274" t="s">
        <v>460</v>
      </c>
      <c r="BA274" t="s">
        <v>461</v>
      </c>
      <c r="BB274" t="s">
        <v>460</v>
      </c>
      <c r="BC274" t="s">
        <v>460</v>
      </c>
      <c r="BD274" t="s">
        <v>461</v>
      </c>
      <c r="BE274" t="s">
        <v>463</v>
      </c>
      <c r="BF274" t="s">
        <v>460</v>
      </c>
      <c r="BG274" t="s">
        <v>460</v>
      </c>
      <c r="BH274" t="s">
        <v>460</v>
      </c>
      <c r="BI274" t="s">
        <v>460</v>
      </c>
      <c r="BJ274" t="s">
        <v>460</v>
      </c>
      <c r="BK274" t="s">
        <v>461</v>
      </c>
      <c r="BL274" t="s">
        <v>460</v>
      </c>
      <c r="BM274" t="s">
        <v>460</v>
      </c>
      <c r="BN274" t="s">
        <v>460</v>
      </c>
      <c r="BO274" t="s">
        <v>460</v>
      </c>
      <c r="BP274" t="s">
        <v>463</v>
      </c>
      <c r="BQ274" t="s">
        <v>460</v>
      </c>
      <c r="BR274" t="s">
        <v>461</v>
      </c>
      <c r="BS274" t="s">
        <v>460</v>
      </c>
      <c r="BT274" t="s">
        <v>461</v>
      </c>
      <c r="BU274" t="s">
        <v>461</v>
      </c>
      <c r="BV274" t="s">
        <v>460</v>
      </c>
      <c r="BW274" t="s">
        <v>461</v>
      </c>
      <c r="BX274" t="s">
        <v>460</v>
      </c>
      <c r="BY274" t="s">
        <v>460</v>
      </c>
      <c r="BZ274" t="s">
        <v>461</v>
      </c>
      <c r="CA274" t="s">
        <v>460</v>
      </c>
      <c r="CB274" t="s">
        <v>460</v>
      </c>
      <c r="CC274" t="s">
        <v>460</v>
      </c>
      <c r="CD274" t="s">
        <v>473</v>
      </c>
      <c r="CE274" t="s">
        <v>460</v>
      </c>
      <c r="CF274" t="s">
        <v>460</v>
      </c>
      <c r="CG274" t="s">
        <v>461</v>
      </c>
      <c r="CH274" t="s">
        <v>473</v>
      </c>
      <c r="CI274" t="s">
        <v>461</v>
      </c>
      <c r="CJ274" t="s">
        <v>460</v>
      </c>
      <c r="CK274" t="s">
        <v>460</v>
      </c>
      <c r="CL274" t="s">
        <v>461</v>
      </c>
      <c r="CM274" t="s">
        <v>463</v>
      </c>
      <c r="CN274" t="s">
        <v>460</v>
      </c>
      <c r="CO274" t="s">
        <v>460</v>
      </c>
      <c r="CP274" t="s">
        <v>461</v>
      </c>
      <c r="CQ274" t="s">
        <v>461</v>
      </c>
      <c r="CR274" t="s">
        <v>461</v>
      </c>
      <c r="CS274" t="s">
        <v>461</v>
      </c>
      <c r="CT274" t="s">
        <v>461</v>
      </c>
      <c r="CU274" t="s">
        <v>473</v>
      </c>
      <c r="CV274" t="s">
        <v>461</v>
      </c>
      <c r="CW274" t="s">
        <v>460</v>
      </c>
      <c r="CX274" t="s">
        <v>460</v>
      </c>
      <c r="CY274" t="s">
        <v>463</v>
      </c>
      <c r="CZ274" t="s">
        <v>461</v>
      </c>
      <c r="DA274" t="s">
        <v>460</v>
      </c>
      <c r="DB274" t="s">
        <v>463</v>
      </c>
      <c r="DC274" t="s">
        <v>460</v>
      </c>
      <c r="DD274" t="s">
        <v>473</v>
      </c>
      <c r="DE274" t="s">
        <v>460</v>
      </c>
      <c r="DF274" t="s">
        <v>461</v>
      </c>
      <c r="DG274" t="s">
        <v>460</v>
      </c>
      <c r="DH274" t="s">
        <v>460</v>
      </c>
      <c r="DI274" t="s">
        <v>460</v>
      </c>
      <c r="DJ274" t="s">
        <v>460</v>
      </c>
      <c r="DK274" t="s">
        <v>460</v>
      </c>
      <c r="DL274" t="s">
        <v>460</v>
      </c>
      <c r="DM274" t="s">
        <v>460</v>
      </c>
      <c r="DN274" t="s">
        <v>460</v>
      </c>
      <c r="DO274" t="s">
        <v>460</v>
      </c>
      <c r="DP274" t="s">
        <v>461</v>
      </c>
      <c r="DQ274" t="s">
        <v>460</v>
      </c>
      <c r="DR274" t="s">
        <v>460</v>
      </c>
      <c r="DS274" t="s">
        <v>460</v>
      </c>
      <c r="DT274" t="s">
        <v>460</v>
      </c>
      <c r="DU274" t="s">
        <v>461</v>
      </c>
      <c r="DV274" t="s">
        <v>460</v>
      </c>
      <c r="DW274" t="s">
        <v>460</v>
      </c>
      <c r="DX274" t="s">
        <v>461</v>
      </c>
      <c r="DY274" t="s">
        <v>460</v>
      </c>
      <c r="DZ274" t="s">
        <v>460</v>
      </c>
      <c r="EA274" t="s">
        <v>460</v>
      </c>
      <c r="EB274" t="s">
        <v>473</v>
      </c>
      <c r="EC274" t="s">
        <v>460</v>
      </c>
      <c r="ED274" t="s">
        <v>473</v>
      </c>
      <c r="EE274" t="s">
        <v>460</v>
      </c>
      <c r="EF274" t="s">
        <v>460</v>
      </c>
      <c r="EG274" t="s">
        <v>460</v>
      </c>
      <c r="EH274" t="s">
        <v>460</v>
      </c>
      <c r="EI274" t="s">
        <v>461</v>
      </c>
      <c r="EJ274" t="s">
        <v>461</v>
      </c>
      <c r="EK274" t="s">
        <v>473</v>
      </c>
      <c r="EL274" t="s">
        <v>473</v>
      </c>
      <c r="EM274" t="s">
        <v>460</v>
      </c>
      <c r="EN274" t="s">
        <v>461</v>
      </c>
      <c r="EO274" t="s">
        <v>460</v>
      </c>
      <c r="EP274" t="s">
        <v>473</v>
      </c>
      <c r="EQ274" t="s">
        <v>460</v>
      </c>
      <c r="ER274" t="s">
        <v>460</v>
      </c>
      <c r="ES274" t="s">
        <v>460</v>
      </c>
      <c r="ET274" t="s">
        <v>460</v>
      </c>
      <c r="EU274" t="s">
        <v>460</v>
      </c>
      <c r="EV274" t="s">
        <v>460</v>
      </c>
      <c r="EW274" t="s">
        <v>460</v>
      </c>
      <c r="EX274" t="s">
        <v>460</v>
      </c>
      <c r="EY274" t="s">
        <v>461</v>
      </c>
      <c r="EZ274" t="s">
        <v>460</v>
      </c>
      <c r="FA274" t="s">
        <v>460</v>
      </c>
      <c r="FB274" t="s">
        <v>461</v>
      </c>
      <c r="FC274" t="s">
        <v>460</v>
      </c>
      <c r="FD274" t="s">
        <v>460</v>
      </c>
      <c r="FE274" t="s">
        <v>460</v>
      </c>
      <c r="FF274" t="s">
        <v>460</v>
      </c>
      <c r="FG274" t="s">
        <v>461</v>
      </c>
      <c r="FH274" t="s">
        <v>460</v>
      </c>
      <c r="FI274" t="s">
        <v>460</v>
      </c>
      <c r="FJ274" t="s">
        <v>473</v>
      </c>
      <c r="FK274" t="s">
        <v>461</v>
      </c>
      <c r="FL274" t="s">
        <v>460</v>
      </c>
      <c r="FM274" t="s">
        <v>460</v>
      </c>
      <c r="FN274" t="s">
        <v>460</v>
      </c>
      <c r="FO274" t="s">
        <v>460</v>
      </c>
      <c r="FP274" t="s">
        <v>473</v>
      </c>
      <c r="FQ274" t="s">
        <v>461</v>
      </c>
      <c r="FR274" t="s">
        <v>460</v>
      </c>
      <c r="FS274" t="s">
        <v>460</v>
      </c>
      <c r="FT274" t="s">
        <v>460</v>
      </c>
      <c r="FU274" t="s">
        <v>460</v>
      </c>
      <c r="FV274" t="s">
        <v>460</v>
      </c>
      <c r="FW274" t="s">
        <v>461</v>
      </c>
      <c r="FX274" t="s">
        <v>460</v>
      </c>
      <c r="FY274" t="s">
        <v>460</v>
      </c>
      <c r="FZ274" t="s">
        <v>460</v>
      </c>
      <c r="GA274" t="s">
        <v>461</v>
      </c>
      <c r="GB274" t="s">
        <v>460</v>
      </c>
      <c r="GC274" t="s">
        <v>473</v>
      </c>
      <c r="GD274" t="s">
        <v>460</v>
      </c>
      <c r="GE274" t="s">
        <v>460</v>
      </c>
      <c r="GF274" t="s">
        <v>461</v>
      </c>
      <c r="GG274" t="s">
        <v>460</v>
      </c>
      <c r="GH274" t="s">
        <v>460</v>
      </c>
      <c r="GI274" t="s">
        <v>460</v>
      </c>
      <c r="GJ274" t="s">
        <v>460</v>
      </c>
      <c r="GK274" t="s">
        <v>461</v>
      </c>
      <c r="GL274" t="s">
        <v>461</v>
      </c>
      <c r="GM274" t="s">
        <v>460</v>
      </c>
      <c r="GN274" t="s">
        <v>460</v>
      </c>
      <c r="GO274" t="s">
        <v>473</v>
      </c>
      <c r="GP274" t="s">
        <v>460</v>
      </c>
      <c r="GQ274" t="s">
        <v>461</v>
      </c>
      <c r="GR274" t="s">
        <v>473</v>
      </c>
      <c r="GS274" t="s">
        <v>460</v>
      </c>
      <c r="GT274" t="s">
        <v>460</v>
      </c>
      <c r="GU274" t="s">
        <v>460</v>
      </c>
      <c r="GV274" t="s">
        <v>460</v>
      </c>
      <c r="GW274" t="s">
        <v>460</v>
      </c>
      <c r="GX274" t="s">
        <v>473</v>
      </c>
      <c r="GY274" t="s">
        <v>460</v>
      </c>
      <c r="GZ274" t="s">
        <v>460</v>
      </c>
      <c r="HA274" t="s">
        <v>460</v>
      </c>
      <c r="HB274" t="s">
        <v>461</v>
      </c>
      <c r="HC274" t="s">
        <v>460</v>
      </c>
      <c r="HD274" t="s">
        <v>461</v>
      </c>
      <c r="HE274" t="s">
        <v>481</v>
      </c>
      <c r="HF274">
        <v>127</v>
      </c>
      <c r="HG274">
        <v>46</v>
      </c>
      <c r="HH274">
        <v>2</v>
      </c>
      <c r="HI274">
        <v>7</v>
      </c>
      <c r="HJ274">
        <v>17</v>
      </c>
      <c r="HK274" t="s">
        <v>476</v>
      </c>
      <c r="HM274" s="3">
        <f t="shared" si="194"/>
        <v>0</v>
      </c>
      <c r="HN274" s="3">
        <f t="shared" si="195"/>
        <v>46</v>
      </c>
      <c r="HO274" s="3">
        <f t="shared" si="211"/>
        <v>1</v>
      </c>
      <c r="HP274" s="3">
        <f t="shared" si="174"/>
        <v>46</v>
      </c>
      <c r="HQ274" s="7" t="str" cm="1">
        <f t="array" ref="HQ274">_xlfn.SWITCH(HP274,HM274,"Oui",HN274,"Non",HO274,"Abstention")</f>
        <v>Non</v>
      </c>
      <c r="HR274" s="7" t="str" cm="1">
        <f t="array" ref="HR274">_xlfn.SWITCH(HQ274,"Oui","Non","Non","Oui","Abstention","Oui")</f>
        <v>Oui</v>
      </c>
      <c r="HS274" s="7" t="str" cm="1">
        <f t="array" ref="HS274">_xlfn.SWITCH(HQ274,"Oui","Abstention","Non","Abstention","Abstention","Non")</f>
        <v>Abstention</v>
      </c>
      <c r="HT274" s="3">
        <f t="shared" si="175"/>
        <v>47</v>
      </c>
      <c r="HU274" s="3">
        <f t="shared" si="176"/>
        <v>0.97872340425531912</v>
      </c>
      <c r="HV274" t="str">
        <f t="shared" si="177"/>
        <v>consigne</v>
      </c>
      <c r="HW274" s="3">
        <f t="shared" si="196"/>
        <v>32</v>
      </c>
      <c r="HX274" s="3">
        <f t="shared" si="197"/>
        <v>0</v>
      </c>
      <c r="HY274" s="3">
        <f t="shared" si="198"/>
        <v>0</v>
      </c>
      <c r="HZ274" s="3">
        <f t="shared" si="178"/>
        <v>32</v>
      </c>
      <c r="IA274" s="7" t="str" cm="1">
        <f t="array" ref="IA274">_xlfn.SWITCH(HZ274,HW274,"Oui",HX274,"Non",HY274,"Abstention")</f>
        <v>Oui</v>
      </c>
      <c r="IB274" s="7" t="str" cm="1">
        <f t="array" ref="IB274">_xlfn.SWITCH(IA274,"Oui","Non","Non","Oui","Abstention","Oui")</f>
        <v>Non</v>
      </c>
      <c r="IC274" s="7" t="str" cm="1">
        <f t="array" ref="IC274">_xlfn.SWITCH(IA274,"Oui","Abstention","Non","Abstention","Abstention","Non")</f>
        <v>Abstention</v>
      </c>
      <c r="ID274" s="3">
        <f t="shared" si="179"/>
        <v>32</v>
      </c>
      <c r="IE274" s="3">
        <f t="shared" si="180"/>
        <v>1</v>
      </c>
      <c r="IF274" t="str">
        <f t="shared" si="181"/>
        <v>consigne</v>
      </c>
      <c r="IG274">
        <f t="shared" si="199"/>
        <v>27</v>
      </c>
      <c r="IH274">
        <f t="shared" si="200"/>
        <v>0</v>
      </c>
      <c r="II274">
        <f t="shared" si="201"/>
        <v>0</v>
      </c>
      <c r="IJ274" s="3">
        <f t="shared" si="182"/>
        <v>27</v>
      </c>
      <c r="IK274" s="7" t="str" cm="1">
        <f t="array" ref="IK274">_xlfn.SWITCH(IJ274,IG274,"Oui",IH274,"Non",II274,"Abstention")</f>
        <v>Oui</v>
      </c>
      <c r="IL274" s="7" t="str" cm="1">
        <f t="array" ref="IL274">_xlfn.SWITCH(IK274,"Oui","Non","Non","Oui","Abstention","Oui")</f>
        <v>Non</v>
      </c>
      <c r="IM274" s="7" t="str" cm="1">
        <f t="array" ref="IM274">_xlfn.SWITCH(IK274,"Oui","Abstention","Non","Abstention","Abstention","Non")</f>
        <v>Abstention</v>
      </c>
      <c r="IN274" s="3">
        <f t="shared" si="183"/>
        <v>27</v>
      </c>
      <c r="IO274" s="3">
        <f t="shared" si="184"/>
        <v>1</v>
      </c>
      <c r="IP274" t="str">
        <f t="shared" si="168"/>
        <v>consigne</v>
      </c>
      <c r="IQ274">
        <f t="shared" si="202"/>
        <v>27</v>
      </c>
      <c r="IR274">
        <f t="shared" si="203"/>
        <v>0</v>
      </c>
      <c r="IS274">
        <f t="shared" si="204"/>
        <v>0</v>
      </c>
      <c r="IT274" s="3">
        <f t="shared" si="185"/>
        <v>27</v>
      </c>
      <c r="IU274" s="7" t="str" cm="1">
        <f t="array" ref="IU274">_xlfn.SWITCH(IT274,IQ274,"Oui",IR274,"Non",IS274,"Abstention")</f>
        <v>Oui</v>
      </c>
      <c r="IV274" s="7" t="str" cm="1">
        <f t="array" ref="IV274">_xlfn.SWITCH(IU274,"Oui","Non","Non","Oui","Abstention","Oui")</f>
        <v>Non</v>
      </c>
      <c r="IW274" s="7" t="str" cm="1">
        <f t="array" ref="IW274">_xlfn.SWITCH(IU274,"Oui","Abstention","Non","Abstention","Abstention","Non")</f>
        <v>Abstention</v>
      </c>
      <c r="IX274" s="3">
        <f t="shared" si="186"/>
        <v>27</v>
      </c>
      <c r="IY274" s="3">
        <f t="shared" si="187"/>
        <v>1</v>
      </c>
      <c r="IZ274" t="str">
        <f t="shared" si="169"/>
        <v>consigne</v>
      </c>
      <c r="JA274">
        <f t="shared" si="205"/>
        <v>28</v>
      </c>
      <c r="JB274">
        <f t="shared" si="206"/>
        <v>0</v>
      </c>
      <c r="JC274">
        <f t="shared" si="207"/>
        <v>1</v>
      </c>
      <c r="JD274" s="3">
        <f t="shared" si="188"/>
        <v>28</v>
      </c>
      <c r="JE274" s="7" t="str" cm="1">
        <f t="array" ref="JE274">_xlfn.SWITCH(JD274,JA274,"Oui",JB274,"Non",JC274,"Abstention")</f>
        <v>Oui</v>
      </c>
      <c r="JF274" s="7" t="str" cm="1">
        <f t="array" ref="JF274">_xlfn.SWITCH(JE274,"Oui","Non","Non","Oui","Abstention","Oui")</f>
        <v>Non</v>
      </c>
      <c r="JG274" s="7" t="str" cm="1">
        <f t="array" ref="JG274">_xlfn.SWITCH(JE274,"Oui","Abstention","Non","Abstention","Abstention","Non")</f>
        <v>Abstention</v>
      </c>
      <c r="JH274" s="3">
        <f t="shared" si="189"/>
        <v>29</v>
      </c>
      <c r="JI274" s="3">
        <f t="shared" si="190"/>
        <v>0.96551724137931039</v>
      </c>
      <c r="JJ274" t="str">
        <f t="shared" si="170"/>
        <v>consigne</v>
      </c>
      <c r="JK274">
        <f t="shared" si="208"/>
        <v>13</v>
      </c>
      <c r="JL274">
        <f t="shared" si="209"/>
        <v>0</v>
      </c>
      <c r="JM274">
        <f t="shared" si="210"/>
        <v>0</v>
      </c>
      <c r="JN274" s="3">
        <f t="shared" si="191"/>
        <v>13</v>
      </c>
      <c r="JO274" s="7" t="str" cm="1">
        <f t="array" ref="JO274">_xlfn.SWITCH(JN274,JK274,"Oui",JL274,"Non",JM274,"Abstention")</f>
        <v>Oui</v>
      </c>
      <c r="JP274" s="7" t="str" cm="1">
        <f t="array" ref="JP274">_xlfn.SWITCH(JO274,"Oui","Non","Non","Oui","Abstention","Oui")</f>
        <v>Non</v>
      </c>
      <c r="JQ274" s="7" t="str" cm="1">
        <f t="array" ref="JQ274">_xlfn.SWITCH(JO274,"Oui","Abstention","Non","Abstention","Abstention","Non")</f>
        <v>Abstention</v>
      </c>
      <c r="JR274" s="3">
        <f t="shared" si="192"/>
        <v>13</v>
      </c>
      <c r="JS274" s="3">
        <f t="shared" si="193"/>
        <v>1</v>
      </c>
      <c r="JT274" t="str">
        <f t="shared" si="171"/>
        <v>consigne</v>
      </c>
      <c r="JU274" s="3"/>
      <c r="JV274" t="str" cm="1">
        <f t="array" ref="JV274">_xlfn._xlws.FILTER($M$3:$HD$3,((($M274:$HD274=$HR274)+($M274:$HD274=$HS274))*($M$5:$HD$5="V")*($HV274="consigne")),"")</f>
        <v>de Courten Thomas</v>
      </c>
      <c r="KP274" t="str" cm="1">
        <f t="array" ref="KP274">_xlfn._xlws.FILTER($M$3:$HD$3,((($M274:$HD274=$IB274)+($M274:$HD274=$IC274))*($M$5:$HD$5="S")*($IF274="consigne")),"")</f>
        <v/>
      </c>
      <c r="LD274" t="str" cm="1">
        <f t="array" ref="LD274">_xlfn._xlws.FILTER($M$3:$HD$3,((($M274:$HD274=$IV274)+($M274:$HD274=$IW274))*($M$5:$HD$5="RL")*($IZ274="consigne")),"")</f>
        <v/>
      </c>
      <c r="LP274" t="str" cm="1">
        <f t="array" ref="LP274">_xlfn._xlws.FILTER($M$3:$HD$3,((($M274:$HD274=$JF274)+($M274:$HD274=$JG274))*($M$5:$HD$5="G")*($JJ274="consigne")),"")</f>
        <v>de la Reussille Denis</v>
      </c>
      <c r="MA274" t="str" cm="1">
        <f t="array" ref="MA274">_xlfn._xlws.FILTER($M$3:$HD$3,((($M274:$HD274=$JP274)+($M274:$HD274=$JQ274))*($M$5:$HD$5="GL")*($JT274="consigne")),"")</f>
        <v/>
      </c>
      <c r="MG274" t="str" cm="1">
        <f t="array" ref="MG274">_xlfn._xlws.FILTER($M$3:$HD$3,((($M274:$HD274=$IL274)+($M274:$HD274=$IM274))*($M$5:$HD$5="M-E")*($IP274="consigne")),"")</f>
        <v/>
      </c>
    </row>
    <row r="275" spans="1:354" x14ac:dyDescent="0.25">
      <c r="A275" s="1" t="s">
        <v>1361</v>
      </c>
      <c r="B275" t="s">
        <v>204</v>
      </c>
      <c r="C275" t="s">
        <v>483</v>
      </c>
      <c r="D275" t="s">
        <v>484</v>
      </c>
      <c r="E275" s="1" t="s">
        <v>1362</v>
      </c>
      <c r="F275" t="s">
        <v>1363</v>
      </c>
      <c r="G275">
        <v>24777</v>
      </c>
      <c r="H275" t="s">
        <v>660</v>
      </c>
      <c r="I275" t="s">
        <v>661</v>
      </c>
      <c r="M275" t="s">
        <v>460</v>
      </c>
      <c r="N275" t="s">
        <v>460</v>
      </c>
      <c r="O275" t="s">
        <v>460</v>
      </c>
      <c r="P275" t="s">
        <v>460</v>
      </c>
      <c r="Q275" t="s">
        <v>460</v>
      </c>
      <c r="R275" t="s">
        <v>460</v>
      </c>
      <c r="S275" t="s">
        <v>460</v>
      </c>
      <c r="T275" t="s">
        <v>460</v>
      </c>
      <c r="U275" t="s">
        <v>460</v>
      </c>
      <c r="V275" t="s">
        <v>460</v>
      </c>
      <c r="W275" t="s">
        <v>463</v>
      </c>
      <c r="X275" t="s">
        <v>460</v>
      </c>
      <c r="Y275" t="s">
        <v>460</v>
      </c>
      <c r="Z275" t="s">
        <v>473</v>
      </c>
      <c r="AA275" t="s">
        <v>460</v>
      </c>
      <c r="AB275" t="s">
        <v>460</v>
      </c>
      <c r="AC275" t="s">
        <v>460</v>
      </c>
      <c r="AD275" t="s">
        <v>460</v>
      </c>
      <c r="AE275" t="s">
        <v>460</v>
      </c>
      <c r="AF275" t="s">
        <v>463</v>
      </c>
      <c r="AG275" t="s">
        <v>473</v>
      </c>
      <c r="AH275" t="s">
        <v>460</v>
      </c>
      <c r="AI275" t="s">
        <v>473</v>
      </c>
      <c r="AJ275" t="s">
        <v>460</v>
      </c>
      <c r="AK275" t="s">
        <v>460</v>
      </c>
      <c r="AL275" t="s">
        <v>460</v>
      </c>
      <c r="AM275" t="s">
        <v>473</v>
      </c>
      <c r="AN275" t="s">
        <v>460</v>
      </c>
      <c r="AO275" t="s">
        <v>460</v>
      </c>
      <c r="AP275" t="s">
        <v>460</v>
      </c>
      <c r="AQ275" t="s">
        <v>460</v>
      </c>
      <c r="AR275" t="s">
        <v>460</v>
      </c>
      <c r="AS275" t="s">
        <v>460</v>
      </c>
      <c r="AT275" t="s">
        <v>460</v>
      </c>
      <c r="AU275" t="s">
        <v>460</v>
      </c>
      <c r="AV275" t="s">
        <v>460</v>
      </c>
      <c r="AW275" t="s">
        <v>460</v>
      </c>
      <c r="AX275" t="s">
        <v>460</v>
      </c>
      <c r="AY275" t="s">
        <v>460</v>
      </c>
      <c r="AZ275" t="s">
        <v>460</v>
      </c>
      <c r="BA275" t="s">
        <v>460</v>
      </c>
      <c r="BB275" t="s">
        <v>460</v>
      </c>
      <c r="BC275" t="s">
        <v>460</v>
      </c>
      <c r="BD275" t="s">
        <v>460</v>
      </c>
      <c r="BE275" t="s">
        <v>463</v>
      </c>
      <c r="BF275" t="s">
        <v>460</v>
      </c>
      <c r="BG275" t="s">
        <v>460</v>
      </c>
      <c r="BH275" t="s">
        <v>460</v>
      </c>
      <c r="BI275" t="s">
        <v>460</v>
      </c>
      <c r="BJ275" t="s">
        <v>460</v>
      </c>
      <c r="BK275" t="s">
        <v>460</v>
      </c>
      <c r="BL275" t="s">
        <v>460</v>
      </c>
      <c r="BM275" t="s">
        <v>460</v>
      </c>
      <c r="BN275" t="s">
        <v>460</v>
      </c>
      <c r="BO275" t="s">
        <v>460</v>
      </c>
      <c r="BP275" t="s">
        <v>463</v>
      </c>
      <c r="BQ275" t="s">
        <v>460</v>
      </c>
      <c r="BR275" t="s">
        <v>460</v>
      </c>
      <c r="BS275" t="s">
        <v>460</v>
      </c>
      <c r="BT275" t="s">
        <v>460</v>
      </c>
      <c r="BU275" t="s">
        <v>460</v>
      </c>
      <c r="BV275" t="s">
        <v>460</v>
      </c>
      <c r="BW275" t="s">
        <v>460</v>
      </c>
      <c r="BX275" t="s">
        <v>460</v>
      </c>
      <c r="BY275" t="s">
        <v>460</v>
      </c>
      <c r="BZ275" t="s">
        <v>460</v>
      </c>
      <c r="CA275" t="s">
        <v>460</v>
      </c>
      <c r="CB275" t="s">
        <v>460</v>
      </c>
      <c r="CC275" t="s">
        <v>460</v>
      </c>
      <c r="CD275" t="s">
        <v>473</v>
      </c>
      <c r="CE275" t="s">
        <v>460</v>
      </c>
      <c r="CF275" t="s">
        <v>460</v>
      </c>
      <c r="CG275" t="s">
        <v>460</v>
      </c>
      <c r="CH275" t="s">
        <v>473</v>
      </c>
      <c r="CI275" t="s">
        <v>460</v>
      </c>
      <c r="CJ275" t="s">
        <v>460</v>
      </c>
      <c r="CK275" t="s">
        <v>460</v>
      </c>
      <c r="CL275" t="s">
        <v>460</v>
      </c>
      <c r="CM275" t="s">
        <v>463</v>
      </c>
      <c r="CN275" t="s">
        <v>460</v>
      </c>
      <c r="CO275" t="s">
        <v>460</v>
      </c>
      <c r="CP275" t="s">
        <v>460</v>
      </c>
      <c r="CQ275" t="s">
        <v>460</v>
      </c>
      <c r="CR275" t="s">
        <v>460</v>
      </c>
      <c r="CS275" t="s">
        <v>460</v>
      </c>
      <c r="CT275" t="s">
        <v>460</v>
      </c>
      <c r="CU275" t="s">
        <v>460</v>
      </c>
      <c r="CV275" t="s">
        <v>460</v>
      </c>
      <c r="CW275" t="s">
        <v>460</v>
      </c>
      <c r="CX275" t="s">
        <v>460</v>
      </c>
      <c r="CY275" t="s">
        <v>463</v>
      </c>
      <c r="CZ275" t="s">
        <v>460</v>
      </c>
      <c r="DA275" t="s">
        <v>460</v>
      </c>
      <c r="DB275" t="s">
        <v>474</v>
      </c>
      <c r="DC275" t="s">
        <v>460</v>
      </c>
      <c r="DD275" t="s">
        <v>473</v>
      </c>
      <c r="DE275" t="s">
        <v>460</v>
      </c>
      <c r="DF275" t="s">
        <v>460</v>
      </c>
      <c r="DG275" t="s">
        <v>460</v>
      </c>
      <c r="DH275" t="s">
        <v>460</v>
      </c>
      <c r="DI275" t="s">
        <v>460</v>
      </c>
      <c r="DJ275" t="s">
        <v>460</v>
      </c>
      <c r="DK275" t="s">
        <v>473</v>
      </c>
      <c r="DL275" t="s">
        <v>460</v>
      </c>
      <c r="DM275" t="s">
        <v>473</v>
      </c>
      <c r="DN275" t="s">
        <v>460</v>
      </c>
      <c r="DO275" t="s">
        <v>460</v>
      </c>
      <c r="DP275" t="s">
        <v>460</v>
      </c>
      <c r="DQ275" t="s">
        <v>460</v>
      </c>
      <c r="DR275" t="s">
        <v>460</v>
      </c>
      <c r="DS275" t="s">
        <v>460</v>
      </c>
      <c r="DT275" t="s">
        <v>460</v>
      </c>
      <c r="DU275" t="s">
        <v>460</v>
      </c>
      <c r="DV275" t="s">
        <v>460</v>
      </c>
      <c r="DW275" t="s">
        <v>460</v>
      </c>
      <c r="DX275" t="s">
        <v>460</v>
      </c>
      <c r="DY275" t="s">
        <v>460</v>
      </c>
      <c r="DZ275" t="s">
        <v>460</v>
      </c>
      <c r="EA275" t="s">
        <v>460</v>
      </c>
      <c r="EB275" t="s">
        <v>473</v>
      </c>
      <c r="EC275" t="s">
        <v>460</v>
      </c>
      <c r="ED275" t="s">
        <v>473</v>
      </c>
      <c r="EE275" t="s">
        <v>460</v>
      </c>
      <c r="EF275" t="s">
        <v>460</v>
      </c>
      <c r="EG275" t="s">
        <v>460</v>
      </c>
      <c r="EH275" t="s">
        <v>460</v>
      </c>
      <c r="EI275" t="s">
        <v>460</v>
      </c>
      <c r="EJ275" t="s">
        <v>460</v>
      </c>
      <c r="EK275" t="s">
        <v>473</v>
      </c>
      <c r="EL275" t="s">
        <v>460</v>
      </c>
      <c r="EM275" t="s">
        <v>460</v>
      </c>
      <c r="EN275" t="s">
        <v>460</v>
      </c>
      <c r="EO275" t="s">
        <v>460</v>
      </c>
      <c r="EP275" t="s">
        <v>473</v>
      </c>
      <c r="EQ275" t="s">
        <v>460</v>
      </c>
      <c r="ER275" t="s">
        <v>460</v>
      </c>
      <c r="ES275" t="s">
        <v>460</v>
      </c>
      <c r="ET275" t="s">
        <v>460</v>
      </c>
      <c r="EU275" t="s">
        <v>460</v>
      </c>
      <c r="EV275" t="s">
        <v>460</v>
      </c>
      <c r="EW275" t="s">
        <v>460</v>
      </c>
      <c r="EX275" t="s">
        <v>460</v>
      </c>
      <c r="EY275" t="s">
        <v>460</v>
      </c>
      <c r="EZ275" t="s">
        <v>460</v>
      </c>
      <c r="FA275" t="s">
        <v>460</v>
      </c>
      <c r="FB275" t="s">
        <v>460</v>
      </c>
      <c r="FC275" t="s">
        <v>460</v>
      </c>
      <c r="FD275" t="s">
        <v>460</v>
      </c>
      <c r="FE275" t="s">
        <v>460</v>
      </c>
      <c r="FF275" t="s">
        <v>460</v>
      </c>
      <c r="FG275" t="s">
        <v>460</v>
      </c>
      <c r="FH275" t="s">
        <v>460</v>
      </c>
      <c r="FI275" t="s">
        <v>460</v>
      </c>
      <c r="FJ275" t="s">
        <v>460</v>
      </c>
      <c r="FK275" t="s">
        <v>460</v>
      </c>
      <c r="FL275" t="s">
        <v>460</v>
      </c>
      <c r="FM275" t="s">
        <v>460</v>
      </c>
      <c r="FN275" t="s">
        <v>460</v>
      </c>
      <c r="FO275" t="s">
        <v>460</v>
      </c>
      <c r="FP275" t="s">
        <v>473</v>
      </c>
      <c r="FQ275" t="s">
        <v>460</v>
      </c>
      <c r="FR275" t="s">
        <v>460</v>
      </c>
      <c r="FS275" t="s">
        <v>460</v>
      </c>
      <c r="FT275" t="s">
        <v>460</v>
      </c>
      <c r="FU275" t="s">
        <v>460</v>
      </c>
      <c r="FV275" t="s">
        <v>460</v>
      </c>
      <c r="FW275" t="s">
        <v>460</v>
      </c>
      <c r="FX275" t="s">
        <v>460</v>
      </c>
      <c r="FY275" t="s">
        <v>460</v>
      </c>
      <c r="FZ275" t="s">
        <v>460</v>
      </c>
      <c r="GA275" t="s">
        <v>460</v>
      </c>
      <c r="GB275" t="s">
        <v>460</v>
      </c>
      <c r="GC275" t="s">
        <v>460</v>
      </c>
      <c r="GD275" t="s">
        <v>460</v>
      </c>
      <c r="GE275" t="s">
        <v>460</v>
      </c>
      <c r="GF275" t="s">
        <v>460</v>
      </c>
      <c r="GG275" t="s">
        <v>460</v>
      </c>
      <c r="GH275" t="s">
        <v>460</v>
      </c>
      <c r="GI275" t="s">
        <v>460</v>
      </c>
      <c r="GJ275" t="s">
        <v>460</v>
      </c>
      <c r="GK275" t="s">
        <v>460</v>
      </c>
      <c r="GL275" t="s">
        <v>460</v>
      </c>
      <c r="GM275" t="s">
        <v>460</v>
      </c>
      <c r="GN275" t="s">
        <v>460</v>
      </c>
      <c r="GO275" t="s">
        <v>473</v>
      </c>
      <c r="GP275" t="s">
        <v>460</v>
      </c>
      <c r="GQ275" t="s">
        <v>460</v>
      </c>
      <c r="GR275" t="s">
        <v>473</v>
      </c>
      <c r="GS275" t="s">
        <v>460</v>
      </c>
      <c r="GT275" t="s">
        <v>460</v>
      </c>
      <c r="GU275" t="s">
        <v>460</v>
      </c>
      <c r="GV275" t="s">
        <v>460</v>
      </c>
      <c r="GW275" t="s">
        <v>460</v>
      </c>
      <c r="GX275" t="s">
        <v>473</v>
      </c>
      <c r="GY275" t="s">
        <v>460</v>
      </c>
      <c r="GZ275" t="s">
        <v>460</v>
      </c>
      <c r="HA275" t="s">
        <v>460</v>
      </c>
      <c r="HB275" t="s">
        <v>460</v>
      </c>
      <c r="HC275" t="s">
        <v>460</v>
      </c>
      <c r="HD275" t="s">
        <v>460</v>
      </c>
      <c r="HE275" t="s">
        <v>481</v>
      </c>
      <c r="HF275">
        <v>176</v>
      </c>
      <c r="HG275">
        <v>0</v>
      </c>
      <c r="HH275">
        <v>0</v>
      </c>
      <c r="HI275">
        <v>6</v>
      </c>
      <c r="HJ275">
        <v>17</v>
      </c>
      <c r="HK275" t="s">
        <v>476</v>
      </c>
      <c r="HM275" s="3">
        <f t="shared" si="194"/>
        <v>48</v>
      </c>
      <c r="HN275" s="3">
        <f t="shared" si="195"/>
        <v>0</v>
      </c>
      <c r="HO275" s="3">
        <f t="shared" si="211"/>
        <v>0</v>
      </c>
      <c r="HP275" s="3">
        <f t="shared" si="174"/>
        <v>48</v>
      </c>
      <c r="HQ275" s="7" t="str" cm="1">
        <f t="array" ref="HQ275">_xlfn.SWITCH(HP275,HM275,"Oui",HN275,"Non",HO275,"Abstention")</f>
        <v>Oui</v>
      </c>
      <c r="HR275" s="7" t="str" cm="1">
        <f t="array" ref="HR275">_xlfn.SWITCH(HQ275,"Oui","Non","Non","Oui","Abstention","Oui")</f>
        <v>Non</v>
      </c>
      <c r="HS275" s="7" t="str" cm="1">
        <f t="array" ref="HS275">_xlfn.SWITCH(HQ275,"Oui","Abstention","Non","Abstention","Abstention","Non")</f>
        <v>Abstention</v>
      </c>
      <c r="HT275" s="3">
        <f t="shared" si="175"/>
        <v>48</v>
      </c>
      <c r="HU275" s="3">
        <f t="shared" si="176"/>
        <v>1</v>
      </c>
      <c r="HV275" t="str">
        <f t="shared" si="177"/>
        <v>consigne</v>
      </c>
      <c r="HW275" s="3">
        <f t="shared" si="196"/>
        <v>33</v>
      </c>
      <c r="HX275" s="3">
        <f t="shared" si="197"/>
        <v>0</v>
      </c>
      <c r="HY275" s="3">
        <f t="shared" si="198"/>
        <v>0</v>
      </c>
      <c r="HZ275" s="3">
        <f t="shared" si="178"/>
        <v>33</v>
      </c>
      <c r="IA275" s="7" t="str" cm="1">
        <f t="array" ref="IA275">_xlfn.SWITCH(HZ275,HW275,"Oui",HX275,"Non",HY275,"Abstention")</f>
        <v>Oui</v>
      </c>
      <c r="IB275" s="7" t="str" cm="1">
        <f t="array" ref="IB275">_xlfn.SWITCH(IA275,"Oui","Non","Non","Oui","Abstention","Oui")</f>
        <v>Non</v>
      </c>
      <c r="IC275" s="7" t="str" cm="1">
        <f t="array" ref="IC275">_xlfn.SWITCH(IA275,"Oui","Abstention","Non","Abstention","Abstention","Non")</f>
        <v>Abstention</v>
      </c>
      <c r="ID275" s="3">
        <f t="shared" si="179"/>
        <v>33</v>
      </c>
      <c r="IE275" s="3">
        <f t="shared" si="180"/>
        <v>1</v>
      </c>
      <c r="IF275" t="str">
        <f t="shared" si="181"/>
        <v>consigne</v>
      </c>
      <c r="IG275">
        <f t="shared" si="199"/>
        <v>29</v>
      </c>
      <c r="IH275">
        <f t="shared" si="200"/>
        <v>0</v>
      </c>
      <c r="II275">
        <f t="shared" si="201"/>
        <v>0</v>
      </c>
      <c r="IJ275" s="3">
        <f t="shared" si="182"/>
        <v>29</v>
      </c>
      <c r="IK275" s="7" t="str" cm="1">
        <f t="array" ref="IK275">_xlfn.SWITCH(IJ275,IG275,"Oui",IH275,"Non",II275,"Abstention")</f>
        <v>Oui</v>
      </c>
      <c r="IL275" s="7" t="str" cm="1">
        <f t="array" ref="IL275">_xlfn.SWITCH(IK275,"Oui","Non","Non","Oui","Abstention","Oui")</f>
        <v>Non</v>
      </c>
      <c r="IM275" s="7" t="str" cm="1">
        <f t="array" ref="IM275">_xlfn.SWITCH(IK275,"Oui","Abstention","Non","Abstention","Abstention","Non")</f>
        <v>Abstention</v>
      </c>
      <c r="IN275" s="3">
        <f t="shared" si="183"/>
        <v>29</v>
      </c>
      <c r="IO275" s="3">
        <f t="shared" si="184"/>
        <v>1</v>
      </c>
      <c r="IP275" t="str">
        <f t="shared" ref="IP275:IP303" si="212">IF(IO275&gt;0.66,"consigne","pas de consigne")</f>
        <v>consigne</v>
      </c>
      <c r="IQ275">
        <f t="shared" si="202"/>
        <v>25</v>
      </c>
      <c r="IR275">
        <f t="shared" si="203"/>
        <v>0</v>
      </c>
      <c r="IS275">
        <f t="shared" si="204"/>
        <v>0</v>
      </c>
      <c r="IT275" s="3">
        <f t="shared" si="185"/>
        <v>25</v>
      </c>
      <c r="IU275" s="7" t="str" cm="1">
        <f t="array" ref="IU275">_xlfn.SWITCH(IT275,IQ275,"Oui",IR275,"Non",IS275,"Abstention")</f>
        <v>Oui</v>
      </c>
      <c r="IV275" s="7" t="str" cm="1">
        <f t="array" ref="IV275">_xlfn.SWITCH(IU275,"Oui","Non","Non","Oui","Abstention","Oui")</f>
        <v>Non</v>
      </c>
      <c r="IW275" s="7" t="str" cm="1">
        <f t="array" ref="IW275">_xlfn.SWITCH(IU275,"Oui","Abstention","Non","Abstention","Abstention","Non")</f>
        <v>Abstention</v>
      </c>
      <c r="IX275" s="3">
        <f t="shared" si="186"/>
        <v>25</v>
      </c>
      <c r="IY275" s="3">
        <f t="shared" si="187"/>
        <v>1</v>
      </c>
      <c r="IZ275" t="str">
        <f t="shared" ref="IZ275:IZ303" si="213">IF(IY275&gt;0.66,"consigne","pas de consigne")</f>
        <v>consigne</v>
      </c>
      <c r="JA275">
        <f t="shared" si="205"/>
        <v>28</v>
      </c>
      <c r="JB275">
        <f t="shared" si="206"/>
        <v>0</v>
      </c>
      <c r="JC275">
        <f t="shared" si="207"/>
        <v>0</v>
      </c>
      <c r="JD275" s="3">
        <f t="shared" si="188"/>
        <v>28</v>
      </c>
      <c r="JE275" s="7" t="str" cm="1">
        <f t="array" ref="JE275">_xlfn.SWITCH(JD275,JA275,"Oui",JB275,"Non",JC275,"Abstention")</f>
        <v>Oui</v>
      </c>
      <c r="JF275" s="7" t="str" cm="1">
        <f t="array" ref="JF275">_xlfn.SWITCH(JE275,"Oui","Non","Non","Oui","Abstention","Oui")</f>
        <v>Non</v>
      </c>
      <c r="JG275" s="7" t="str" cm="1">
        <f t="array" ref="JG275">_xlfn.SWITCH(JE275,"Oui","Abstention","Non","Abstention","Abstention","Non")</f>
        <v>Abstention</v>
      </c>
      <c r="JH275" s="3">
        <f t="shared" si="189"/>
        <v>28</v>
      </c>
      <c r="JI275" s="3">
        <f t="shared" si="190"/>
        <v>1</v>
      </c>
      <c r="JJ275" t="str">
        <f t="shared" ref="JJ275:JJ303" si="214">IF(JI275&gt;0.66,"consigne","pas de consigne")</f>
        <v>consigne</v>
      </c>
      <c r="JK275">
        <f t="shared" si="208"/>
        <v>13</v>
      </c>
      <c r="JL275">
        <f t="shared" si="209"/>
        <v>0</v>
      </c>
      <c r="JM275">
        <f t="shared" si="210"/>
        <v>0</v>
      </c>
      <c r="JN275" s="3">
        <f t="shared" si="191"/>
        <v>13</v>
      </c>
      <c r="JO275" s="7" t="str" cm="1">
        <f t="array" ref="JO275">_xlfn.SWITCH(JN275,JK275,"Oui",JL275,"Non",JM275,"Abstention")</f>
        <v>Oui</v>
      </c>
      <c r="JP275" s="7" t="str" cm="1">
        <f t="array" ref="JP275">_xlfn.SWITCH(JO275,"Oui","Non","Non","Oui","Abstention","Oui")</f>
        <v>Non</v>
      </c>
      <c r="JQ275" s="7" t="str" cm="1">
        <f t="array" ref="JQ275">_xlfn.SWITCH(JO275,"Oui","Abstention","Non","Abstention","Abstention","Non")</f>
        <v>Abstention</v>
      </c>
      <c r="JR275" s="3">
        <f t="shared" si="192"/>
        <v>13</v>
      </c>
      <c r="JS275" s="3">
        <f t="shared" si="193"/>
        <v>1</v>
      </c>
      <c r="JT275" t="str">
        <f t="shared" ref="JT275:JT303" si="215">IF(JS275&gt;0.66,"consigne","pas de consigne")</f>
        <v>consigne</v>
      </c>
      <c r="JU275" s="3"/>
      <c r="JV275" t="str" cm="1">
        <f t="array" ref="JV275">_xlfn._xlws.FILTER($M$3:$HD$3,((($M275:$HD275=$HR275)+($M275:$HD275=$HS275))*($M$5:$HD$5="V")*($HV275="consigne")),"")</f>
        <v/>
      </c>
      <c r="KP275" t="str" cm="1">
        <f t="array" ref="KP275">_xlfn._xlws.FILTER($M$3:$HD$3,((($M275:$HD275=$IB275)+($M275:$HD275=$IC275))*($M$5:$HD$5="S")*($IF275="consigne")),"")</f>
        <v/>
      </c>
      <c r="LD275" t="str" cm="1">
        <f t="array" ref="LD275">_xlfn._xlws.FILTER($M$3:$HD$3,((($M275:$HD275=$IV275)+($M275:$HD275=$IW275))*($M$5:$HD$5="RL")*($IZ275="consigne")),"")</f>
        <v/>
      </c>
      <c r="LP275" t="str" cm="1">
        <f t="array" ref="LP275">_xlfn._xlws.FILTER($M$3:$HD$3,((($M275:$HD275=$JF275)+($M275:$HD275=$JG275))*($M$5:$HD$5="G")*($JJ275="consigne")),"")</f>
        <v/>
      </c>
      <c r="MA275" t="str" cm="1">
        <f t="array" ref="MA275">_xlfn._xlws.FILTER($M$3:$HD$3,((($M275:$HD275=$JP275)+($M275:$HD275=$JQ275))*($M$5:$HD$5="GL")*($JT275="consigne")),"")</f>
        <v/>
      </c>
      <c r="MG275" t="str" cm="1">
        <f t="array" ref="MG275">_xlfn._xlws.FILTER($M$3:$HD$3,((($M275:$HD275=$IL275)+($M275:$HD275=$IM275))*($M$5:$HD$5="M-E")*($IP275="consigne")),"")</f>
        <v/>
      </c>
    </row>
    <row r="276" spans="1:354" x14ac:dyDescent="0.25">
      <c r="A276" s="1" t="s">
        <v>1364</v>
      </c>
      <c r="B276" t="s">
        <v>204</v>
      </c>
      <c r="C276" t="s">
        <v>530</v>
      </c>
      <c r="D276" t="s">
        <v>484</v>
      </c>
      <c r="E276" s="1" t="s">
        <v>1365</v>
      </c>
      <c r="F276" t="s">
        <v>1366</v>
      </c>
      <c r="G276">
        <v>24779</v>
      </c>
      <c r="H276" t="s">
        <v>835</v>
      </c>
      <c r="I276" t="s">
        <v>1367</v>
      </c>
      <c r="M276" t="s">
        <v>461</v>
      </c>
      <c r="N276" t="s">
        <v>461</v>
      </c>
      <c r="O276" t="s">
        <v>473</v>
      </c>
      <c r="P276" t="s">
        <v>461</v>
      </c>
      <c r="Q276" t="s">
        <v>460</v>
      </c>
      <c r="R276" t="s">
        <v>460</v>
      </c>
      <c r="S276" t="s">
        <v>460</v>
      </c>
      <c r="T276" t="s">
        <v>460</v>
      </c>
      <c r="U276" t="s">
        <v>460</v>
      </c>
      <c r="V276" t="s">
        <v>460</v>
      </c>
      <c r="W276" t="s">
        <v>463</v>
      </c>
      <c r="X276" t="s">
        <v>460</v>
      </c>
      <c r="Y276" t="s">
        <v>460</v>
      </c>
      <c r="Z276" t="s">
        <v>473</v>
      </c>
      <c r="AA276" t="s">
        <v>460</v>
      </c>
      <c r="AB276" t="s">
        <v>460</v>
      </c>
      <c r="AC276" t="s">
        <v>460</v>
      </c>
      <c r="AD276" t="s">
        <v>461</v>
      </c>
      <c r="AE276" t="s">
        <v>480</v>
      </c>
      <c r="AF276" t="s">
        <v>463</v>
      </c>
      <c r="AG276" t="s">
        <v>460</v>
      </c>
      <c r="AH276" t="s">
        <v>460</v>
      </c>
      <c r="AI276" t="s">
        <v>473</v>
      </c>
      <c r="AJ276" t="s">
        <v>460</v>
      </c>
      <c r="AK276" t="s">
        <v>460</v>
      </c>
      <c r="AL276" t="s">
        <v>461</v>
      </c>
      <c r="AM276" t="s">
        <v>460</v>
      </c>
      <c r="AN276" t="s">
        <v>473</v>
      </c>
      <c r="AO276" t="s">
        <v>461</v>
      </c>
      <c r="AP276" t="s">
        <v>461</v>
      </c>
      <c r="AQ276" t="s">
        <v>460</v>
      </c>
      <c r="AR276" t="s">
        <v>460</v>
      </c>
      <c r="AS276" t="s">
        <v>460</v>
      </c>
      <c r="AT276" t="s">
        <v>460</v>
      </c>
      <c r="AU276" t="s">
        <v>460</v>
      </c>
      <c r="AV276" t="s">
        <v>460</v>
      </c>
      <c r="AW276" t="s">
        <v>461</v>
      </c>
      <c r="AX276" t="s">
        <v>460</v>
      </c>
      <c r="AY276" t="s">
        <v>460</v>
      </c>
      <c r="AZ276" t="s">
        <v>460</v>
      </c>
      <c r="BA276" t="s">
        <v>461</v>
      </c>
      <c r="BB276" t="s">
        <v>460</v>
      </c>
      <c r="BC276" t="s">
        <v>460</v>
      </c>
      <c r="BD276" t="s">
        <v>461</v>
      </c>
      <c r="BE276" t="s">
        <v>463</v>
      </c>
      <c r="BF276" t="s">
        <v>460</v>
      </c>
      <c r="BG276" t="s">
        <v>460</v>
      </c>
      <c r="BH276" t="s">
        <v>460</v>
      </c>
      <c r="BI276" t="s">
        <v>480</v>
      </c>
      <c r="BJ276" t="s">
        <v>460</v>
      </c>
      <c r="BK276" t="s">
        <v>461</v>
      </c>
      <c r="BL276" t="s">
        <v>460</v>
      </c>
      <c r="BM276" t="s">
        <v>460</v>
      </c>
      <c r="BN276" t="s">
        <v>460</v>
      </c>
      <c r="BO276" t="s">
        <v>460</v>
      </c>
      <c r="BP276" t="s">
        <v>463</v>
      </c>
      <c r="BQ276" t="s">
        <v>480</v>
      </c>
      <c r="BR276" t="s">
        <v>461</v>
      </c>
      <c r="BS276" t="s">
        <v>461</v>
      </c>
      <c r="BT276" t="s">
        <v>461</v>
      </c>
      <c r="BU276" t="s">
        <v>461</v>
      </c>
      <c r="BV276" t="s">
        <v>460</v>
      </c>
      <c r="BW276" t="s">
        <v>461</v>
      </c>
      <c r="BX276" t="s">
        <v>460</v>
      </c>
      <c r="BY276" t="s">
        <v>461</v>
      </c>
      <c r="BZ276" t="s">
        <v>461</v>
      </c>
      <c r="CA276" t="s">
        <v>460</v>
      </c>
      <c r="CB276" t="s">
        <v>461</v>
      </c>
      <c r="CC276" t="s">
        <v>460</v>
      </c>
      <c r="CD276" t="s">
        <v>473</v>
      </c>
      <c r="CE276" t="s">
        <v>460</v>
      </c>
      <c r="CF276" t="s">
        <v>460</v>
      </c>
      <c r="CG276" t="s">
        <v>480</v>
      </c>
      <c r="CH276" t="s">
        <v>460</v>
      </c>
      <c r="CI276" t="s">
        <v>461</v>
      </c>
      <c r="CJ276" t="s">
        <v>461</v>
      </c>
      <c r="CK276" t="s">
        <v>461</v>
      </c>
      <c r="CL276" t="s">
        <v>461</v>
      </c>
      <c r="CM276" t="s">
        <v>463</v>
      </c>
      <c r="CN276" t="s">
        <v>460</v>
      </c>
      <c r="CO276" t="s">
        <v>460</v>
      </c>
      <c r="CP276" t="s">
        <v>461</v>
      </c>
      <c r="CQ276" t="s">
        <v>480</v>
      </c>
      <c r="CR276" t="s">
        <v>461</v>
      </c>
      <c r="CS276" t="s">
        <v>461</v>
      </c>
      <c r="CT276" t="s">
        <v>461</v>
      </c>
      <c r="CU276" t="s">
        <v>460</v>
      </c>
      <c r="CV276" t="s">
        <v>461</v>
      </c>
      <c r="CW276" t="s">
        <v>473</v>
      </c>
      <c r="CX276" t="s">
        <v>460</v>
      </c>
      <c r="CY276" t="s">
        <v>463</v>
      </c>
      <c r="CZ276" t="s">
        <v>480</v>
      </c>
      <c r="DA276" t="s">
        <v>460</v>
      </c>
      <c r="DB276" t="s">
        <v>474</v>
      </c>
      <c r="DC276" t="s">
        <v>461</v>
      </c>
      <c r="DD276" t="s">
        <v>461</v>
      </c>
      <c r="DE276" t="s">
        <v>473</v>
      </c>
      <c r="DF276" t="s">
        <v>460</v>
      </c>
      <c r="DG276" t="s">
        <v>460</v>
      </c>
      <c r="DH276" t="s">
        <v>460</v>
      </c>
      <c r="DI276" t="s">
        <v>460</v>
      </c>
      <c r="DJ276" t="s">
        <v>473</v>
      </c>
      <c r="DK276" t="s">
        <v>460</v>
      </c>
      <c r="DL276" t="s">
        <v>460</v>
      </c>
      <c r="DM276" t="s">
        <v>460</v>
      </c>
      <c r="DN276" t="s">
        <v>460</v>
      </c>
      <c r="DO276" t="s">
        <v>460</v>
      </c>
      <c r="DP276" t="s">
        <v>461</v>
      </c>
      <c r="DQ276" t="s">
        <v>460</v>
      </c>
      <c r="DR276" t="s">
        <v>460</v>
      </c>
      <c r="DS276" t="s">
        <v>460</v>
      </c>
      <c r="DT276" t="s">
        <v>460</v>
      </c>
      <c r="DU276" t="s">
        <v>461</v>
      </c>
      <c r="DV276" t="s">
        <v>460</v>
      </c>
      <c r="DW276" t="s">
        <v>460</v>
      </c>
      <c r="DX276" t="s">
        <v>461</v>
      </c>
      <c r="DY276" t="s">
        <v>460</v>
      </c>
      <c r="DZ276" t="s">
        <v>460</v>
      </c>
      <c r="EA276" t="s">
        <v>460</v>
      </c>
      <c r="EB276" t="s">
        <v>460</v>
      </c>
      <c r="EC276" t="s">
        <v>460</v>
      </c>
      <c r="ED276" t="s">
        <v>460</v>
      </c>
      <c r="EE276" t="s">
        <v>473</v>
      </c>
      <c r="EF276" t="s">
        <v>461</v>
      </c>
      <c r="EG276" t="s">
        <v>460</v>
      </c>
      <c r="EH276" t="s">
        <v>460</v>
      </c>
      <c r="EI276" t="s">
        <v>480</v>
      </c>
      <c r="EJ276" t="s">
        <v>461</v>
      </c>
      <c r="EK276" t="s">
        <v>460</v>
      </c>
      <c r="EL276" t="s">
        <v>460</v>
      </c>
      <c r="EM276" t="s">
        <v>461</v>
      </c>
      <c r="EN276" t="s">
        <v>480</v>
      </c>
      <c r="EO276" t="s">
        <v>460</v>
      </c>
      <c r="EP276" t="s">
        <v>473</v>
      </c>
      <c r="EQ276" t="s">
        <v>460</v>
      </c>
      <c r="ER276" t="s">
        <v>460</v>
      </c>
      <c r="ES276" t="s">
        <v>460</v>
      </c>
      <c r="ET276" t="s">
        <v>460</v>
      </c>
      <c r="EU276" t="s">
        <v>460</v>
      </c>
      <c r="EV276" t="s">
        <v>460</v>
      </c>
      <c r="EW276" t="s">
        <v>460</v>
      </c>
      <c r="EX276" t="s">
        <v>460</v>
      </c>
      <c r="EY276" t="s">
        <v>461</v>
      </c>
      <c r="EZ276" t="s">
        <v>461</v>
      </c>
      <c r="FA276" t="s">
        <v>461</v>
      </c>
      <c r="FB276" t="s">
        <v>461</v>
      </c>
      <c r="FC276" t="s">
        <v>460</v>
      </c>
      <c r="FD276" t="s">
        <v>473</v>
      </c>
      <c r="FE276" t="s">
        <v>461</v>
      </c>
      <c r="FF276" t="s">
        <v>461</v>
      </c>
      <c r="FG276" t="s">
        <v>461</v>
      </c>
      <c r="FH276" t="s">
        <v>460</v>
      </c>
      <c r="FI276" t="s">
        <v>460</v>
      </c>
      <c r="FJ276" t="s">
        <v>461</v>
      </c>
      <c r="FK276" t="s">
        <v>461</v>
      </c>
      <c r="FL276" t="s">
        <v>460</v>
      </c>
      <c r="FM276" t="s">
        <v>461</v>
      </c>
      <c r="FN276" t="s">
        <v>473</v>
      </c>
      <c r="FO276" t="s">
        <v>460</v>
      </c>
      <c r="FP276" t="s">
        <v>460</v>
      </c>
      <c r="FQ276" t="s">
        <v>461</v>
      </c>
      <c r="FR276" t="s">
        <v>460</v>
      </c>
      <c r="FS276" t="s">
        <v>460</v>
      </c>
      <c r="FT276" t="s">
        <v>460</v>
      </c>
      <c r="FU276" t="s">
        <v>480</v>
      </c>
      <c r="FV276" t="s">
        <v>460</v>
      </c>
      <c r="FW276" t="s">
        <v>461</v>
      </c>
      <c r="FX276" t="s">
        <v>460</v>
      </c>
      <c r="FY276" t="s">
        <v>460</v>
      </c>
      <c r="FZ276" t="s">
        <v>460</v>
      </c>
      <c r="GA276" t="s">
        <v>461</v>
      </c>
      <c r="GB276" t="s">
        <v>480</v>
      </c>
      <c r="GC276" t="s">
        <v>460</v>
      </c>
      <c r="GD276" t="s">
        <v>460</v>
      </c>
      <c r="GE276" t="s">
        <v>461</v>
      </c>
      <c r="GF276" t="s">
        <v>461</v>
      </c>
      <c r="GG276" t="s">
        <v>461</v>
      </c>
      <c r="GH276" t="s">
        <v>460</v>
      </c>
      <c r="GI276" t="s">
        <v>460</v>
      </c>
      <c r="GJ276" t="s">
        <v>460</v>
      </c>
      <c r="GK276" t="s">
        <v>461</v>
      </c>
      <c r="GL276" t="s">
        <v>480</v>
      </c>
      <c r="GM276" t="s">
        <v>460</v>
      </c>
      <c r="GN276" t="s">
        <v>460</v>
      </c>
      <c r="GO276" t="s">
        <v>461</v>
      </c>
      <c r="GP276" t="s">
        <v>460</v>
      </c>
      <c r="GQ276" t="s">
        <v>480</v>
      </c>
      <c r="GR276" t="s">
        <v>473</v>
      </c>
      <c r="GS276" t="s">
        <v>460</v>
      </c>
      <c r="GT276" t="s">
        <v>480</v>
      </c>
      <c r="GU276" t="s">
        <v>480</v>
      </c>
      <c r="GV276" t="s">
        <v>460</v>
      </c>
      <c r="GW276" t="s">
        <v>461</v>
      </c>
      <c r="GX276" t="s">
        <v>460</v>
      </c>
      <c r="GY276" t="s">
        <v>460</v>
      </c>
      <c r="GZ276" t="s">
        <v>460</v>
      </c>
      <c r="HA276" t="s">
        <v>461</v>
      </c>
      <c r="HB276" t="s">
        <v>480</v>
      </c>
      <c r="HC276" t="s">
        <v>480</v>
      </c>
      <c r="HD276" t="s">
        <v>461</v>
      </c>
      <c r="HE276" t="s">
        <v>481</v>
      </c>
      <c r="HF276">
        <v>107</v>
      </c>
      <c r="HG276">
        <v>57</v>
      </c>
      <c r="HH276">
        <v>16</v>
      </c>
      <c r="HI276">
        <v>6</v>
      </c>
      <c r="HJ276">
        <v>13</v>
      </c>
      <c r="HK276" t="s">
        <v>476</v>
      </c>
      <c r="HM276" s="3">
        <f t="shared" si="194"/>
        <v>4</v>
      </c>
      <c r="HN276" s="3">
        <f t="shared" si="195"/>
        <v>38</v>
      </c>
      <c r="HO276" s="3">
        <f t="shared" si="211"/>
        <v>9</v>
      </c>
      <c r="HP276" s="3">
        <f t="shared" si="174"/>
        <v>38</v>
      </c>
      <c r="HQ276" s="7" t="str" cm="1">
        <f t="array" ref="HQ276">_xlfn.SWITCH(HP276,HM276,"Oui",HN276,"Non",HO276,"Abstention")</f>
        <v>Non</v>
      </c>
      <c r="HR276" s="7" t="str" cm="1">
        <f t="array" ref="HR276">_xlfn.SWITCH(HQ276,"Oui","Non","Non","Oui","Abstention","Oui")</f>
        <v>Oui</v>
      </c>
      <c r="HS276" s="7" t="str" cm="1">
        <f t="array" ref="HS276">_xlfn.SWITCH(HQ276,"Oui","Abstention","Non","Abstention","Abstention","Non")</f>
        <v>Abstention</v>
      </c>
      <c r="HT276" s="3">
        <f t="shared" si="175"/>
        <v>51</v>
      </c>
      <c r="HU276" s="3">
        <f t="shared" si="176"/>
        <v>0.74509803921568629</v>
      </c>
      <c r="HV276" t="str">
        <f t="shared" si="177"/>
        <v>consigne</v>
      </c>
      <c r="HW276" s="3">
        <f t="shared" si="196"/>
        <v>29</v>
      </c>
      <c r="HX276" s="3">
        <f t="shared" si="197"/>
        <v>1</v>
      </c>
      <c r="HY276" s="3">
        <f t="shared" si="198"/>
        <v>5</v>
      </c>
      <c r="HZ276" s="3">
        <f t="shared" si="178"/>
        <v>29</v>
      </c>
      <c r="IA276" s="7" t="str" cm="1">
        <f t="array" ref="IA276">_xlfn.SWITCH(HZ276,HW276,"Oui",HX276,"Non",HY276,"Abstention")</f>
        <v>Oui</v>
      </c>
      <c r="IB276" s="7" t="str" cm="1">
        <f t="array" ref="IB276">_xlfn.SWITCH(IA276,"Oui","Non","Non","Oui","Abstention","Oui")</f>
        <v>Non</v>
      </c>
      <c r="IC276" s="7" t="str" cm="1">
        <f t="array" ref="IC276">_xlfn.SWITCH(IA276,"Oui","Abstention","Non","Abstention","Abstention","Non")</f>
        <v>Abstention</v>
      </c>
      <c r="ID276" s="3">
        <f t="shared" si="179"/>
        <v>35</v>
      </c>
      <c r="IE276" s="3">
        <f t="shared" si="180"/>
        <v>0.82857142857142863</v>
      </c>
      <c r="IF276" t="str">
        <f t="shared" si="181"/>
        <v>consigne</v>
      </c>
      <c r="IG276">
        <f t="shared" si="199"/>
        <v>7</v>
      </c>
      <c r="IH276">
        <f t="shared" si="200"/>
        <v>16</v>
      </c>
      <c r="II276">
        <f t="shared" si="201"/>
        <v>1</v>
      </c>
      <c r="IJ276" s="3">
        <f t="shared" si="182"/>
        <v>16</v>
      </c>
      <c r="IK276" s="7" t="str" cm="1">
        <f t="array" ref="IK276">_xlfn.SWITCH(IJ276,IG276,"Oui",IH276,"Non",II276,"Abstention")</f>
        <v>Non</v>
      </c>
      <c r="IL276" s="7" t="str" cm="1">
        <f t="array" ref="IL276">_xlfn.SWITCH(IK276,"Oui","Non","Non","Oui","Abstention","Oui")</f>
        <v>Oui</v>
      </c>
      <c r="IM276" s="7" t="str" cm="1">
        <f t="array" ref="IM276">_xlfn.SWITCH(IK276,"Oui","Abstention","Non","Abstention","Abstention","Non")</f>
        <v>Abstention</v>
      </c>
      <c r="IN276" s="3">
        <f t="shared" si="183"/>
        <v>24</v>
      </c>
      <c r="IO276" s="3">
        <f t="shared" si="184"/>
        <v>0.66666666666666663</v>
      </c>
      <c r="IP276" t="str">
        <f t="shared" si="212"/>
        <v>consigne</v>
      </c>
      <c r="IQ276">
        <f t="shared" si="202"/>
        <v>27</v>
      </c>
      <c r="IR276">
        <f t="shared" si="203"/>
        <v>0</v>
      </c>
      <c r="IS276">
        <f t="shared" si="204"/>
        <v>0</v>
      </c>
      <c r="IT276" s="3">
        <f t="shared" si="185"/>
        <v>27</v>
      </c>
      <c r="IU276" s="7" t="str" cm="1">
        <f t="array" ref="IU276">_xlfn.SWITCH(IT276,IQ276,"Oui",IR276,"Non",IS276,"Abstention")</f>
        <v>Oui</v>
      </c>
      <c r="IV276" s="7" t="str" cm="1">
        <f t="array" ref="IV276">_xlfn.SWITCH(IU276,"Oui","Non","Non","Oui","Abstention","Oui")</f>
        <v>Non</v>
      </c>
      <c r="IW276" s="7" t="str" cm="1">
        <f t="array" ref="IW276">_xlfn.SWITCH(IU276,"Oui","Abstention","Non","Abstention","Abstention","Non")</f>
        <v>Abstention</v>
      </c>
      <c r="IX276" s="3">
        <f t="shared" si="186"/>
        <v>27</v>
      </c>
      <c r="IY276" s="3">
        <f t="shared" si="187"/>
        <v>1</v>
      </c>
      <c r="IZ276" t="str">
        <f t="shared" si="213"/>
        <v>consigne</v>
      </c>
      <c r="JA276">
        <f t="shared" si="205"/>
        <v>26</v>
      </c>
      <c r="JB276">
        <f t="shared" si="206"/>
        <v>2</v>
      </c>
      <c r="JC276">
        <f t="shared" si="207"/>
        <v>0</v>
      </c>
      <c r="JD276" s="3">
        <f t="shared" si="188"/>
        <v>26</v>
      </c>
      <c r="JE276" s="7" t="str" cm="1">
        <f t="array" ref="JE276">_xlfn.SWITCH(JD276,JA276,"Oui",JB276,"Non",JC276,"Abstention")</f>
        <v>Oui</v>
      </c>
      <c r="JF276" s="7" t="str" cm="1">
        <f t="array" ref="JF276">_xlfn.SWITCH(JE276,"Oui","Non","Non","Oui","Abstention","Oui")</f>
        <v>Non</v>
      </c>
      <c r="JG276" s="7" t="str" cm="1">
        <f t="array" ref="JG276">_xlfn.SWITCH(JE276,"Oui","Abstention","Non","Abstention","Abstention","Non")</f>
        <v>Abstention</v>
      </c>
      <c r="JH276" s="3">
        <f t="shared" si="189"/>
        <v>28</v>
      </c>
      <c r="JI276" s="3">
        <f t="shared" si="190"/>
        <v>0.9285714285714286</v>
      </c>
      <c r="JJ276" t="str">
        <f t="shared" si="214"/>
        <v>consigne</v>
      </c>
      <c r="JK276">
        <f t="shared" si="208"/>
        <v>14</v>
      </c>
      <c r="JL276">
        <f t="shared" si="209"/>
        <v>0</v>
      </c>
      <c r="JM276">
        <f t="shared" si="210"/>
        <v>1</v>
      </c>
      <c r="JN276" s="3">
        <f t="shared" si="191"/>
        <v>14</v>
      </c>
      <c r="JO276" s="7" t="str" cm="1">
        <f t="array" ref="JO276">_xlfn.SWITCH(JN276,JK276,"Oui",JL276,"Non",JM276,"Abstention")</f>
        <v>Oui</v>
      </c>
      <c r="JP276" s="7" t="str" cm="1">
        <f t="array" ref="JP276">_xlfn.SWITCH(JO276,"Oui","Non","Non","Oui","Abstention","Oui")</f>
        <v>Non</v>
      </c>
      <c r="JQ276" s="7" t="str" cm="1">
        <f t="array" ref="JQ276">_xlfn.SWITCH(JO276,"Oui","Abstention","Non","Abstention","Abstention","Non")</f>
        <v>Abstention</v>
      </c>
      <c r="JR276" s="3">
        <f t="shared" si="192"/>
        <v>15</v>
      </c>
      <c r="JS276" s="3">
        <f t="shared" si="193"/>
        <v>0.93333333333333335</v>
      </c>
      <c r="JT276" t="str">
        <f t="shared" si="215"/>
        <v>consigne</v>
      </c>
      <c r="JU276" s="3"/>
      <c r="JV276" t="str" cm="1">
        <f t="array" ref="JV276:KH276">_xlfn._xlws.FILTER($M$3:$HD$3,((($M276:$HD276=$HR276)+($M276:$HD276=$HS276))*($M$5:$HD$5="V")*($HV276="consigne")),"")</f>
        <v>Amaudruz Céline</v>
      </c>
      <c r="JW276" t="str">
        <v>Bircher Martina</v>
      </c>
      <c r="JX276" t="str">
        <v>Buffat Michaël</v>
      </c>
      <c r="JY276" t="str">
        <v>Grin Jean-Pierre</v>
      </c>
      <c r="JZ276" t="str">
        <v>Heer Alfred</v>
      </c>
      <c r="KA276" t="str">
        <v>Imark Christian</v>
      </c>
      <c r="KB276" t="str">
        <v>Köppel Roger</v>
      </c>
      <c r="KC276" t="str">
        <v>Nicolet Jacques</v>
      </c>
      <c r="KD276" t="str">
        <v>Page Pierre-André</v>
      </c>
      <c r="KE276" t="str">
        <v>Steinemann Barbara</v>
      </c>
      <c r="KF276" t="str">
        <v>Umbricht Pieren Nadja</v>
      </c>
      <c r="KG276" t="str">
        <v>Walliser Bruno</v>
      </c>
      <c r="KH276" t="str">
        <v>Wobmann Walter</v>
      </c>
      <c r="KP276" t="str" cm="1">
        <f t="array" ref="KP276:KU276">_xlfn._xlws.FILTER($M$3:$HD$3,((($M276:$HD276=$IB276)+($M276:$HD276=$IC276))*($M$5:$HD$5="S")*($IF276="consigne")),"")</f>
        <v>Feri Yvonne</v>
      </c>
      <c r="KQ276" t="str">
        <v>Friedl Claudia</v>
      </c>
      <c r="KR276" t="str">
        <v>Funiciello Tamara</v>
      </c>
      <c r="KS276" t="str">
        <v>Schneider Schüttel Ursula</v>
      </c>
      <c r="KT276" t="str">
        <v>Wasserfallen Flavia</v>
      </c>
      <c r="KU276" t="str">
        <v>Wyss Sarah</v>
      </c>
      <c r="LD276" t="str" cm="1">
        <f t="array" ref="LD276">_xlfn._xlws.FILTER($M$3:$HD$3,((($M276:$HD276=$IV276)+($M276:$HD276=$IW276))*($M$5:$HD$5="RL")*($IZ276="consigne")),"")</f>
        <v/>
      </c>
      <c r="LP276" t="str" cm="1">
        <f t="array" ref="LP276:LQ276">_xlfn._xlws.FILTER($M$3:$HD$3,((($M276:$HD276=$JF276)+($M276:$HD276=$JG276))*($M$5:$HD$5="G")*($JJ276="consigne")),"")</f>
        <v>Rytz Regula</v>
      </c>
      <c r="LQ276" t="str">
        <v>Weichelt Manuela</v>
      </c>
      <c r="MA276" t="str" cm="1">
        <f t="array" ref="MA276">_xlfn._xlws.FILTER($M$3:$HD$3,((($M276:$HD276=$JP276)+($M276:$HD276=$JQ276))*($M$5:$HD$5="GL")*($JT276="consigne")),"")</f>
        <v>Weber Céline</v>
      </c>
      <c r="MG276" t="str" cm="1">
        <f t="array" ref="MG276:MN276">_xlfn._xlws.FILTER($M$3:$HD$3,((($M276:$HD276=$IL276)+($M276:$HD276=$IM276))*($M$5:$HD$5="M-E")*($IP276="consigne")),"")</f>
        <v>Hess Lorenz</v>
      </c>
      <c r="MH276" t="str">
        <v>Kutter Philipp</v>
      </c>
      <c r="MI276" t="str">
        <v>Landolt Martin</v>
      </c>
      <c r="MJ276" t="str">
        <v>Maitre Vincent</v>
      </c>
      <c r="MK276" t="str">
        <v>Roth Pasquier Marie-France</v>
      </c>
      <c r="ML276" t="str">
        <v>Schneider-Schneiter Elisabeth</v>
      </c>
      <c r="MM276" t="str">
        <v>Siegenthaler Heinz</v>
      </c>
      <c r="MN276" t="str">
        <v>Stadler Simon</v>
      </c>
    </row>
    <row r="277" spans="1:354" x14ac:dyDescent="0.25">
      <c r="A277" s="1" t="s">
        <v>1368</v>
      </c>
      <c r="B277" t="s">
        <v>204</v>
      </c>
      <c r="C277" t="s">
        <v>1369</v>
      </c>
      <c r="D277" t="s">
        <v>484</v>
      </c>
      <c r="E277" s="1" t="s">
        <v>1370</v>
      </c>
      <c r="F277" t="s">
        <v>1371</v>
      </c>
      <c r="G277">
        <v>24781</v>
      </c>
      <c r="H277" t="s">
        <v>598</v>
      </c>
      <c r="I277" t="s">
        <v>1372</v>
      </c>
      <c r="M277" t="s">
        <v>461</v>
      </c>
      <c r="N277" t="s">
        <v>461</v>
      </c>
      <c r="O277" t="s">
        <v>473</v>
      </c>
      <c r="P277" t="s">
        <v>461</v>
      </c>
      <c r="Q277" t="s">
        <v>461</v>
      </c>
      <c r="R277" t="s">
        <v>460</v>
      </c>
      <c r="S277" t="s">
        <v>460</v>
      </c>
      <c r="T277" t="s">
        <v>460</v>
      </c>
      <c r="U277" t="s">
        <v>460</v>
      </c>
      <c r="V277" t="s">
        <v>460</v>
      </c>
      <c r="W277" t="s">
        <v>463</v>
      </c>
      <c r="X277" t="s">
        <v>460</v>
      </c>
      <c r="Y277" t="s">
        <v>460</v>
      </c>
      <c r="Z277" t="s">
        <v>473</v>
      </c>
      <c r="AA277" t="s">
        <v>460</v>
      </c>
      <c r="AB277" t="s">
        <v>460</v>
      </c>
      <c r="AC277" t="s">
        <v>460</v>
      </c>
      <c r="AD277" t="s">
        <v>461</v>
      </c>
      <c r="AE277" t="s">
        <v>461</v>
      </c>
      <c r="AF277" t="s">
        <v>463</v>
      </c>
      <c r="AG277" t="s">
        <v>461</v>
      </c>
      <c r="AH277" t="s">
        <v>461</v>
      </c>
      <c r="AI277" t="s">
        <v>473</v>
      </c>
      <c r="AJ277" t="s">
        <v>460</v>
      </c>
      <c r="AK277" t="s">
        <v>473</v>
      </c>
      <c r="AL277" t="s">
        <v>461</v>
      </c>
      <c r="AM277" t="s">
        <v>461</v>
      </c>
      <c r="AN277" t="s">
        <v>473</v>
      </c>
      <c r="AO277" t="s">
        <v>461</v>
      </c>
      <c r="AP277" t="s">
        <v>461</v>
      </c>
      <c r="AQ277" t="s">
        <v>461</v>
      </c>
      <c r="AR277" t="s">
        <v>460</v>
      </c>
      <c r="AS277" t="s">
        <v>460</v>
      </c>
      <c r="AT277" t="s">
        <v>461</v>
      </c>
      <c r="AU277" t="s">
        <v>460</v>
      </c>
      <c r="AV277" t="s">
        <v>460</v>
      </c>
      <c r="AW277" t="s">
        <v>461</v>
      </c>
      <c r="AX277" t="s">
        <v>460</v>
      </c>
      <c r="AY277" t="s">
        <v>461</v>
      </c>
      <c r="AZ277" t="s">
        <v>461</v>
      </c>
      <c r="BA277" t="s">
        <v>461</v>
      </c>
      <c r="BB277" t="s">
        <v>461</v>
      </c>
      <c r="BC277" t="s">
        <v>460</v>
      </c>
      <c r="BD277" t="s">
        <v>461</v>
      </c>
      <c r="BE277" t="s">
        <v>463</v>
      </c>
      <c r="BF277" t="s">
        <v>461</v>
      </c>
      <c r="BG277" t="s">
        <v>460</v>
      </c>
      <c r="BH277" t="s">
        <v>461</v>
      </c>
      <c r="BI277" t="s">
        <v>460</v>
      </c>
      <c r="BJ277" t="s">
        <v>461</v>
      </c>
      <c r="BK277" t="s">
        <v>461</v>
      </c>
      <c r="BL277" t="s">
        <v>460</v>
      </c>
      <c r="BM277" t="s">
        <v>460</v>
      </c>
      <c r="BN277" t="s">
        <v>460</v>
      </c>
      <c r="BO277" t="s">
        <v>461</v>
      </c>
      <c r="BP277" t="s">
        <v>463</v>
      </c>
      <c r="BQ277" t="s">
        <v>460</v>
      </c>
      <c r="BR277" t="s">
        <v>461</v>
      </c>
      <c r="BS277" t="s">
        <v>460</v>
      </c>
      <c r="BT277" t="s">
        <v>461</v>
      </c>
      <c r="BU277" t="s">
        <v>461</v>
      </c>
      <c r="BV277" t="s">
        <v>461</v>
      </c>
      <c r="BW277" t="s">
        <v>461</v>
      </c>
      <c r="BX277" t="s">
        <v>460</v>
      </c>
      <c r="BY277" t="s">
        <v>461</v>
      </c>
      <c r="BZ277" t="s">
        <v>461</v>
      </c>
      <c r="CA277" t="s">
        <v>460</v>
      </c>
      <c r="CB277" t="s">
        <v>461</v>
      </c>
      <c r="CC277" t="s">
        <v>461</v>
      </c>
      <c r="CD277" t="s">
        <v>473</v>
      </c>
      <c r="CE277" t="s">
        <v>460</v>
      </c>
      <c r="CF277" t="s">
        <v>460</v>
      </c>
      <c r="CG277" t="s">
        <v>461</v>
      </c>
      <c r="CH277" t="s">
        <v>473</v>
      </c>
      <c r="CI277" t="s">
        <v>461</v>
      </c>
      <c r="CJ277" t="s">
        <v>461</v>
      </c>
      <c r="CK277" t="s">
        <v>473</v>
      </c>
      <c r="CL277" t="s">
        <v>461</v>
      </c>
      <c r="CM277" t="s">
        <v>463</v>
      </c>
      <c r="CN277" t="s">
        <v>460</v>
      </c>
      <c r="CO277" t="s">
        <v>460</v>
      </c>
      <c r="CP277" t="s">
        <v>461</v>
      </c>
      <c r="CQ277" t="s">
        <v>461</v>
      </c>
      <c r="CR277" t="s">
        <v>461</v>
      </c>
      <c r="CS277" t="s">
        <v>461</v>
      </c>
      <c r="CT277" t="s">
        <v>461</v>
      </c>
      <c r="CU277" t="s">
        <v>473</v>
      </c>
      <c r="CV277" t="s">
        <v>461</v>
      </c>
      <c r="CW277" t="s">
        <v>473</v>
      </c>
      <c r="CX277" t="s">
        <v>460</v>
      </c>
      <c r="CY277" t="s">
        <v>463</v>
      </c>
      <c r="CZ277" t="s">
        <v>461</v>
      </c>
      <c r="DA277" t="s">
        <v>461</v>
      </c>
      <c r="DB277" t="s">
        <v>474</v>
      </c>
      <c r="DC277" t="s">
        <v>461</v>
      </c>
      <c r="DD277" t="s">
        <v>461</v>
      </c>
      <c r="DE277" t="s">
        <v>460</v>
      </c>
      <c r="DF277" t="s">
        <v>461</v>
      </c>
      <c r="DG277" t="s">
        <v>460</v>
      </c>
      <c r="DH277" t="s">
        <v>473</v>
      </c>
      <c r="DI277" t="s">
        <v>460</v>
      </c>
      <c r="DJ277" t="s">
        <v>461</v>
      </c>
      <c r="DK277" t="s">
        <v>461</v>
      </c>
      <c r="DL277" t="s">
        <v>460</v>
      </c>
      <c r="DM277" t="s">
        <v>460</v>
      </c>
      <c r="DN277" t="s">
        <v>460</v>
      </c>
      <c r="DO277" t="s">
        <v>461</v>
      </c>
      <c r="DP277" t="s">
        <v>461</v>
      </c>
      <c r="DQ277" t="s">
        <v>461</v>
      </c>
      <c r="DR277" t="s">
        <v>460</v>
      </c>
      <c r="DS277" t="s">
        <v>460</v>
      </c>
      <c r="DT277" t="s">
        <v>460</v>
      </c>
      <c r="DU277" t="s">
        <v>461</v>
      </c>
      <c r="DV277" t="s">
        <v>460</v>
      </c>
      <c r="DW277" t="s">
        <v>460</v>
      </c>
      <c r="DX277" t="s">
        <v>461</v>
      </c>
      <c r="DY277" t="s">
        <v>460</v>
      </c>
      <c r="DZ277" t="s">
        <v>473</v>
      </c>
      <c r="EA277" t="s">
        <v>460</v>
      </c>
      <c r="EB277" t="s">
        <v>460</v>
      </c>
      <c r="EC277" t="s">
        <v>473</v>
      </c>
      <c r="ED277" t="s">
        <v>460</v>
      </c>
      <c r="EE277" t="s">
        <v>473</v>
      </c>
      <c r="EF277" t="s">
        <v>460</v>
      </c>
      <c r="EG277" t="s">
        <v>460</v>
      </c>
      <c r="EH277" t="s">
        <v>461</v>
      </c>
      <c r="EI277" t="s">
        <v>473</v>
      </c>
      <c r="EJ277" t="s">
        <v>461</v>
      </c>
      <c r="EK277" t="s">
        <v>460</v>
      </c>
      <c r="EL277" t="s">
        <v>461</v>
      </c>
      <c r="EM277" t="s">
        <v>461</v>
      </c>
      <c r="EN277" t="s">
        <v>461</v>
      </c>
      <c r="EO277" t="s">
        <v>460</v>
      </c>
      <c r="EP277" t="s">
        <v>473</v>
      </c>
      <c r="EQ277" t="s">
        <v>460</v>
      </c>
      <c r="ER277" t="s">
        <v>460</v>
      </c>
      <c r="ES277" t="s">
        <v>460</v>
      </c>
      <c r="ET277" t="s">
        <v>461</v>
      </c>
      <c r="EU277" t="s">
        <v>460</v>
      </c>
      <c r="EV277" t="s">
        <v>460</v>
      </c>
      <c r="EW277" t="s">
        <v>460</v>
      </c>
      <c r="EX277" t="s">
        <v>460</v>
      </c>
      <c r="EY277" t="s">
        <v>461</v>
      </c>
      <c r="EZ277" t="s">
        <v>461</v>
      </c>
      <c r="FA277" t="s">
        <v>461</v>
      </c>
      <c r="FB277" t="s">
        <v>461</v>
      </c>
      <c r="FC277" t="s">
        <v>461</v>
      </c>
      <c r="FD277" t="s">
        <v>473</v>
      </c>
      <c r="FE277" t="s">
        <v>460</v>
      </c>
      <c r="FF277" t="s">
        <v>461</v>
      </c>
      <c r="FG277" t="s">
        <v>473</v>
      </c>
      <c r="FH277" t="s">
        <v>460</v>
      </c>
      <c r="FI277" t="s">
        <v>460</v>
      </c>
      <c r="FJ277" t="s">
        <v>461</v>
      </c>
      <c r="FK277" t="s">
        <v>461</v>
      </c>
      <c r="FL277" t="s">
        <v>460</v>
      </c>
      <c r="FM277" t="s">
        <v>460</v>
      </c>
      <c r="FN277" t="s">
        <v>461</v>
      </c>
      <c r="FO277" t="s">
        <v>460</v>
      </c>
      <c r="FP277" t="s">
        <v>461</v>
      </c>
      <c r="FQ277" t="s">
        <v>461</v>
      </c>
      <c r="FR277" t="s">
        <v>460</v>
      </c>
      <c r="FS277" t="s">
        <v>461</v>
      </c>
      <c r="FT277" t="s">
        <v>460</v>
      </c>
      <c r="FU277" t="s">
        <v>460</v>
      </c>
      <c r="FV277" t="s">
        <v>461</v>
      </c>
      <c r="FW277" t="s">
        <v>461</v>
      </c>
      <c r="FX277" t="s">
        <v>460</v>
      </c>
      <c r="FY277" t="s">
        <v>473</v>
      </c>
      <c r="FZ277" t="s">
        <v>461</v>
      </c>
      <c r="GA277" t="s">
        <v>461</v>
      </c>
      <c r="GB277" t="s">
        <v>460</v>
      </c>
      <c r="GC277" t="s">
        <v>461</v>
      </c>
      <c r="GD277" t="s">
        <v>460</v>
      </c>
      <c r="GE277" t="s">
        <v>460</v>
      </c>
      <c r="GF277" t="s">
        <v>461</v>
      </c>
      <c r="GG277" t="s">
        <v>460</v>
      </c>
      <c r="GH277" t="s">
        <v>460</v>
      </c>
      <c r="GI277" t="s">
        <v>460</v>
      </c>
      <c r="GJ277" t="s">
        <v>460</v>
      </c>
      <c r="GK277" t="s">
        <v>461</v>
      </c>
      <c r="GL277" t="s">
        <v>461</v>
      </c>
      <c r="GM277" t="s">
        <v>461</v>
      </c>
      <c r="GN277" t="s">
        <v>461</v>
      </c>
      <c r="GO277" t="s">
        <v>461</v>
      </c>
      <c r="GP277" t="s">
        <v>460</v>
      </c>
      <c r="GQ277" t="s">
        <v>461</v>
      </c>
      <c r="GR277" t="s">
        <v>473</v>
      </c>
      <c r="GS277" t="s">
        <v>461</v>
      </c>
      <c r="GT277" t="s">
        <v>460</v>
      </c>
      <c r="GU277" t="s">
        <v>460</v>
      </c>
      <c r="GV277" t="s">
        <v>461</v>
      </c>
      <c r="GW277" t="s">
        <v>460</v>
      </c>
      <c r="GX277" t="s">
        <v>460</v>
      </c>
      <c r="GY277" t="s">
        <v>460</v>
      </c>
      <c r="GZ277" t="s">
        <v>460</v>
      </c>
      <c r="HA277" t="s">
        <v>460</v>
      </c>
      <c r="HB277" t="s">
        <v>461</v>
      </c>
      <c r="HC277" t="s">
        <v>460</v>
      </c>
      <c r="HD277" t="s">
        <v>461</v>
      </c>
      <c r="HE277" t="s">
        <v>475</v>
      </c>
      <c r="HF277">
        <v>83</v>
      </c>
      <c r="HG277">
        <v>90</v>
      </c>
      <c r="HH277">
        <v>0</v>
      </c>
      <c r="HI277">
        <v>6</v>
      </c>
      <c r="HJ277">
        <v>20</v>
      </c>
      <c r="HK277" t="s">
        <v>476</v>
      </c>
      <c r="HM277" s="3">
        <f t="shared" si="194"/>
        <v>0</v>
      </c>
      <c r="HN277" s="3">
        <f t="shared" si="195"/>
        <v>49</v>
      </c>
      <c r="HO277" s="3">
        <f t="shared" si="211"/>
        <v>0</v>
      </c>
      <c r="HP277" s="3">
        <f t="shared" si="174"/>
        <v>49</v>
      </c>
      <c r="HQ277" s="7" t="str" cm="1">
        <f t="array" ref="HQ277">_xlfn.SWITCH(HP277,HM277,"Oui",HN277,"Non",HO277,"Abstention")</f>
        <v>Non</v>
      </c>
      <c r="HR277" s="7" t="str" cm="1">
        <f t="array" ref="HR277">_xlfn.SWITCH(HQ277,"Oui","Non","Non","Oui","Abstention","Oui")</f>
        <v>Oui</v>
      </c>
      <c r="HS277" s="7" t="str" cm="1">
        <f t="array" ref="HS277">_xlfn.SWITCH(HQ277,"Oui","Abstention","Non","Abstention","Abstention","Non")</f>
        <v>Abstention</v>
      </c>
      <c r="HT277" s="3">
        <f t="shared" si="175"/>
        <v>49</v>
      </c>
      <c r="HU277" s="3">
        <f t="shared" si="176"/>
        <v>1</v>
      </c>
      <c r="HV277" t="str">
        <f t="shared" si="177"/>
        <v>consigne</v>
      </c>
      <c r="HW277" s="3">
        <f t="shared" si="196"/>
        <v>33</v>
      </c>
      <c r="HX277" s="3">
        <f t="shared" si="197"/>
        <v>1</v>
      </c>
      <c r="HY277" s="3">
        <f t="shared" si="198"/>
        <v>0</v>
      </c>
      <c r="HZ277" s="3">
        <f t="shared" si="178"/>
        <v>33</v>
      </c>
      <c r="IA277" s="7" t="str" cm="1">
        <f t="array" ref="IA277">_xlfn.SWITCH(HZ277,HW277,"Oui",HX277,"Non",HY277,"Abstention")</f>
        <v>Oui</v>
      </c>
      <c r="IB277" s="7" t="str" cm="1">
        <f t="array" ref="IB277">_xlfn.SWITCH(IA277,"Oui","Non","Non","Oui","Abstention","Oui")</f>
        <v>Non</v>
      </c>
      <c r="IC277" s="7" t="str" cm="1">
        <f t="array" ref="IC277">_xlfn.SWITCH(IA277,"Oui","Abstention","Non","Abstention","Abstention","Non")</f>
        <v>Abstention</v>
      </c>
      <c r="ID277" s="3">
        <f t="shared" si="179"/>
        <v>34</v>
      </c>
      <c r="IE277" s="3">
        <f t="shared" si="180"/>
        <v>0.97058823529411764</v>
      </c>
      <c r="IF277" t="str">
        <f t="shared" si="181"/>
        <v>consigne</v>
      </c>
      <c r="IG277">
        <f t="shared" si="199"/>
        <v>8</v>
      </c>
      <c r="IH277">
        <f t="shared" si="200"/>
        <v>13</v>
      </c>
      <c r="II277">
        <f t="shared" si="201"/>
        <v>0</v>
      </c>
      <c r="IJ277" s="3">
        <f t="shared" si="182"/>
        <v>13</v>
      </c>
      <c r="IK277" s="7" t="str" cm="1">
        <f t="array" ref="IK277">_xlfn.SWITCH(IJ277,IG277,"Oui",IH277,"Non",II277,"Abstention")</f>
        <v>Non</v>
      </c>
      <c r="IL277" s="7" t="str" cm="1">
        <f t="array" ref="IL277">_xlfn.SWITCH(IK277,"Oui","Non","Non","Oui","Abstention","Oui")</f>
        <v>Oui</v>
      </c>
      <c r="IM277" s="7" t="str" cm="1">
        <f t="array" ref="IM277">_xlfn.SWITCH(IK277,"Oui","Abstention","Non","Abstention","Abstention","Non")</f>
        <v>Abstention</v>
      </c>
      <c r="IN277" s="3">
        <f t="shared" si="183"/>
        <v>21</v>
      </c>
      <c r="IO277" s="3">
        <f t="shared" si="184"/>
        <v>0.61904761904761907</v>
      </c>
      <c r="IP277" t="str">
        <f t="shared" si="212"/>
        <v>pas de consigne</v>
      </c>
      <c r="IQ277">
        <f t="shared" si="202"/>
        <v>0</v>
      </c>
      <c r="IR277">
        <f t="shared" si="203"/>
        <v>27</v>
      </c>
      <c r="IS277">
        <f t="shared" si="204"/>
        <v>0</v>
      </c>
      <c r="IT277" s="3">
        <f t="shared" si="185"/>
        <v>27</v>
      </c>
      <c r="IU277" s="7" t="str" cm="1">
        <f t="array" ref="IU277">_xlfn.SWITCH(IT277,IQ277,"Oui",IR277,"Non",IS277,"Abstention")</f>
        <v>Non</v>
      </c>
      <c r="IV277" s="7" t="str" cm="1">
        <f t="array" ref="IV277">_xlfn.SWITCH(IU277,"Oui","Non","Non","Oui","Abstention","Oui")</f>
        <v>Oui</v>
      </c>
      <c r="IW277" s="7" t="str" cm="1">
        <f t="array" ref="IW277">_xlfn.SWITCH(IU277,"Oui","Abstention","Non","Abstention","Abstention","Non")</f>
        <v>Abstention</v>
      </c>
      <c r="IX277" s="3">
        <f t="shared" si="186"/>
        <v>27</v>
      </c>
      <c r="IY277" s="3">
        <f t="shared" si="187"/>
        <v>1</v>
      </c>
      <c r="IZ277" t="str">
        <f t="shared" si="213"/>
        <v>consigne</v>
      </c>
      <c r="JA277">
        <f t="shared" si="205"/>
        <v>29</v>
      </c>
      <c r="JB277">
        <f t="shared" si="206"/>
        <v>0</v>
      </c>
      <c r="JC277">
        <f t="shared" si="207"/>
        <v>0</v>
      </c>
      <c r="JD277" s="3">
        <f t="shared" si="188"/>
        <v>29</v>
      </c>
      <c r="JE277" s="7" t="str" cm="1">
        <f t="array" ref="JE277">_xlfn.SWITCH(JD277,JA277,"Oui",JB277,"Non",JC277,"Abstention")</f>
        <v>Oui</v>
      </c>
      <c r="JF277" s="7" t="str" cm="1">
        <f t="array" ref="JF277">_xlfn.SWITCH(JE277,"Oui","Non","Non","Oui","Abstention","Oui")</f>
        <v>Non</v>
      </c>
      <c r="JG277" s="7" t="str" cm="1">
        <f t="array" ref="JG277">_xlfn.SWITCH(JE277,"Oui","Abstention","Non","Abstention","Abstention","Non")</f>
        <v>Abstention</v>
      </c>
      <c r="JH277" s="3">
        <f t="shared" si="189"/>
        <v>29</v>
      </c>
      <c r="JI277" s="3">
        <f t="shared" si="190"/>
        <v>1</v>
      </c>
      <c r="JJ277" t="str">
        <f t="shared" si="214"/>
        <v>consigne</v>
      </c>
      <c r="JK277">
        <f t="shared" si="208"/>
        <v>13</v>
      </c>
      <c r="JL277">
        <f t="shared" si="209"/>
        <v>0</v>
      </c>
      <c r="JM277">
        <f t="shared" si="210"/>
        <v>0</v>
      </c>
      <c r="JN277" s="3">
        <f t="shared" si="191"/>
        <v>13</v>
      </c>
      <c r="JO277" s="7" t="str" cm="1">
        <f t="array" ref="JO277">_xlfn.SWITCH(JN277,JK277,"Oui",JL277,"Non",JM277,"Abstention")</f>
        <v>Oui</v>
      </c>
      <c r="JP277" s="7" t="str" cm="1">
        <f t="array" ref="JP277">_xlfn.SWITCH(JO277,"Oui","Non","Non","Oui","Abstention","Oui")</f>
        <v>Non</v>
      </c>
      <c r="JQ277" s="7" t="str" cm="1">
        <f t="array" ref="JQ277">_xlfn.SWITCH(JO277,"Oui","Abstention","Non","Abstention","Abstention","Non")</f>
        <v>Abstention</v>
      </c>
      <c r="JR277" s="3">
        <f t="shared" si="192"/>
        <v>13</v>
      </c>
      <c r="JS277" s="3">
        <f t="shared" si="193"/>
        <v>1</v>
      </c>
      <c r="JT277" t="str">
        <f t="shared" si="215"/>
        <v>consigne</v>
      </c>
      <c r="JU277" s="3"/>
      <c r="JV277" t="str" cm="1">
        <f t="array" ref="JV277">_xlfn._xlws.FILTER($M$3:$HD$3,((($M277:$HD277=$HR277)+($M277:$HD277=$HS277))*($M$5:$HD$5="V")*($HV277="consigne")),"")</f>
        <v/>
      </c>
      <c r="KP277" t="str" cm="1">
        <f t="array" ref="KP277">_xlfn._xlws.FILTER($M$3:$HD$3,((($M277:$HD277=$IB277)+($M277:$HD277=$IC277))*($M$5:$HD$5="S")*($IF277="consigne")),"")</f>
        <v>Nussbaumer Eric</v>
      </c>
      <c r="LD277" t="str" cm="1">
        <f t="array" ref="LD277">_xlfn._xlws.FILTER($M$3:$HD$3,((($M277:$HD277=$IV277)+($M277:$HD277=$IW277))*($M$5:$HD$5="RL")*($IZ277="consigne")),"")</f>
        <v/>
      </c>
      <c r="LP277" t="str" cm="1">
        <f t="array" ref="LP277">_xlfn._xlws.FILTER($M$3:$HD$3,((($M277:$HD277=$JF277)+($M277:$HD277=$JG277))*($M$5:$HD$5="G")*($JJ277="consigne")),"")</f>
        <v/>
      </c>
      <c r="MA277" t="str" cm="1">
        <f t="array" ref="MA277">_xlfn._xlws.FILTER($M$3:$HD$3,((($M277:$HD277=$JP277)+($M277:$HD277=$JQ277))*($M$5:$HD$5="GL")*($JT277="consigne")),"")</f>
        <v/>
      </c>
      <c r="MG277" t="str" cm="1">
        <f t="array" ref="MG277">_xlfn._xlws.FILTER($M$3:$HD$3,((($M277:$HD277=$IL277)+($M277:$HD277=$IM277))*($M$5:$HD$5="M-E")*($IP277="consigne")),"")</f>
        <v/>
      </c>
    </row>
    <row r="278" spans="1:354" x14ac:dyDescent="0.25">
      <c r="A278" s="1" t="s">
        <v>1373</v>
      </c>
      <c r="B278" t="s">
        <v>204</v>
      </c>
      <c r="C278" t="s">
        <v>483</v>
      </c>
      <c r="D278" t="s">
        <v>484</v>
      </c>
      <c r="E278" s="1" t="s">
        <v>1374</v>
      </c>
      <c r="F278" t="s">
        <v>1375</v>
      </c>
      <c r="G278">
        <v>24783</v>
      </c>
      <c r="H278" t="s">
        <v>1376</v>
      </c>
      <c r="I278" t="s">
        <v>1377</v>
      </c>
      <c r="M278" t="s">
        <v>480</v>
      </c>
      <c r="N278" t="s">
        <v>480</v>
      </c>
      <c r="O278" t="s">
        <v>460</v>
      </c>
      <c r="P278" t="s">
        <v>461</v>
      </c>
      <c r="Q278" t="s">
        <v>480</v>
      </c>
      <c r="R278" t="s">
        <v>460</v>
      </c>
      <c r="S278" t="s">
        <v>460</v>
      </c>
      <c r="T278" t="s">
        <v>460</v>
      </c>
      <c r="U278" t="s">
        <v>460</v>
      </c>
      <c r="V278" t="s">
        <v>460</v>
      </c>
      <c r="W278" t="s">
        <v>463</v>
      </c>
      <c r="X278" t="s">
        <v>460</v>
      </c>
      <c r="Y278" t="s">
        <v>460</v>
      </c>
      <c r="Z278" t="s">
        <v>473</v>
      </c>
      <c r="AA278" t="s">
        <v>460</v>
      </c>
      <c r="AB278" t="s">
        <v>460</v>
      </c>
      <c r="AC278" t="s">
        <v>460</v>
      </c>
      <c r="AD278" t="s">
        <v>460</v>
      </c>
      <c r="AE278" t="s">
        <v>461</v>
      </c>
      <c r="AF278" t="s">
        <v>463</v>
      </c>
      <c r="AG278" t="s">
        <v>460</v>
      </c>
      <c r="AH278" t="s">
        <v>460</v>
      </c>
      <c r="AI278" t="s">
        <v>473</v>
      </c>
      <c r="AJ278" t="s">
        <v>460</v>
      </c>
      <c r="AK278" t="s">
        <v>460</v>
      </c>
      <c r="AL278" t="s">
        <v>461</v>
      </c>
      <c r="AM278" t="s">
        <v>480</v>
      </c>
      <c r="AN278" t="s">
        <v>473</v>
      </c>
      <c r="AO278" t="s">
        <v>461</v>
      </c>
      <c r="AP278" t="s">
        <v>460</v>
      </c>
      <c r="AQ278" t="s">
        <v>460</v>
      </c>
      <c r="AR278" t="s">
        <v>460</v>
      </c>
      <c r="AS278" t="s">
        <v>460</v>
      </c>
      <c r="AT278" t="s">
        <v>460</v>
      </c>
      <c r="AU278" t="s">
        <v>460</v>
      </c>
      <c r="AV278" t="s">
        <v>460</v>
      </c>
      <c r="AW278" t="s">
        <v>461</v>
      </c>
      <c r="AX278" t="s">
        <v>460</v>
      </c>
      <c r="AY278" t="s">
        <v>460</v>
      </c>
      <c r="AZ278" t="s">
        <v>460</v>
      </c>
      <c r="BA278" t="s">
        <v>461</v>
      </c>
      <c r="BB278" t="s">
        <v>460</v>
      </c>
      <c r="BC278" t="s">
        <v>460</v>
      </c>
      <c r="BD278" t="s">
        <v>461</v>
      </c>
      <c r="BE278" t="s">
        <v>463</v>
      </c>
      <c r="BF278" t="s">
        <v>460</v>
      </c>
      <c r="BG278" t="s">
        <v>460</v>
      </c>
      <c r="BH278" t="s">
        <v>460</v>
      </c>
      <c r="BI278" t="s">
        <v>460</v>
      </c>
      <c r="BJ278" t="s">
        <v>460</v>
      </c>
      <c r="BK278" t="s">
        <v>461</v>
      </c>
      <c r="BL278" t="s">
        <v>460</v>
      </c>
      <c r="BM278" t="s">
        <v>460</v>
      </c>
      <c r="BN278" t="s">
        <v>460</v>
      </c>
      <c r="BO278" t="s">
        <v>460</v>
      </c>
      <c r="BP278" t="s">
        <v>463</v>
      </c>
      <c r="BQ278" t="s">
        <v>460</v>
      </c>
      <c r="BR278" t="s">
        <v>480</v>
      </c>
      <c r="BS278" t="s">
        <v>460</v>
      </c>
      <c r="BT278" t="s">
        <v>480</v>
      </c>
      <c r="BU278" t="s">
        <v>461</v>
      </c>
      <c r="BV278" t="s">
        <v>460</v>
      </c>
      <c r="BW278" t="s">
        <v>461</v>
      </c>
      <c r="BX278" t="s">
        <v>460</v>
      </c>
      <c r="BY278" t="s">
        <v>480</v>
      </c>
      <c r="BZ278" t="s">
        <v>461</v>
      </c>
      <c r="CA278" t="s">
        <v>473</v>
      </c>
      <c r="CB278" t="s">
        <v>460</v>
      </c>
      <c r="CC278" t="s">
        <v>460</v>
      </c>
      <c r="CD278" t="s">
        <v>473</v>
      </c>
      <c r="CE278" t="s">
        <v>460</v>
      </c>
      <c r="CF278" t="s">
        <v>460</v>
      </c>
      <c r="CG278" t="s">
        <v>480</v>
      </c>
      <c r="CH278" t="s">
        <v>460</v>
      </c>
      <c r="CI278" t="s">
        <v>461</v>
      </c>
      <c r="CJ278" t="s">
        <v>460</v>
      </c>
      <c r="CK278" t="s">
        <v>460</v>
      </c>
      <c r="CL278" t="s">
        <v>480</v>
      </c>
      <c r="CM278" t="s">
        <v>463</v>
      </c>
      <c r="CN278" t="s">
        <v>460</v>
      </c>
      <c r="CO278" t="s">
        <v>460</v>
      </c>
      <c r="CP278" t="s">
        <v>461</v>
      </c>
      <c r="CQ278" t="s">
        <v>461</v>
      </c>
      <c r="CR278" t="s">
        <v>461</v>
      </c>
      <c r="CS278" t="s">
        <v>460</v>
      </c>
      <c r="CT278" t="s">
        <v>461</v>
      </c>
      <c r="CU278" t="s">
        <v>473</v>
      </c>
      <c r="CV278" t="s">
        <v>480</v>
      </c>
      <c r="CW278" t="s">
        <v>473</v>
      </c>
      <c r="CX278" t="s">
        <v>460</v>
      </c>
      <c r="CY278" t="s">
        <v>463</v>
      </c>
      <c r="CZ278" t="s">
        <v>461</v>
      </c>
      <c r="DA278" t="s">
        <v>460</v>
      </c>
      <c r="DB278" t="s">
        <v>474</v>
      </c>
      <c r="DC278" t="s">
        <v>460</v>
      </c>
      <c r="DD278" t="s">
        <v>461</v>
      </c>
      <c r="DE278" t="s">
        <v>460</v>
      </c>
      <c r="DF278" t="s">
        <v>461</v>
      </c>
      <c r="DG278" t="s">
        <v>460</v>
      </c>
      <c r="DH278" t="s">
        <v>473</v>
      </c>
      <c r="DI278" t="s">
        <v>460</v>
      </c>
      <c r="DJ278" t="s">
        <v>460</v>
      </c>
      <c r="DK278" t="s">
        <v>460</v>
      </c>
      <c r="DL278" t="s">
        <v>460</v>
      </c>
      <c r="DM278" t="s">
        <v>460</v>
      </c>
      <c r="DN278" t="s">
        <v>460</v>
      </c>
      <c r="DO278" t="s">
        <v>460</v>
      </c>
      <c r="DP278" t="s">
        <v>480</v>
      </c>
      <c r="DQ278" t="s">
        <v>460</v>
      </c>
      <c r="DR278" t="s">
        <v>460</v>
      </c>
      <c r="DS278" t="s">
        <v>460</v>
      </c>
      <c r="DT278" t="s">
        <v>460</v>
      </c>
      <c r="DU278" t="s">
        <v>461</v>
      </c>
      <c r="DV278" t="s">
        <v>460</v>
      </c>
      <c r="DW278" t="s">
        <v>460</v>
      </c>
      <c r="DX278" t="s">
        <v>461</v>
      </c>
      <c r="DY278" t="s">
        <v>460</v>
      </c>
      <c r="DZ278" t="s">
        <v>473</v>
      </c>
      <c r="EA278" t="s">
        <v>460</v>
      </c>
      <c r="EB278" t="s">
        <v>460</v>
      </c>
      <c r="EC278" t="s">
        <v>473</v>
      </c>
      <c r="ED278" t="s">
        <v>460</v>
      </c>
      <c r="EE278" t="s">
        <v>473</v>
      </c>
      <c r="EF278" t="s">
        <v>460</v>
      </c>
      <c r="EG278" t="s">
        <v>460</v>
      </c>
      <c r="EH278" t="s">
        <v>460</v>
      </c>
      <c r="EI278" t="s">
        <v>473</v>
      </c>
      <c r="EJ278" t="s">
        <v>461</v>
      </c>
      <c r="EK278" t="s">
        <v>460</v>
      </c>
      <c r="EL278" t="s">
        <v>460</v>
      </c>
      <c r="EM278" t="s">
        <v>460</v>
      </c>
      <c r="EN278" t="s">
        <v>461</v>
      </c>
      <c r="EO278" t="s">
        <v>460</v>
      </c>
      <c r="EP278" t="s">
        <v>473</v>
      </c>
      <c r="EQ278" t="s">
        <v>460</v>
      </c>
      <c r="ER278" t="s">
        <v>460</v>
      </c>
      <c r="ES278" t="s">
        <v>460</v>
      </c>
      <c r="ET278" t="s">
        <v>460</v>
      </c>
      <c r="EU278" t="s">
        <v>460</v>
      </c>
      <c r="EV278" t="s">
        <v>460</v>
      </c>
      <c r="EW278" t="s">
        <v>460</v>
      </c>
      <c r="EX278" t="s">
        <v>460</v>
      </c>
      <c r="EY278" t="s">
        <v>480</v>
      </c>
      <c r="EZ278" t="s">
        <v>460</v>
      </c>
      <c r="FA278" t="s">
        <v>460</v>
      </c>
      <c r="FB278" t="s">
        <v>461</v>
      </c>
      <c r="FC278" t="s">
        <v>460</v>
      </c>
      <c r="FD278" t="s">
        <v>473</v>
      </c>
      <c r="FE278" t="s">
        <v>460</v>
      </c>
      <c r="FF278" t="s">
        <v>460</v>
      </c>
      <c r="FG278" t="s">
        <v>461</v>
      </c>
      <c r="FH278" t="s">
        <v>460</v>
      </c>
      <c r="FI278" t="s">
        <v>460</v>
      </c>
      <c r="FJ278" t="s">
        <v>461</v>
      </c>
      <c r="FK278" t="s">
        <v>480</v>
      </c>
      <c r="FL278" t="s">
        <v>460</v>
      </c>
      <c r="FM278" t="s">
        <v>460</v>
      </c>
      <c r="FN278" t="s">
        <v>460</v>
      </c>
      <c r="FO278" t="s">
        <v>460</v>
      </c>
      <c r="FP278" t="s">
        <v>460</v>
      </c>
      <c r="FQ278" t="s">
        <v>480</v>
      </c>
      <c r="FR278" t="s">
        <v>460</v>
      </c>
      <c r="FS278" t="s">
        <v>460</v>
      </c>
      <c r="FT278" t="s">
        <v>460</v>
      </c>
      <c r="FU278" t="s">
        <v>460</v>
      </c>
      <c r="FV278" t="s">
        <v>460</v>
      </c>
      <c r="FW278" t="s">
        <v>461</v>
      </c>
      <c r="FX278" t="s">
        <v>460</v>
      </c>
      <c r="FY278" t="s">
        <v>460</v>
      </c>
      <c r="FZ278" t="s">
        <v>460</v>
      </c>
      <c r="GA278" t="s">
        <v>461</v>
      </c>
      <c r="GB278" t="s">
        <v>460</v>
      </c>
      <c r="GC278" t="s">
        <v>480</v>
      </c>
      <c r="GD278" t="s">
        <v>460</v>
      </c>
      <c r="GE278" t="s">
        <v>460</v>
      </c>
      <c r="GF278" t="s">
        <v>480</v>
      </c>
      <c r="GG278" t="s">
        <v>460</v>
      </c>
      <c r="GH278" t="s">
        <v>460</v>
      </c>
      <c r="GI278" t="s">
        <v>460</v>
      </c>
      <c r="GJ278" t="s">
        <v>460</v>
      </c>
      <c r="GK278" t="s">
        <v>461</v>
      </c>
      <c r="GL278" t="s">
        <v>461</v>
      </c>
      <c r="GM278" t="s">
        <v>460</v>
      </c>
      <c r="GN278" t="s">
        <v>460</v>
      </c>
      <c r="GO278" t="s">
        <v>480</v>
      </c>
      <c r="GP278" t="s">
        <v>460</v>
      </c>
      <c r="GQ278" t="s">
        <v>480</v>
      </c>
      <c r="GR278" t="s">
        <v>473</v>
      </c>
      <c r="GS278" t="s">
        <v>460</v>
      </c>
      <c r="GT278" t="s">
        <v>460</v>
      </c>
      <c r="GU278" t="s">
        <v>460</v>
      </c>
      <c r="GV278" t="s">
        <v>460</v>
      </c>
      <c r="GW278" t="s">
        <v>460</v>
      </c>
      <c r="GX278" t="s">
        <v>460</v>
      </c>
      <c r="GY278" t="s">
        <v>460</v>
      </c>
      <c r="GZ278" t="s">
        <v>460</v>
      </c>
      <c r="HA278" t="s">
        <v>460</v>
      </c>
      <c r="HB278" t="s">
        <v>461</v>
      </c>
      <c r="HC278" t="s">
        <v>460</v>
      </c>
      <c r="HD278" t="s">
        <v>461</v>
      </c>
      <c r="HE278" t="s">
        <v>481</v>
      </c>
      <c r="HF278">
        <v>128</v>
      </c>
      <c r="HG278">
        <v>32</v>
      </c>
      <c r="HH278">
        <v>18</v>
      </c>
      <c r="HI278">
        <v>6</v>
      </c>
      <c r="HJ278">
        <v>15</v>
      </c>
      <c r="HK278" t="s">
        <v>476</v>
      </c>
      <c r="HM278" s="3">
        <f t="shared" si="194"/>
        <v>1</v>
      </c>
      <c r="HN278" s="3">
        <f t="shared" si="195"/>
        <v>32</v>
      </c>
      <c r="HO278" s="3">
        <f t="shared" si="211"/>
        <v>17</v>
      </c>
      <c r="HP278" s="3">
        <f t="shared" si="174"/>
        <v>32</v>
      </c>
      <c r="HQ278" s="7" t="str" cm="1">
        <f t="array" ref="HQ278">_xlfn.SWITCH(HP278,HM278,"Oui",HN278,"Non",HO278,"Abstention")</f>
        <v>Non</v>
      </c>
      <c r="HR278" s="7" t="str" cm="1">
        <f t="array" ref="HR278">_xlfn.SWITCH(HQ278,"Oui","Non","Non","Oui","Abstention","Oui")</f>
        <v>Oui</v>
      </c>
      <c r="HS278" s="7" t="str" cm="1">
        <f t="array" ref="HS278">_xlfn.SWITCH(HQ278,"Oui","Abstention","Non","Abstention","Abstention","Non")</f>
        <v>Abstention</v>
      </c>
      <c r="HT278" s="3">
        <f t="shared" si="175"/>
        <v>50</v>
      </c>
      <c r="HU278" s="3">
        <f t="shared" si="176"/>
        <v>0.64</v>
      </c>
      <c r="HV278" t="str">
        <f t="shared" si="177"/>
        <v>pas de consigne</v>
      </c>
      <c r="HW278" s="3">
        <f t="shared" si="196"/>
        <v>35</v>
      </c>
      <c r="HX278" s="3">
        <f t="shared" si="197"/>
        <v>0</v>
      </c>
      <c r="HY278" s="3">
        <f t="shared" si="198"/>
        <v>0</v>
      </c>
      <c r="HZ278" s="3">
        <f t="shared" si="178"/>
        <v>35</v>
      </c>
      <c r="IA278" s="7" t="str" cm="1">
        <f t="array" ref="IA278">_xlfn.SWITCH(HZ278,HW278,"Oui",HX278,"Non",HY278,"Abstention")</f>
        <v>Oui</v>
      </c>
      <c r="IB278" s="7" t="str" cm="1">
        <f t="array" ref="IB278">_xlfn.SWITCH(IA278,"Oui","Non","Non","Oui","Abstention","Oui")</f>
        <v>Non</v>
      </c>
      <c r="IC278" s="7" t="str" cm="1">
        <f t="array" ref="IC278">_xlfn.SWITCH(IA278,"Oui","Abstention","Non","Abstention","Abstention","Non")</f>
        <v>Abstention</v>
      </c>
      <c r="ID278" s="3">
        <f t="shared" si="179"/>
        <v>35</v>
      </c>
      <c r="IE278" s="3">
        <f t="shared" si="180"/>
        <v>1</v>
      </c>
      <c r="IF278" t="str">
        <f t="shared" si="181"/>
        <v>consigne</v>
      </c>
      <c r="IG278">
        <f t="shared" si="199"/>
        <v>22</v>
      </c>
      <c r="IH278">
        <f t="shared" si="200"/>
        <v>0</v>
      </c>
      <c r="II278">
        <f t="shared" si="201"/>
        <v>1</v>
      </c>
      <c r="IJ278" s="3">
        <f t="shared" si="182"/>
        <v>22</v>
      </c>
      <c r="IK278" s="7" t="str" cm="1">
        <f t="array" ref="IK278">_xlfn.SWITCH(IJ278,IG278,"Oui",IH278,"Non",II278,"Abstention")</f>
        <v>Oui</v>
      </c>
      <c r="IL278" s="7" t="str" cm="1">
        <f t="array" ref="IL278">_xlfn.SWITCH(IK278,"Oui","Non","Non","Oui","Abstention","Oui")</f>
        <v>Non</v>
      </c>
      <c r="IM278" s="7" t="str" cm="1">
        <f t="array" ref="IM278">_xlfn.SWITCH(IK278,"Oui","Abstention","Non","Abstention","Abstention","Non")</f>
        <v>Abstention</v>
      </c>
      <c r="IN278" s="3">
        <f t="shared" si="183"/>
        <v>23</v>
      </c>
      <c r="IO278" s="3">
        <f t="shared" si="184"/>
        <v>0.95652173913043481</v>
      </c>
      <c r="IP278" t="str">
        <f t="shared" si="212"/>
        <v>consigne</v>
      </c>
      <c r="IQ278">
        <f t="shared" si="202"/>
        <v>27</v>
      </c>
      <c r="IR278">
        <f t="shared" si="203"/>
        <v>0</v>
      </c>
      <c r="IS278">
        <f t="shared" si="204"/>
        <v>0</v>
      </c>
      <c r="IT278" s="3">
        <f t="shared" si="185"/>
        <v>27</v>
      </c>
      <c r="IU278" s="7" t="str" cm="1">
        <f t="array" ref="IU278">_xlfn.SWITCH(IT278,IQ278,"Oui",IR278,"Non",IS278,"Abstention")</f>
        <v>Oui</v>
      </c>
      <c r="IV278" s="7" t="str" cm="1">
        <f t="array" ref="IV278">_xlfn.SWITCH(IU278,"Oui","Non","Non","Oui","Abstention","Oui")</f>
        <v>Non</v>
      </c>
      <c r="IW278" s="7" t="str" cm="1">
        <f t="array" ref="IW278">_xlfn.SWITCH(IU278,"Oui","Abstention","Non","Abstention","Abstention","Non")</f>
        <v>Abstention</v>
      </c>
      <c r="IX278" s="3">
        <f t="shared" si="186"/>
        <v>27</v>
      </c>
      <c r="IY278" s="3">
        <f t="shared" si="187"/>
        <v>1</v>
      </c>
      <c r="IZ278" t="str">
        <f t="shared" si="213"/>
        <v>consigne</v>
      </c>
      <c r="JA278">
        <f t="shared" si="205"/>
        <v>28</v>
      </c>
      <c r="JB278">
        <f t="shared" si="206"/>
        <v>0</v>
      </c>
      <c r="JC278">
        <f t="shared" si="207"/>
        <v>0</v>
      </c>
      <c r="JD278" s="3">
        <f t="shared" si="188"/>
        <v>28</v>
      </c>
      <c r="JE278" s="7" t="str" cm="1">
        <f t="array" ref="JE278">_xlfn.SWITCH(JD278,JA278,"Oui",JB278,"Non",JC278,"Abstention")</f>
        <v>Oui</v>
      </c>
      <c r="JF278" s="7" t="str" cm="1">
        <f t="array" ref="JF278">_xlfn.SWITCH(JE278,"Oui","Non","Non","Oui","Abstention","Oui")</f>
        <v>Non</v>
      </c>
      <c r="JG278" s="7" t="str" cm="1">
        <f t="array" ref="JG278">_xlfn.SWITCH(JE278,"Oui","Abstention","Non","Abstention","Abstention","Non")</f>
        <v>Abstention</v>
      </c>
      <c r="JH278" s="3">
        <f t="shared" si="189"/>
        <v>28</v>
      </c>
      <c r="JI278" s="3">
        <f t="shared" si="190"/>
        <v>1</v>
      </c>
      <c r="JJ278" t="str">
        <f t="shared" si="214"/>
        <v>consigne</v>
      </c>
      <c r="JK278">
        <f t="shared" si="208"/>
        <v>15</v>
      </c>
      <c r="JL278">
        <f t="shared" si="209"/>
        <v>0</v>
      </c>
      <c r="JM278">
        <f t="shared" si="210"/>
        <v>0</v>
      </c>
      <c r="JN278" s="3">
        <f t="shared" si="191"/>
        <v>15</v>
      </c>
      <c r="JO278" s="7" t="str" cm="1">
        <f t="array" ref="JO278">_xlfn.SWITCH(JN278,JK278,"Oui",JL278,"Non",JM278,"Abstention")</f>
        <v>Oui</v>
      </c>
      <c r="JP278" s="7" t="str" cm="1">
        <f t="array" ref="JP278">_xlfn.SWITCH(JO278,"Oui","Non","Non","Oui","Abstention","Oui")</f>
        <v>Non</v>
      </c>
      <c r="JQ278" s="7" t="str" cm="1">
        <f t="array" ref="JQ278">_xlfn.SWITCH(JO278,"Oui","Abstention","Non","Abstention","Abstention","Non")</f>
        <v>Abstention</v>
      </c>
      <c r="JR278" s="3">
        <f t="shared" si="192"/>
        <v>15</v>
      </c>
      <c r="JS278" s="3">
        <f t="shared" si="193"/>
        <v>1</v>
      </c>
      <c r="JT278" t="str">
        <f t="shared" si="215"/>
        <v>consigne</v>
      </c>
      <c r="JU278" s="3"/>
      <c r="JV278" t="str" cm="1">
        <f t="array" ref="JV278">_xlfn._xlws.FILTER($M$3:$HD$3,((($M278:$HD278=$HR278)+($M278:$HD278=$HS278))*($M$5:$HD$5="V")*($HV278="consigne")),"")</f>
        <v/>
      </c>
      <c r="KP278" t="str" cm="1">
        <f t="array" ref="KP278">_xlfn._xlws.FILTER($M$3:$HD$3,((($M278:$HD278=$IB278)+($M278:$HD278=$IC278))*($M$5:$HD$5="S")*($IF278="consigne")),"")</f>
        <v/>
      </c>
      <c r="LD278" t="str" cm="1">
        <f t="array" ref="LD278">_xlfn._xlws.FILTER($M$3:$HD$3,((($M278:$HD278=$IV278)+($M278:$HD278=$IW278))*($M$5:$HD$5="RL")*($IZ278="consigne")),"")</f>
        <v/>
      </c>
      <c r="LP278" t="str" cm="1">
        <f t="array" ref="LP278">_xlfn._xlws.FILTER($M$3:$HD$3,((($M278:$HD278=$JF278)+($M278:$HD278=$JG278))*($M$5:$HD$5="G")*($JJ278="consigne")),"")</f>
        <v/>
      </c>
      <c r="MA278" t="str" cm="1">
        <f t="array" ref="MA278">_xlfn._xlws.FILTER($M$3:$HD$3,((($M278:$HD278=$JP278)+($M278:$HD278=$JQ278))*($M$5:$HD$5="GL")*($JT278="consigne")),"")</f>
        <v/>
      </c>
      <c r="MG278" t="str" cm="1">
        <f t="array" ref="MG278">_xlfn._xlws.FILTER($M$3:$HD$3,((($M278:$HD278=$IL278)+($M278:$HD278=$IM278))*($M$5:$HD$5="M-E")*($IP278="consigne")),"")</f>
        <v>Glanzmann-Hunkeler Ida</v>
      </c>
    </row>
    <row r="279" spans="1:354" x14ac:dyDescent="0.25">
      <c r="A279" s="1" t="s">
        <v>1378</v>
      </c>
      <c r="B279" t="s">
        <v>204</v>
      </c>
      <c r="C279" t="s">
        <v>1379</v>
      </c>
      <c r="D279" t="s">
        <v>484</v>
      </c>
      <c r="E279" s="1" t="s">
        <v>1380</v>
      </c>
      <c r="F279" t="s">
        <v>1381</v>
      </c>
      <c r="G279">
        <v>24784</v>
      </c>
      <c r="H279" t="s">
        <v>1382</v>
      </c>
      <c r="I279" t="s">
        <v>661</v>
      </c>
      <c r="M279" t="s">
        <v>460</v>
      </c>
      <c r="N279" t="s">
        <v>460</v>
      </c>
      <c r="O279" t="s">
        <v>460</v>
      </c>
      <c r="P279" t="s">
        <v>460</v>
      </c>
      <c r="Q279" t="s">
        <v>460</v>
      </c>
      <c r="R279" t="s">
        <v>460</v>
      </c>
      <c r="S279" t="s">
        <v>460</v>
      </c>
      <c r="T279" t="s">
        <v>460</v>
      </c>
      <c r="U279" t="s">
        <v>460</v>
      </c>
      <c r="V279" t="s">
        <v>460</v>
      </c>
      <c r="W279" t="s">
        <v>463</v>
      </c>
      <c r="X279" t="s">
        <v>460</v>
      </c>
      <c r="Y279" t="s">
        <v>460</v>
      </c>
      <c r="Z279" t="s">
        <v>473</v>
      </c>
      <c r="AA279" t="s">
        <v>460</v>
      </c>
      <c r="AB279" t="s">
        <v>460</v>
      </c>
      <c r="AC279" t="s">
        <v>460</v>
      </c>
      <c r="AD279" t="s">
        <v>460</v>
      </c>
      <c r="AE279" t="s">
        <v>460</v>
      </c>
      <c r="AF279" t="s">
        <v>463</v>
      </c>
      <c r="AG279" t="s">
        <v>460</v>
      </c>
      <c r="AH279" t="s">
        <v>460</v>
      </c>
      <c r="AI279" t="s">
        <v>473</v>
      </c>
      <c r="AJ279" t="s">
        <v>460</v>
      </c>
      <c r="AK279" t="s">
        <v>460</v>
      </c>
      <c r="AL279" t="s">
        <v>460</v>
      </c>
      <c r="AM279" t="s">
        <v>460</v>
      </c>
      <c r="AN279" t="s">
        <v>473</v>
      </c>
      <c r="AO279" t="s">
        <v>460</v>
      </c>
      <c r="AP279" t="s">
        <v>474</v>
      </c>
      <c r="AQ279" t="s">
        <v>460</v>
      </c>
      <c r="AR279" t="s">
        <v>460</v>
      </c>
      <c r="AS279" t="s">
        <v>460</v>
      </c>
      <c r="AT279" t="s">
        <v>460</v>
      </c>
      <c r="AU279" t="s">
        <v>460</v>
      </c>
      <c r="AV279" t="s">
        <v>460</v>
      </c>
      <c r="AW279" t="s">
        <v>460</v>
      </c>
      <c r="AX279" t="s">
        <v>460</v>
      </c>
      <c r="AY279" t="s">
        <v>460</v>
      </c>
      <c r="AZ279" t="s">
        <v>460</v>
      </c>
      <c r="BA279" t="s">
        <v>460</v>
      </c>
      <c r="BB279" t="s">
        <v>460</v>
      </c>
      <c r="BC279" t="s">
        <v>460</v>
      </c>
      <c r="BD279" t="s">
        <v>460</v>
      </c>
      <c r="BE279" t="s">
        <v>463</v>
      </c>
      <c r="BF279" t="s">
        <v>460</v>
      </c>
      <c r="BG279" t="s">
        <v>460</v>
      </c>
      <c r="BH279" t="s">
        <v>460</v>
      </c>
      <c r="BI279" t="s">
        <v>460</v>
      </c>
      <c r="BJ279" t="s">
        <v>460</v>
      </c>
      <c r="BK279" t="s">
        <v>460</v>
      </c>
      <c r="BL279" t="s">
        <v>460</v>
      </c>
      <c r="BM279" t="s">
        <v>460</v>
      </c>
      <c r="BN279" t="s">
        <v>460</v>
      </c>
      <c r="BO279" t="s">
        <v>460</v>
      </c>
      <c r="BP279" t="s">
        <v>463</v>
      </c>
      <c r="BQ279" t="s">
        <v>460</v>
      </c>
      <c r="BR279" t="s">
        <v>460</v>
      </c>
      <c r="BS279" t="s">
        <v>460</v>
      </c>
      <c r="BT279" t="s">
        <v>460</v>
      </c>
      <c r="BU279" t="s">
        <v>460</v>
      </c>
      <c r="BV279" t="s">
        <v>460</v>
      </c>
      <c r="BW279" t="s">
        <v>460</v>
      </c>
      <c r="BX279" t="s">
        <v>460</v>
      </c>
      <c r="BY279" t="s">
        <v>460</v>
      </c>
      <c r="BZ279" t="s">
        <v>460</v>
      </c>
      <c r="CA279" t="s">
        <v>460</v>
      </c>
      <c r="CB279" t="s">
        <v>460</v>
      </c>
      <c r="CC279" t="s">
        <v>460</v>
      </c>
      <c r="CD279" t="s">
        <v>473</v>
      </c>
      <c r="CE279" t="s">
        <v>460</v>
      </c>
      <c r="CF279" t="s">
        <v>460</v>
      </c>
      <c r="CG279" t="s">
        <v>460</v>
      </c>
      <c r="CH279" t="s">
        <v>460</v>
      </c>
      <c r="CI279" t="s">
        <v>460</v>
      </c>
      <c r="CJ279" t="s">
        <v>460</v>
      </c>
      <c r="CK279" t="s">
        <v>460</v>
      </c>
      <c r="CL279" t="s">
        <v>460</v>
      </c>
      <c r="CM279" t="s">
        <v>463</v>
      </c>
      <c r="CN279" t="s">
        <v>460</v>
      </c>
      <c r="CO279" t="s">
        <v>460</v>
      </c>
      <c r="CP279" t="s">
        <v>460</v>
      </c>
      <c r="CQ279" t="s">
        <v>460</v>
      </c>
      <c r="CR279" t="s">
        <v>460</v>
      </c>
      <c r="CS279" t="s">
        <v>460</v>
      </c>
      <c r="CT279" t="s">
        <v>460</v>
      </c>
      <c r="CU279" t="s">
        <v>473</v>
      </c>
      <c r="CV279" t="s">
        <v>460</v>
      </c>
      <c r="CW279" t="s">
        <v>473</v>
      </c>
      <c r="CX279" t="s">
        <v>460</v>
      </c>
      <c r="CY279" t="s">
        <v>463</v>
      </c>
      <c r="CZ279" t="s">
        <v>460</v>
      </c>
      <c r="DA279" t="s">
        <v>460</v>
      </c>
      <c r="DB279" t="s">
        <v>463</v>
      </c>
      <c r="DC279" t="s">
        <v>460</v>
      </c>
      <c r="DD279" t="s">
        <v>473</v>
      </c>
      <c r="DE279" t="s">
        <v>460</v>
      </c>
      <c r="DF279" t="s">
        <v>460</v>
      </c>
      <c r="DG279" t="s">
        <v>460</v>
      </c>
      <c r="DH279" t="s">
        <v>473</v>
      </c>
      <c r="DI279" t="s">
        <v>460</v>
      </c>
      <c r="DJ279" t="s">
        <v>460</v>
      </c>
      <c r="DK279" t="s">
        <v>460</v>
      </c>
      <c r="DL279" t="s">
        <v>460</v>
      </c>
      <c r="DM279" t="s">
        <v>460</v>
      </c>
      <c r="DN279" t="s">
        <v>460</v>
      </c>
      <c r="DO279" t="s">
        <v>460</v>
      </c>
      <c r="DP279" t="s">
        <v>460</v>
      </c>
      <c r="DQ279" t="s">
        <v>460</v>
      </c>
      <c r="DR279" t="s">
        <v>460</v>
      </c>
      <c r="DS279" t="s">
        <v>460</v>
      </c>
      <c r="DT279" t="s">
        <v>473</v>
      </c>
      <c r="DU279" t="s">
        <v>460</v>
      </c>
      <c r="DV279" t="s">
        <v>460</v>
      </c>
      <c r="DW279" t="s">
        <v>460</v>
      </c>
      <c r="DX279" t="s">
        <v>460</v>
      </c>
      <c r="DY279" t="s">
        <v>460</v>
      </c>
      <c r="DZ279" t="s">
        <v>460</v>
      </c>
      <c r="EA279" t="s">
        <v>460</v>
      </c>
      <c r="EB279" t="s">
        <v>460</v>
      </c>
      <c r="EC279" t="s">
        <v>460</v>
      </c>
      <c r="ED279" t="s">
        <v>460</v>
      </c>
      <c r="EE279" t="s">
        <v>473</v>
      </c>
      <c r="EF279" t="s">
        <v>460</v>
      </c>
      <c r="EG279" t="s">
        <v>460</v>
      </c>
      <c r="EH279" t="s">
        <v>460</v>
      </c>
      <c r="EI279" t="s">
        <v>460</v>
      </c>
      <c r="EJ279" t="s">
        <v>460</v>
      </c>
      <c r="EK279" t="s">
        <v>460</v>
      </c>
      <c r="EL279" t="s">
        <v>460</v>
      </c>
      <c r="EM279" t="s">
        <v>460</v>
      </c>
      <c r="EN279" t="s">
        <v>460</v>
      </c>
      <c r="EO279" t="s">
        <v>460</v>
      </c>
      <c r="EP279" t="s">
        <v>473</v>
      </c>
      <c r="EQ279" t="s">
        <v>473</v>
      </c>
      <c r="ER279" t="s">
        <v>460</v>
      </c>
      <c r="ES279" t="s">
        <v>460</v>
      </c>
      <c r="ET279" t="s">
        <v>460</v>
      </c>
      <c r="EU279" t="s">
        <v>460</v>
      </c>
      <c r="EV279" t="s">
        <v>460</v>
      </c>
      <c r="EW279" t="s">
        <v>460</v>
      </c>
      <c r="EX279" t="s">
        <v>460</v>
      </c>
      <c r="EY279" t="s">
        <v>460</v>
      </c>
      <c r="EZ279" t="s">
        <v>460</v>
      </c>
      <c r="FA279" t="s">
        <v>460</v>
      </c>
      <c r="FB279" t="s">
        <v>460</v>
      </c>
      <c r="FC279" t="s">
        <v>460</v>
      </c>
      <c r="FD279" t="s">
        <v>473</v>
      </c>
      <c r="FE279" t="s">
        <v>460</v>
      </c>
      <c r="FF279" t="s">
        <v>460</v>
      </c>
      <c r="FG279" t="s">
        <v>460</v>
      </c>
      <c r="FH279" t="s">
        <v>460</v>
      </c>
      <c r="FI279" t="s">
        <v>460</v>
      </c>
      <c r="FJ279" t="s">
        <v>460</v>
      </c>
      <c r="FK279" t="s">
        <v>460</v>
      </c>
      <c r="FL279" t="s">
        <v>460</v>
      </c>
      <c r="FM279" t="s">
        <v>460</v>
      </c>
      <c r="FN279" t="s">
        <v>460</v>
      </c>
      <c r="FO279" t="s">
        <v>460</v>
      </c>
      <c r="FP279" t="s">
        <v>460</v>
      </c>
      <c r="FQ279" t="s">
        <v>460</v>
      </c>
      <c r="FR279" t="s">
        <v>460</v>
      </c>
      <c r="FS279" t="s">
        <v>460</v>
      </c>
      <c r="FT279" t="s">
        <v>460</v>
      </c>
      <c r="FU279" t="s">
        <v>460</v>
      </c>
      <c r="FV279" t="s">
        <v>460</v>
      </c>
      <c r="FW279" t="s">
        <v>460</v>
      </c>
      <c r="FX279" t="s">
        <v>460</v>
      </c>
      <c r="FY279" t="s">
        <v>460</v>
      </c>
      <c r="FZ279" t="s">
        <v>460</v>
      </c>
      <c r="GA279" t="s">
        <v>460</v>
      </c>
      <c r="GB279" t="s">
        <v>460</v>
      </c>
      <c r="GC279" t="s">
        <v>460</v>
      </c>
      <c r="GD279" t="s">
        <v>460</v>
      </c>
      <c r="GE279" t="s">
        <v>460</v>
      </c>
      <c r="GF279" t="s">
        <v>460</v>
      </c>
      <c r="GG279" t="s">
        <v>460</v>
      </c>
      <c r="GH279" t="s">
        <v>460</v>
      </c>
      <c r="GI279" t="s">
        <v>460</v>
      </c>
      <c r="GJ279" t="s">
        <v>460</v>
      </c>
      <c r="GK279" t="s">
        <v>460</v>
      </c>
      <c r="GL279" t="s">
        <v>460</v>
      </c>
      <c r="GM279" t="s">
        <v>460</v>
      </c>
      <c r="GN279" t="s">
        <v>460</v>
      </c>
      <c r="GO279" t="s">
        <v>460</v>
      </c>
      <c r="GP279" t="s">
        <v>460</v>
      </c>
      <c r="GQ279" t="s">
        <v>460</v>
      </c>
      <c r="GR279" t="s">
        <v>473</v>
      </c>
      <c r="GS279" t="s">
        <v>460</v>
      </c>
      <c r="GT279" t="s">
        <v>460</v>
      </c>
      <c r="GU279" t="s">
        <v>460</v>
      </c>
      <c r="GV279" t="s">
        <v>460</v>
      </c>
      <c r="GW279" t="s">
        <v>460</v>
      </c>
      <c r="GX279" t="s">
        <v>473</v>
      </c>
      <c r="GY279" t="s">
        <v>473</v>
      </c>
      <c r="GZ279" t="s">
        <v>460</v>
      </c>
      <c r="HA279" t="s">
        <v>460</v>
      </c>
      <c r="HB279" t="s">
        <v>460</v>
      </c>
      <c r="HC279" t="s">
        <v>460</v>
      </c>
      <c r="HD279" t="s">
        <v>460</v>
      </c>
      <c r="HE279" t="s">
        <v>481</v>
      </c>
      <c r="HF279">
        <v>176</v>
      </c>
      <c r="HG279">
        <v>0</v>
      </c>
      <c r="HH279">
        <v>0</v>
      </c>
      <c r="HI279">
        <v>7</v>
      </c>
      <c r="HJ279">
        <v>16</v>
      </c>
      <c r="HK279" t="s">
        <v>476</v>
      </c>
      <c r="HM279" s="3">
        <f t="shared" si="194"/>
        <v>50</v>
      </c>
      <c r="HN279" s="3">
        <f t="shared" si="195"/>
        <v>0</v>
      </c>
      <c r="HO279" s="3">
        <f t="shared" si="211"/>
        <v>0</v>
      </c>
      <c r="HP279" s="3">
        <f t="shared" si="174"/>
        <v>50</v>
      </c>
      <c r="HQ279" s="7" t="str" cm="1">
        <f t="array" ref="HQ279">_xlfn.SWITCH(HP279,HM279,"Oui",HN279,"Non",HO279,"Abstention")</f>
        <v>Oui</v>
      </c>
      <c r="HR279" s="7" t="str" cm="1">
        <f t="array" ref="HR279">_xlfn.SWITCH(HQ279,"Oui","Non","Non","Oui","Abstention","Oui")</f>
        <v>Non</v>
      </c>
      <c r="HS279" s="7" t="str" cm="1">
        <f t="array" ref="HS279">_xlfn.SWITCH(HQ279,"Oui","Abstention","Non","Abstention","Abstention","Non")</f>
        <v>Abstention</v>
      </c>
      <c r="HT279" s="3">
        <f t="shared" si="175"/>
        <v>50</v>
      </c>
      <c r="HU279" s="3">
        <f t="shared" si="176"/>
        <v>1</v>
      </c>
      <c r="HV279" t="str">
        <f t="shared" si="177"/>
        <v>consigne</v>
      </c>
      <c r="HW279" s="3">
        <f t="shared" si="196"/>
        <v>33</v>
      </c>
      <c r="HX279" s="3">
        <f t="shared" si="197"/>
        <v>0</v>
      </c>
      <c r="HY279" s="3">
        <f t="shared" si="198"/>
        <v>0</v>
      </c>
      <c r="HZ279" s="3">
        <f t="shared" si="178"/>
        <v>33</v>
      </c>
      <c r="IA279" s="7" t="str" cm="1">
        <f t="array" ref="IA279">_xlfn.SWITCH(HZ279,HW279,"Oui",HX279,"Non",HY279,"Abstention")</f>
        <v>Oui</v>
      </c>
      <c r="IB279" s="7" t="str" cm="1">
        <f t="array" ref="IB279">_xlfn.SWITCH(IA279,"Oui","Non","Non","Oui","Abstention","Oui")</f>
        <v>Non</v>
      </c>
      <c r="IC279" s="7" t="str" cm="1">
        <f t="array" ref="IC279">_xlfn.SWITCH(IA279,"Oui","Abstention","Non","Abstention","Abstention","Non")</f>
        <v>Abstention</v>
      </c>
      <c r="ID279" s="3">
        <f t="shared" si="179"/>
        <v>33</v>
      </c>
      <c r="IE279" s="3">
        <f t="shared" si="180"/>
        <v>1</v>
      </c>
      <c r="IF279" t="str">
        <f t="shared" si="181"/>
        <v>consigne</v>
      </c>
      <c r="IG279">
        <f t="shared" si="199"/>
        <v>22</v>
      </c>
      <c r="IH279">
        <f t="shared" si="200"/>
        <v>0</v>
      </c>
      <c r="II279">
        <f t="shared" si="201"/>
        <v>0</v>
      </c>
      <c r="IJ279" s="3">
        <f t="shared" si="182"/>
        <v>22</v>
      </c>
      <c r="IK279" s="7" t="str" cm="1">
        <f t="array" ref="IK279">_xlfn.SWITCH(IJ279,IG279,"Oui",IH279,"Non",II279,"Abstention")</f>
        <v>Oui</v>
      </c>
      <c r="IL279" s="7" t="str" cm="1">
        <f t="array" ref="IL279">_xlfn.SWITCH(IK279,"Oui","Non","Non","Oui","Abstention","Oui")</f>
        <v>Non</v>
      </c>
      <c r="IM279" s="7" t="str" cm="1">
        <f t="array" ref="IM279">_xlfn.SWITCH(IK279,"Oui","Abstention","Non","Abstention","Abstention","Non")</f>
        <v>Abstention</v>
      </c>
      <c r="IN279" s="3">
        <f t="shared" si="183"/>
        <v>22</v>
      </c>
      <c r="IO279" s="3">
        <f t="shared" si="184"/>
        <v>1</v>
      </c>
      <c r="IP279" t="str">
        <f t="shared" si="212"/>
        <v>consigne</v>
      </c>
      <c r="IQ279">
        <f t="shared" si="202"/>
        <v>28</v>
      </c>
      <c r="IR279">
        <f t="shared" si="203"/>
        <v>0</v>
      </c>
      <c r="IS279">
        <f t="shared" si="204"/>
        <v>0</v>
      </c>
      <c r="IT279" s="3">
        <f t="shared" si="185"/>
        <v>28</v>
      </c>
      <c r="IU279" s="7" t="str" cm="1">
        <f t="array" ref="IU279">_xlfn.SWITCH(IT279,IQ279,"Oui",IR279,"Non",IS279,"Abstention")</f>
        <v>Oui</v>
      </c>
      <c r="IV279" s="7" t="str" cm="1">
        <f t="array" ref="IV279">_xlfn.SWITCH(IU279,"Oui","Non","Non","Oui","Abstention","Oui")</f>
        <v>Non</v>
      </c>
      <c r="IW279" s="7" t="str" cm="1">
        <f t="array" ref="IW279">_xlfn.SWITCH(IU279,"Oui","Abstention","Non","Abstention","Abstention","Non")</f>
        <v>Abstention</v>
      </c>
      <c r="IX279" s="3">
        <f t="shared" si="186"/>
        <v>28</v>
      </c>
      <c r="IY279" s="3">
        <f t="shared" si="187"/>
        <v>1</v>
      </c>
      <c r="IZ279" t="str">
        <f t="shared" si="213"/>
        <v>consigne</v>
      </c>
      <c r="JA279">
        <f t="shared" si="205"/>
        <v>28</v>
      </c>
      <c r="JB279">
        <f t="shared" si="206"/>
        <v>0</v>
      </c>
      <c r="JC279">
        <f t="shared" si="207"/>
        <v>0</v>
      </c>
      <c r="JD279" s="3">
        <f t="shared" si="188"/>
        <v>28</v>
      </c>
      <c r="JE279" s="7" t="str" cm="1">
        <f t="array" ref="JE279">_xlfn.SWITCH(JD279,JA279,"Oui",JB279,"Non",JC279,"Abstention")</f>
        <v>Oui</v>
      </c>
      <c r="JF279" s="7" t="str" cm="1">
        <f t="array" ref="JF279">_xlfn.SWITCH(JE279,"Oui","Non","Non","Oui","Abstention","Oui")</f>
        <v>Non</v>
      </c>
      <c r="JG279" s="7" t="str" cm="1">
        <f t="array" ref="JG279">_xlfn.SWITCH(JE279,"Oui","Abstention","Non","Abstention","Abstention","Non")</f>
        <v>Abstention</v>
      </c>
      <c r="JH279" s="3">
        <f t="shared" si="189"/>
        <v>28</v>
      </c>
      <c r="JI279" s="3">
        <f t="shared" si="190"/>
        <v>1</v>
      </c>
      <c r="JJ279" t="str">
        <f t="shared" si="214"/>
        <v>consigne</v>
      </c>
      <c r="JK279">
        <f t="shared" si="208"/>
        <v>15</v>
      </c>
      <c r="JL279">
        <f t="shared" si="209"/>
        <v>0</v>
      </c>
      <c r="JM279">
        <f t="shared" si="210"/>
        <v>0</v>
      </c>
      <c r="JN279" s="3">
        <f t="shared" si="191"/>
        <v>15</v>
      </c>
      <c r="JO279" s="7" t="str" cm="1">
        <f t="array" ref="JO279">_xlfn.SWITCH(JN279,JK279,"Oui",JL279,"Non",JM279,"Abstention")</f>
        <v>Oui</v>
      </c>
      <c r="JP279" s="7" t="str" cm="1">
        <f t="array" ref="JP279">_xlfn.SWITCH(JO279,"Oui","Non","Non","Oui","Abstention","Oui")</f>
        <v>Non</v>
      </c>
      <c r="JQ279" s="7" t="str" cm="1">
        <f t="array" ref="JQ279">_xlfn.SWITCH(JO279,"Oui","Abstention","Non","Abstention","Abstention","Non")</f>
        <v>Abstention</v>
      </c>
      <c r="JR279" s="3">
        <f t="shared" si="192"/>
        <v>15</v>
      </c>
      <c r="JS279" s="3">
        <f t="shared" si="193"/>
        <v>1</v>
      </c>
      <c r="JT279" t="str">
        <f t="shared" si="215"/>
        <v>consigne</v>
      </c>
      <c r="JU279" s="3"/>
      <c r="JV279" t="str" cm="1">
        <f t="array" ref="JV279">_xlfn._xlws.FILTER($M$3:$HD$3,((($M279:$HD279=$HR279)+($M279:$HD279=$HS279))*($M$5:$HD$5="V")*($HV279="consigne")),"")</f>
        <v/>
      </c>
      <c r="KP279" t="str" cm="1">
        <f t="array" ref="KP279">_xlfn._xlws.FILTER($M$3:$HD$3,((($M279:$HD279=$IB279)+($M279:$HD279=$IC279))*($M$5:$HD$5="S")*($IF279="consigne")),"")</f>
        <v/>
      </c>
      <c r="LD279" t="str" cm="1">
        <f t="array" ref="LD279">_xlfn._xlws.FILTER($M$3:$HD$3,((($M279:$HD279=$IV279)+($M279:$HD279=$IW279))*($M$5:$HD$5="RL")*($IZ279="consigne")),"")</f>
        <v/>
      </c>
      <c r="LP279" t="str" cm="1">
        <f t="array" ref="LP279">_xlfn._xlws.FILTER($M$3:$HD$3,((($M279:$HD279=$JF279)+($M279:$HD279=$JG279))*($M$5:$HD$5="G")*($JJ279="consigne")),"")</f>
        <v/>
      </c>
      <c r="MA279" t="str" cm="1">
        <f t="array" ref="MA279">_xlfn._xlws.FILTER($M$3:$HD$3,((($M279:$HD279=$JP279)+($M279:$HD279=$JQ279))*($M$5:$HD$5="GL")*($JT279="consigne")),"")</f>
        <v/>
      </c>
      <c r="MG279" t="str" cm="1">
        <f t="array" ref="MG279">_xlfn._xlws.FILTER($M$3:$HD$3,((($M279:$HD279=$IL279)+($M279:$HD279=$IM279))*($M$5:$HD$5="M-E")*($IP279="consigne")),"")</f>
        <v/>
      </c>
    </row>
    <row r="280" spans="1:354" x14ac:dyDescent="0.25">
      <c r="A280" s="1" t="s">
        <v>1383</v>
      </c>
      <c r="B280" t="s">
        <v>204</v>
      </c>
      <c r="C280" t="s">
        <v>1384</v>
      </c>
      <c r="D280" t="s">
        <v>484</v>
      </c>
      <c r="E280" s="1" t="s">
        <v>1385</v>
      </c>
      <c r="F280" t="s">
        <v>1386</v>
      </c>
      <c r="G280">
        <v>24785</v>
      </c>
      <c r="H280" t="s">
        <v>1387</v>
      </c>
      <c r="I280" t="s">
        <v>1388</v>
      </c>
      <c r="M280" t="s">
        <v>461</v>
      </c>
      <c r="N280" t="s">
        <v>461</v>
      </c>
      <c r="O280" t="s">
        <v>460</v>
      </c>
      <c r="P280" t="s">
        <v>461</v>
      </c>
      <c r="Q280" t="s">
        <v>460</v>
      </c>
      <c r="R280" t="s">
        <v>460</v>
      </c>
      <c r="S280" t="s">
        <v>460</v>
      </c>
      <c r="T280" t="s">
        <v>460</v>
      </c>
      <c r="U280" t="s">
        <v>460</v>
      </c>
      <c r="V280" t="s">
        <v>460</v>
      </c>
      <c r="W280" t="s">
        <v>463</v>
      </c>
      <c r="X280" t="s">
        <v>460</v>
      </c>
      <c r="Y280" t="s">
        <v>460</v>
      </c>
      <c r="Z280" t="s">
        <v>473</v>
      </c>
      <c r="AA280" t="s">
        <v>460</v>
      </c>
      <c r="AB280" t="s">
        <v>460</v>
      </c>
      <c r="AC280" t="s">
        <v>460</v>
      </c>
      <c r="AD280" t="s">
        <v>460</v>
      </c>
      <c r="AE280" t="s">
        <v>461</v>
      </c>
      <c r="AF280" t="s">
        <v>463</v>
      </c>
      <c r="AG280" t="s">
        <v>460</v>
      </c>
      <c r="AH280" t="s">
        <v>460</v>
      </c>
      <c r="AI280" t="s">
        <v>473</v>
      </c>
      <c r="AJ280" t="s">
        <v>460</v>
      </c>
      <c r="AK280" t="s">
        <v>460</v>
      </c>
      <c r="AL280" t="s">
        <v>460</v>
      </c>
      <c r="AM280" t="s">
        <v>460</v>
      </c>
      <c r="AN280" t="s">
        <v>460</v>
      </c>
      <c r="AO280" t="s">
        <v>461</v>
      </c>
      <c r="AP280" t="s">
        <v>460</v>
      </c>
      <c r="AQ280" t="s">
        <v>460</v>
      </c>
      <c r="AR280" t="s">
        <v>460</v>
      </c>
      <c r="AS280" t="s">
        <v>460</v>
      </c>
      <c r="AT280" t="s">
        <v>460</v>
      </c>
      <c r="AU280" t="s">
        <v>460</v>
      </c>
      <c r="AV280" t="s">
        <v>460</v>
      </c>
      <c r="AW280" t="s">
        <v>461</v>
      </c>
      <c r="AX280" t="s">
        <v>460</v>
      </c>
      <c r="AY280" t="s">
        <v>460</v>
      </c>
      <c r="AZ280" t="s">
        <v>460</v>
      </c>
      <c r="BA280" t="s">
        <v>461</v>
      </c>
      <c r="BB280" t="s">
        <v>461</v>
      </c>
      <c r="BC280" t="s">
        <v>460</v>
      </c>
      <c r="BD280" t="s">
        <v>461</v>
      </c>
      <c r="BE280" t="s">
        <v>463</v>
      </c>
      <c r="BF280" t="s">
        <v>460</v>
      </c>
      <c r="BG280" t="s">
        <v>460</v>
      </c>
      <c r="BH280" t="s">
        <v>460</v>
      </c>
      <c r="BI280" t="s">
        <v>460</v>
      </c>
      <c r="BJ280" t="s">
        <v>460</v>
      </c>
      <c r="BK280" t="s">
        <v>461</v>
      </c>
      <c r="BL280" t="s">
        <v>460</v>
      </c>
      <c r="BM280" t="s">
        <v>460</v>
      </c>
      <c r="BN280" t="s">
        <v>460</v>
      </c>
      <c r="BO280" t="s">
        <v>460</v>
      </c>
      <c r="BP280" t="s">
        <v>463</v>
      </c>
      <c r="BQ280" t="s">
        <v>460</v>
      </c>
      <c r="BR280" t="s">
        <v>461</v>
      </c>
      <c r="BS280" t="s">
        <v>460</v>
      </c>
      <c r="BT280" t="s">
        <v>461</v>
      </c>
      <c r="BU280" t="s">
        <v>480</v>
      </c>
      <c r="BV280" t="s">
        <v>460</v>
      </c>
      <c r="BW280" t="s">
        <v>461</v>
      </c>
      <c r="BX280" t="s">
        <v>460</v>
      </c>
      <c r="BY280" t="s">
        <v>460</v>
      </c>
      <c r="BZ280" t="s">
        <v>461</v>
      </c>
      <c r="CA280" t="s">
        <v>460</v>
      </c>
      <c r="CB280" t="s">
        <v>461</v>
      </c>
      <c r="CC280" t="s">
        <v>460</v>
      </c>
      <c r="CD280" t="s">
        <v>473</v>
      </c>
      <c r="CE280" t="s">
        <v>460</v>
      </c>
      <c r="CF280" t="s">
        <v>460</v>
      </c>
      <c r="CG280" t="s">
        <v>480</v>
      </c>
      <c r="CH280" t="s">
        <v>460</v>
      </c>
      <c r="CI280" t="s">
        <v>461</v>
      </c>
      <c r="CJ280" t="s">
        <v>460</v>
      </c>
      <c r="CK280" t="s">
        <v>460</v>
      </c>
      <c r="CL280" t="s">
        <v>461</v>
      </c>
      <c r="CM280" t="s">
        <v>463</v>
      </c>
      <c r="CN280" t="s">
        <v>460</v>
      </c>
      <c r="CO280" t="s">
        <v>460</v>
      </c>
      <c r="CP280" t="s">
        <v>461</v>
      </c>
      <c r="CQ280" t="s">
        <v>461</v>
      </c>
      <c r="CR280" t="s">
        <v>461</v>
      </c>
      <c r="CS280" t="s">
        <v>461</v>
      </c>
      <c r="CT280" t="s">
        <v>461</v>
      </c>
      <c r="CU280" t="s">
        <v>473</v>
      </c>
      <c r="CV280" t="s">
        <v>461</v>
      </c>
      <c r="CW280" t="s">
        <v>460</v>
      </c>
      <c r="CX280" t="s">
        <v>460</v>
      </c>
      <c r="CY280" t="s">
        <v>463</v>
      </c>
      <c r="CZ280" t="s">
        <v>461</v>
      </c>
      <c r="DA280" t="s">
        <v>460</v>
      </c>
      <c r="DB280" t="s">
        <v>474</v>
      </c>
      <c r="DC280" t="s">
        <v>460</v>
      </c>
      <c r="DD280" t="s">
        <v>461</v>
      </c>
      <c r="DE280" t="s">
        <v>460</v>
      </c>
      <c r="DF280" t="s">
        <v>461</v>
      </c>
      <c r="DG280" t="s">
        <v>460</v>
      </c>
      <c r="DH280" t="s">
        <v>473</v>
      </c>
      <c r="DI280" t="s">
        <v>460</v>
      </c>
      <c r="DJ280" t="s">
        <v>460</v>
      </c>
      <c r="DK280" t="s">
        <v>460</v>
      </c>
      <c r="DL280" t="s">
        <v>460</v>
      </c>
      <c r="DM280" t="s">
        <v>460</v>
      </c>
      <c r="DN280" t="s">
        <v>460</v>
      </c>
      <c r="DO280" t="s">
        <v>460</v>
      </c>
      <c r="DP280" t="s">
        <v>461</v>
      </c>
      <c r="DQ280" t="s">
        <v>460</v>
      </c>
      <c r="DR280" t="s">
        <v>460</v>
      </c>
      <c r="DS280" t="s">
        <v>460</v>
      </c>
      <c r="DT280" t="s">
        <v>473</v>
      </c>
      <c r="DU280" t="s">
        <v>461</v>
      </c>
      <c r="DV280" t="s">
        <v>460</v>
      </c>
      <c r="DW280" t="s">
        <v>460</v>
      </c>
      <c r="DX280" t="s">
        <v>461</v>
      </c>
      <c r="DY280" t="s">
        <v>460</v>
      </c>
      <c r="DZ280" t="s">
        <v>460</v>
      </c>
      <c r="EA280" t="s">
        <v>460</v>
      </c>
      <c r="EB280" t="s">
        <v>460</v>
      </c>
      <c r="EC280" t="s">
        <v>460</v>
      </c>
      <c r="ED280" t="s">
        <v>460</v>
      </c>
      <c r="EE280" t="s">
        <v>473</v>
      </c>
      <c r="EF280" t="s">
        <v>460</v>
      </c>
      <c r="EG280" t="s">
        <v>460</v>
      </c>
      <c r="EH280" t="s">
        <v>460</v>
      </c>
      <c r="EI280" t="s">
        <v>480</v>
      </c>
      <c r="EJ280" t="s">
        <v>461</v>
      </c>
      <c r="EK280" t="s">
        <v>460</v>
      </c>
      <c r="EL280" t="s">
        <v>460</v>
      </c>
      <c r="EM280" t="s">
        <v>460</v>
      </c>
      <c r="EN280" t="s">
        <v>473</v>
      </c>
      <c r="EO280" t="s">
        <v>460</v>
      </c>
      <c r="EP280" t="s">
        <v>473</v>
      </c>
      <c r="EQ280" t="s">
        <v>460</v>
      </c>
      <c r="ER280" t="s">
        <v>460</v>
      </c>
      <c r="ES280" t="s">
        <v>460</v>
      </c>
      <c r="ET280" t="s">
        <v>461</v>
      </c>
      <c r="EU280" t="s">
        <v>460</v>
      </c>
      <c r="EV280" t="s">
        <v>460</v>
      </c>
      <c r="EW280" t="s">
        <v>460</v>
      </c>
      <c r="EX280" t="s">
        <v>460</v>
      </c>
      <c r="EY280" t="s">
        <v>461</v>
      </c>
      <c r="EZ280" t="s">
        <v>461</v>
      </c>
      <c r="FA280" t="s">
        <v>480</v>
      </c>
      <c r="FB280" t="s">
        <v>461</v>
      </c>
      <c r="FC280" t="s">
        <v>460</v>
      </c>
      <c r="FD280" t="s">
        <v>461</v>
      </c>
      <c r="FE280" t="s">
        <v>460</v>
      </c>
      <c r="FF280" t="s">
        <v>460</v>
      </c>
      <c r="FG280" t="s">
        <v>461</v>
      </c>
      <c r="FH280" t="s">
        <v>460</v>
      </c>
      <c r="FI280" t="s">
        <v>460</v>
      </c>
      <c r="FJ280" t="s">
        <v>461</v>
      </c>
      <c r="FK280" t="s">
        <v>461</v>
      </c>
      <c r="FL280" t="s">
        <v>460</v>
      </c>
      <c r="FM280" t="s">
        <v>460</v>
      </c>
      <c r="FN280" t="s">
        <v>460</v>
      </c>
      <c r="FO280" t="s">
        <v>460</v>
      </c>
      <c r="FP280" t="s">
        <v>461</v>
      </c>
      <c r="FQ280" t="s">
        <v>461</v>
      </c>
      <c r="FR280" t="s">
        <v>460</v>
      </c>
      <c r="FS280" t="s">
        <v>460</v>
      </c>
      <c r="FT280" t="s">
        <v>460</v>
      </c>
      <c r="FU280" t="s">
        <v>460</v>
      </c>
      <c r="FV280" t="s">
        <v>460</v>
      </c>
      <c r="FW280" t="s">
        <v>461</v>
      </c>
      <c r="FX280" t="s">
        <v>460</v>
      </c>
      <c r="FY280" t="s">
        <v>460</v>
      </c>
      <c r="FZ280" t="s">
        <v>460</v>
      </c>
      <c r="GA280" t="s">
        <v>461</v>
      </c>
      <c r="GB280" t="s">
        <v>460</v>
      </c>
      <c r="GC280" t="s">
        <v>461</v>
      </c>
      <c r="GD280" t="s">
        <v>460</v>
      </c>
      <c r="GE280" t="s">
        <v>460</v>
      </c>
      <c r="GF280" t="s">
        <v>461</v>
      </c>
      <c r="GG280" t="s">
        <v>460</v>
      </c>
      <c r="GH280" t="s">
        <v>460</v>
      </c>
      <c r="GI280" t="s">
        <v>460</v>
      </c>
      <c r="GJ280" t="s">
        <v>460</v>
      </c>
      <c r="GK280" t="s">
        <v>461</v>
      </c>
      <c r="GL280" t="s">
        <v>461</v>
      </c>
      <c r="GM280" t="s">
        <v>460</v>
      </c>
      <c r="GN280" t="s">
        <v>460</v>
      </c>
      <c r="GO280" t="s">
        <v>461</v>
      </c>
      <c r="GP280" t="s">
        <v>460</v>
      </c>
      <c r="GQ280" t="s">
        <v>461</v>
      </c>
      <c r="GR280" t="s">
        <v>473</v>
      </c>
      <c r="GS280" t="s">
        <v>461</v>
      </c>
      <c r="GT280" t="s">
        <v>460</v>
      </c>
      <c r="GU280" t="s">
        <v>460</v>
      </c>
      <c r="GV280" t="s">
        <v>460</v>
      </c>
      <c r="GW280" t="s">
        <v>460</v>
      </c>
      <c r="GX280" t="s">
        <v>473</v>
      </c>
      <c r="GY280" t="s">
        <v>460</v>
      </c>
      <c r="GZ280" t="s">
        <v>460</v>
      </c>
      <c r="HA280" t="s">
        <v>460</v>
      </c>
      <c r="HB280" t="s">
        <v>461</v>
      </c>
      <c r="HC280" t="s">
        <v>460</v>
      </c>
      <c r="HD280" t="s">
        <v>461</v>
      </c>
      <c r="HE280" t="s">
        <v>481</v>
      </c>
      <c r="HF280">
        <v>127</v>
      </c>
      <c r="HG280">
        <v>51</v>
      </c>
      <c r="HH280">
        <v>4</v>
      </c>
      <c r="HI280">
        <v>6</v>
      </c>
      <c r="HJ280">
        <v>11</v>
      </c>
      <c r="HK280" t="s">
        <v>476</v>
      </c>
      <c r="HM280" s="3">
        <f t="shared" si="194"/>
        <v>3</v>
      </c>
      <c r="HN280" s="3">
        <f t="shared" si="195"/>
        <v>44</v>
      </c>
      <c r="HO280" s="3">
        <f t="shared" si="211"/>
        <v>3</v>
      </c>
      <c r="HP280" s="3">
        <f t="shared" si="174"/>
        <v>44</v>
      </c>
      <c r="HQ280" s="7" t="str" cm="1">
        <f t="array" ref="HQ280">_xlfn.SWITCH(HP280,HM280,"Oui",HN280,"Non",HO280,"Abstention")</f>
        <v>Non</v>
      </c>
      <c r="HR280" s="7" t="str" cm="1">
        <f t="array" ref="HR280">_xlfn.SWITCH(HQ280,"Oui","Non","Non","Oui","Abstention","Oui")</f>
        <v>Oui</v>
      </c>
      <c r="HS280" s="7" t="str" cm="1">
        <f t="array" ref="HS280">_xlfn.SWITCH(HQ280,"Oui","Abstention","Non","Abstention","Abstention","Non")</f>
        <v>Abstention</v>
      </c>
      <c r="HT280" s="3">
        <f t="shared" si="175"/>
        <v>50</v>
      </c>
      <c r="HU280" s="3">
        <f t="shared" si="176"/>
        <v>0.88</v>
      </c>
      <c r="HV280" t="str">
        <f t="shared" si="177"/>
        <v>consigne</v>
      </c>
      <c r="HW280" s="3">
        <f t="shared" si="196"/>
        <v>34</v>
      </c>
      <c r="HX280" s="3">
        <f t="shared" si="197"/>
        <v>0</v>
      </c>
      <c r="HY280" s="3">
        <f t="shared" si="198"/>
        <v>0</v>
      </c>
      <c r="HZ280" s="3">
        <f t="shared" si="178"/>
        <v>34</v>
      </c>
      <c r="IA280" s="7" t="str" cm="1">
        <f t="array" ref="IA280">_xlfn.SWITCH(HZ280,HW280,"Oui",HX280,"Non",HY280,"Abstention")</f>
        <v>Oui</v>
      </c>
      <c r="IB280" s="7" t="str" cm="1">
        <f t="array" ref="IB280">_xlfn.SWITCH(IA280,"Oui","Non","Non","Oui","Abstention","Oui")</f>
        <v>Non</v>
      </c>
      <c r="IC280" s="7" t="str" cm="1">
        <f t="array" ref="IC280">_xlfn.SWITCH(IA280,"Oui","Abstention","Non","Abstention","Abstention","Non")</f>
        <v>Abstention</v>
      </c>
      <c r="ID280" s="3">
        <f t="shared" si="179"/>
        <v>34</v>
      </c>
      <c r="IE280" s="3">
        <f t="shared" si="180"/>
        <v>1</v>
      </c>
      <c r="IF280" t="str">
        <f t="shared" si="181"/>
        <v>consigne</v>
      </c>
      <c r="IG280">
        <f t="shared" si="199"/>
        <v>22</v>
      </c>
      <c r="IH280">
        <f t="shared" si="200"/>
        <v>3</v>
      </c>
      <c r="II280">
        <f t="shared" si="201"/>
        <v>1</v>
      </c>
      <c r="IJ280" s="3">
        <f t="shared" si="182"/>
        <v>22</v>
      </c>
      <c r="IK280" s="7" t="str" cm="1">
        <f t="array" ref="IK280">_xlfn.SWITCH(IJ280,IG280,"Oui",IH280,"Non",II280,"Abstention")</f>
        <v>Oui</v>
      </c>
      <c r="IL280" s="7" t="str" cm="1">
        <f t="array" ref="IL280">_xlfn.SWITCH(IK280,"Oui","Non","Non","Oui","Abstention","Oui")</f>
        <v>Non</v>
      </c>
      <c r="IM280" s="7" t="str" cm="1">
        <f t="array" ref="IM280">_xlfn.SWITCH(IK280,"Oui","Abstention","Non","Abstention","Abstention","Non")</f>
        <v>Abstention</v>
      </c>
      <c r="IN280" s="3">
        <f t="shared" si="183"/>
        <v>26</v>
      </c>
      <c r="IO280" s="3">
        <f t="shared" si="184"/>
        <v>0.84615384615384615</v>
      </c>
      <c r="IP280" t="str">
        <f t="shared" si="212"/>
        <v>consigne</v>
      </c>
      <c r="IQ280">
        <f t="shared" si="202"/>
        <v>24</v>
      </c>
      <c r="IR280">
        <f t="shared" si="203"/>
        <v>4</v>
      </c>
      <c r="IS280">
        <f t="shared" si="204"/>
        <v>0</v>
      </c>
      <c r="IT280" s="3">
        <f t="shared" si="185"/>
        <v>24</v>
      </c>
      <c r="IU280" s="7" t="str" cm="1">
        <f t="array" ref="IU280">_xlfn.SWITCH(IT280,IQ280,"Oui",IR280,"Non",IS280,"Abstention")</f>
        <v>Oui</v>
      </c>
      <c r="IV280" s="7" t="str" cm="1">
        <f t="array" ref="IV280">_xlfn.SWITCH(IU280,"Oui","Non","Non","Oui","Abstention","Oui")</f>
        <v>Non</v>
      </c>
      <c r="IW280" s="7" t="str" cm="1">
        <f t="array" ref="IW280">_xlfn.SWITCH(IU280,"Oui","Abstention","Non","Abstention","Abstention","Non")</f>
        <v>Abstention</v>
      </c>
      <c r="IX280" s="3">
        <f t="shared" si="186"/>
        <v>28</v>
      </c>
      <c r="IY280" s="3">
        <f t="shared" si="187"/>
        <v>0.8571428571428571</v>
      </c>
      <c r="IZ280" t="str">
        <f t="shared" si="213"/>
        <v>consigne</v>
      </c>
      <c r="JA280">
        <f t="shared" si="205"/>
        <v>29</v>
      </c>
      <c r="JB280">
        <f t="shared" si="206"/>
        <v>0</v>
      </c>
      <c r="JC280">
        <f t="shared" si="207"/>
        <v>0</v>
      </c>
      <c r="JD280" s="3">
        <f t="shared" si="188"/>
        <v>29</v>
      </c>
      <c r="JE280" s="7" t="str" cm="1">
        <f t="array" ref="JE280">_xlfn.SWITCH(JD280,JA280,"Oui",JB280,"Non",JC280,"Abstention")</f>
        <v>Oui</v>
      </c>
      <c r="JF280" s="7" t="str" cm="1">
        <f t="array" ref="JF280">_xlfn.SWITCH(JE280,"Oui","Non","Non","Oui","Abstention","Oui")</f>
        <v>Non</v>
      </c>
      <c r="JG280" s="7" t="str" cm="1">
        <f t="array" ref="JG280">_xlfn.SWITCH(JE280,"Oui","Abstention","Non","Abstention","Abstention","Non")</f>
        <v>Abstention</v>
      </c>
      <c r="JH280" s="3">
        <f t="shared" si="189"/>
        <v>29</v>
      </c>
      <c r="JI280" s="3">
        <f t="shared" si="190"/>
        <v>1</v>
      </c>
      <c r="JJ280" t="str">
        <f t="shared" si="214"/>
        <v>consigne</v>
      </c>
      <c r="JK280">
        <f t="shared" si="208"/>
        <v>15</v>
      </c>
      <c r="JL280">
        <f t="shared" si="209"/>
        <v>0</v>
      </c>
      <c r="JM280">
        <f t="shared" si="210"/>
        <v>0</v>
      </c>
      <c r="JN280" s="3">
        <f t="shared" si="191"/>
        <v>15</v>
      </c>
      <c r="JO280" s="7" t="str" cm="1">
        <f t="array" ref="JO280">_xlfn.SWITCH(JN280,JK280,"Oui",JL280,"Non",JM280,"Abstention")</f>
        <v>Oui</v>
      </c>
      <c r="JP280" s="7" t="str" cm="1">
        <f t="array" ref="JP280">_xlfn.SWITCH(JO280,"Oui","Non","Non","Oui","Abstention","Oui")</f>
        <v>Non</v>
      </c>
      <c r="JQ280" s="7" t="str" cm="1">
        <f t="array" ref="JQ280">_xlfn.SWITCH(JO280,"Oui","Abstention","Non","Abstention","Abstention","Non")</f>
        <v>Abstention</v>
      </c>
      <c r="JR280" s="3">
        <f t="shared" si="192"/>
        <v>15</v>
      </c>
      <c r="JS280" s="3">
        <f t="shared" si="193"/>
        <v>1</v>
      </c>
      <c r="JT280" t="str">
        <f t="shared" si="215"/>
        <v>consigne</v>
      </c>
      <c r="JU280" s="3"/>
      <c r="JV280" t="str" cm="1">
        <f t="array" ref="JV280:KA280">_xlfn._xlws.FILTER($M$3:$HD$3,((($M280:$HD280=$HR280)+($M280:$HD280=$HS280))*($M$5:$HD$5="V")*($HV280="consigne")),"")</f>
        <v>Amaudruz Céline</v>
      </c>
      <c r="JW280" t="str">
        <v>Büchel Roland Rino</v>
      </c>
      <c r="JX280" t="str">
        <v>Buffat Michaël</v>
      </c>
      <c r="JY280" t="str">
        <v>Geissbühler Andrea Martina</v>
      </c>
      <c r="JZ280" t="str">
        <v>Grin Jean-Pierre</v>
      </c>
      <c r="KA280" t="str">
        <v>Nicolet Jacques</v>
      </c>
      <c r="KP280" t="str" cm="1">
        <f t="array" ref="KP280">_xlfn._xlws.FILTER($M$3:$HD$3,((($M280:$HD280=$IB280)+($M280:$HD280=$IC280))*($M$5:$HD$5="S")*($IF280="consigne")),"")</f>
        <v/>
      </c>
      <c r="LD280" t="str" cm="1">
        <f t="array" ref="LD280:LG280">_xlfn._xlws.FILTER($M$3:$HD$3,((($M280:$HD280=$IV280)+($M280:$HD280=$IW280))*($M$5:$HD$5="RL")*($IZ280="consigne")),"")</f>
        <v>Dobler Marcel</v>
      </c>
      <c r="LE280" t="str">
        <v>Portmann Hans-Peter</v>
      </c>
      <c r="LF280" t="str">
        <v>Schilliger Peter</v>
      </c>
      <c r="LG280" t="str">
        <v>Wasserfallen Christian</v>
      </c>
      <c r="LP280" t="str" cm="1">
        <f t="array" ref="LP280">_xlfn._xlws.FILTER($M$3:$HD$3,((($M280:$HD280=$JF280)+($M280:$HD280=$JG280))*($M$5:$HD$5="G")*($JJ280="consigne")),"")</f>
        <v/>
      </c>
      <c r="MA280" t="str" cm="1">
        <f t="array" ref="MA280">_xlfn._xlws.FILTER($M$3:$HD$3,((($M280:$HD280=$JP280)+($M280:$HD280=$JQ280))*($M$5:$HD$5="GL")*($JT280="consigne")),"")</f>
        <v/>
      </c>
      <c r="MG280" t="str" cm="1">
        <f t="array" ref="MG280:MJ280">_xlfn._xlws.FILTER($M$3:$HD$3,((($M280:$HD280=$IL280)+($M280:$HD280=$IM280))*($M$5:$HD$5="M-E")*($IP280="consigne")),"")</f>
        <v>Gmür Alois</v>
      </c>
      <c r="MH280" t="str">
        <v>Rechsteiner Thomas</v>
      </c>
      <c r="MI280" t="str">
        <v>Regazzi Fabio</v>
      </c>
      <c r="MJ280" t="str">
        <v>Ritter Markus</v>
      </c>
    </row>
    <row r="281" spans="1:354" x14ac:dyDescent="0.25">
      <c r="A281" s="1" t="s">
        <v>1389</v>
      </c>
      <c r="B281" t="s">
        <v>204</v>
      </c>
      <c r="C281" t="s">
        <v>483</v>
      </c>
      <c r="D281" t="s">
        <v>484</v>
      </c>
      <c r="E281" s="1" t="s">
        <v>1390</v>
      </c>
      <c r="F281" t="s">
        <v>1391</v>
      </c>
      <c r="G281">
        <v>24786</v>
      </c>
      <c r="H281" t="s">
        <v>527</v>
      </c>
      <c r="I281" t="s">
        <v>528</v>
      </c>
      <c r="M281" t="s">
        <v>461</v>
      </c>
      <c r="N281" t="s">
        <v>473</v>
      </c>
      <c r="O281" t="s">
        <v>460</v>
      </c>
      <c r="P281" t="s">
        <v>461</v>
      </c>
      <c r="Q281" t="s">
        <v>461</v>
      </c>
      <c r="R281" t="s">
        <v>460</v>
      </c>
      <c r="S281" t="s">
        <v>460</v>
      </c>
      <c r="T281" t="s">
        <v>460</v>
      </c>
      <c r="U281" t="s">
        <v>460</v>
      </c>
      <c r="V281" t="s">
        <v>460</v>
      </c>
      <c r="W281" t="s">
        <v>463</v>
      </c>
      <c r="X281" t="s">
        <v>460</v>
      </c>
      <c r="Y281" t="s">
        <v>460</v>
      </c>
      <c r="Z281" t="s">
        <v>473</v>
      </c>
      <c r="AA281" t="s">
        <v>460</v>
      </c>
      <c r="AB281" t="s">
        <v>473</v>
      </c>
      <c r="AC281" t="s">
        <v>460</v>
      </c>
      <c r="AD281" t="s">
        <v>461</v>
      </c>
      <c r="AE281" t="s">
        <v>461</v>
      </c>
      <c r="AF281" t="s">
        <v>463</v>
      </c>
      <c r="AG281" t="s">
        <v>460</v>
      </c>
      <c r="AH281" t="s">
        <v>480</v>
      </c>
      <c r="AI281" t="s">
        <v>461</v>
      </c>
      <c r="AJ281" t="s">
        <v>460</v>
      </c>
      <c r="AK281" t="s">
        <v>460</v>
      </c>
      <c r="AL281" t="s">
        <v>461</v>
      </c>
      <c r="AM281" t="s">
        <v>461</v>
      </c>
      <c r="AN281" t="s">
        <v>461</v>
      </c>
      <c r="AO281" t="s">
        <v>461</v>
      </c>
      <c r="AP281" t="s">
        <v>461</v>
      </c>
      <c r="AQ281" t="s">
        <v>460</v>
      </c>
      <c r="AR281" t="s">
        <v>480</v>
      </c>
      <c r="AS281" t="s">
        <v>460</v>
      </c>
      <c r="AT281" t="s">
        <v>460</v>
      </c>
      <c r="AU281" t="s">
        <v>460</v>
      </c>
      <c r="AV281" t="s">
        <v>460</v>
      </c>
      <c r="AW281" t="s">
        <v>461</v>
      </c>
      <c r="AX281" t="s">
        <v>473</v>
      </c>
      <c r="AY281" t="s">
        <v>460</v>
      </c>
      <c r="AZ281" t="s">
        <v>460</v>
      </c>
      <c r="BA281" t="s">
        <v>461</v>
      </c>
      <c r="BB281" t="s">
        <v>460</v>
      </c>
      <c r="BC281" t="s">
        <v>460</v>
      </c>
      <c r="BD281" t="s">
        <v>461</v>
      </c>
      <c r="BE281" t="s">
        <v>463</v>
      </c>
      <c r="BF281" t="s">
        <v>460</v>
      </c>
      <c r="BG281" t="s">
        <v>460</v>
      </c>
      <c r="BH281" t="s">
        <v>480</v>
      </c>
      <c r="BI281" t="s">
        <v>460</v>
      </c>
      <c r="BJ281" t="s">
        <v>460</v>
      </c>
      <c r="BK281" t="s">
        <v>461</v>
      </c>
      <c r="BL281" t="s">
        <v>480</v>
      </c>
      <c r="BM281" t="s">
        <v>473</v>
      </c>
      <c r="BN281" t="s">
        <v>460</v>
      </c>
      <c r="BO281" t="s">
        <v>460</v>
      </c>
      <c r="BP281" t="s">
        <v>463</v>
      </c>
      <c r="BQ281" t="s">
        <v>460</v>
      </c>
      <c r="BR281" t="s">
        <v>461</v>
      </c>
      <c r="BS281" t="s">
        <v>460</v>
      </c>
      <c r="BT281" t="s">
        <v>461</v>
      </c>
      <c r="BU281" t="s">
        <v>461</v>
      </c>
      <c r="BV281" t="s">
        <v>460</v>
      </c>
      <c r="BW281" t="s">
        <v>461</v>
      </c>
      <c r="BX281" t="s">
        <v>460</v>
      </c>
      <c r="BY281" t="s">
        <v>461</v>
      </c>
      <c r="BZ281" t="s">
        <v>461</v>
      </c>
      <c r="CA281" t="s">
        <v>460</v>
      </c>
      <c r="CB281" t="s">
        <v>461</v>
      </c>
      <c r="CC281" t="s">
        <v>461</v>
      </c>
      <c r="CD281" t="s">
        <v>473</v>
      </c>
      <c r="CE281" t="s">
        <v>480</v>
      </c>
      <c r="CF281" t="s">
        <v>460</v>
      </c>
      <c r="CG281" t="s">
        <v>461</v>
      </c>
      <c r="CH281" t="s">
        <v>460</v>
      </c>
      <c r="CI281" t="s">
        <v>461</v>
      </c>
      <c r="CJ281" t="s">
        <v>461</v>
      </c>
      <c r="CK281" t="s">
        <v>461</v>
      </c>
      <c r="CL281" t="s">
        <v>461</v>
      </c>
      <c r="CM281" t="s">
        <v>463</v>
      </c>
      <c r="CN281" t="s">
        <v>460</v>
      </c>
      <c r="CO281" t="s">
        <v>460</v>
      </c>
      <c r="CP281" t="s">
        <v>461</v>
      </c>
      <c r="CQ281" t="s">
        <v>461</v>
      </c>
      <c r="CR281" t="s">
        <v>461</v>
      </c>
      <c r="CS281" t="s">
        <v>461</v>
      </c>
      <c r="CT281" t="s">
        <v>461</v>
      </c>
      <c r="CU281" t="s">
        <v>473</v>
      </c>
      <c r="CV281" t="s">
        <v>461</v>
      </c>
      <c r="CW281" t="s">
        <v>461</v>
      </c>
      <c r="CX281" t="s">
        <v>460</v>
      </c>
      <c r="CY281" t="s">
        <v>463</v>
      </c>
      <c r="CZ281" t="s">
        <v>461</v>
      </c>
      <c r="DA281" t="s">
        <v>461</v>
      </c>
      <c r="DB281" t="s">
        <v>474</v>
      </c>
      <c r="DC281" t="s">
        <v>461</v>
      </c>
      <c r="DD281" t="s">
        <v>461</v>
      </c>
      <c r="DE281" t="s">
        <v>460</v>
      </c>
      <c r="DF281" t="s">
        <v>461</v>
      </c>
      <c r="DG281" t="s">
        <v>461</v>
      </c>
      <c r="DH281" t="s">
        <v>473</v>
      </c>
      <c r="DI281" t="s">
        <v>460</v>
      </c>
      <c r="DJ281" t="s">
        <v>461</v>
      </c>
      <c r="DK281" t="s">
        <v>480</v>
      </c>
      <c r="DL281" t="s">
        <v>460</v>
      </c>
      <c r="DM281" t="s">
        <v>460</v>
      </c>
      <c r="DN281" t="s">
        <v>460</v>
      </c>
      <c r="DO281" t="s">
        <v>480</v>
      </c>
      <c r="DP281" t="s">
        <v>461</v>
      </c>
      <c r="DQ281" t="s">
        <v>460</v>
      </c>
      <c r="DR281" t="s">
        <v>460</v>
      </c>
      <c r="DS281" t="s">
        <v>460</v>
      </c>
      <c r="DT281" t="s">
        <v>460</v>
      </c>
      <c r="DU281" t="s">
        <v>473</v>
      </c>
      <c r="DV281" t="s">
        <v>460</v>
      </c>
      <c r="DW281" t="s">
        <v>460</v>
      </c>
      <c r="DX281" t="s">
        <v>461</v>
      </c>
      <c r="DY281" t="s">
        <v>460</v>
      </c>
      <c r="DZ281" t="s">
        <v>473</v>
      </c>
      <c r="EA281" t="s">
        <v>460</v>
      </c>
      <c r="EB281" t="s">
        <v>460</v>
      </c>
      <c r="EC281" t="s">
        <v>460</v>
      </c>
      <c r="ED281" t="s">
        <v>460</v>
      </c>
      <c r="EE281" t="s">
        <v>473</v>
      </c>
      <c r="EF281" t="s">
        <v>461</v>
      </c>
      <c r="EG281" t="s">
        <v>460</v>
      </c>
      <c r="EH281" t="s">
        <v>460</v>
      </c>
      <c r="EI281" t="s">
        <v>461</v>
      </c>
      <c r="EJ281" t="s">
        <v>461</v>
      </c>
      <c r="EK281" t="s">
        <v>460</v>
      </c>
      <c r="EL281" t="s">
        <v>460</v>
      </c>
      <c r="EM281" t="s">
        <v>461</v>
      </c>
      <c r="EN281" t="s">
        <v>473</v>
      </c>
      <c r="EO281" t="s">
        <v>460</v>
      </c>
      <c r="EP281" t="s">
        <v>461</v>
      </c>
      <c r="EQ281" t="s">
        <v>460</v>
      </c>
      <c r="ER281" t="s">
        <v>460</v>
      </c>
      <c r="ES281" t="s">
        <v>460</v>
      </c>
      <c r="ET281" t="s">
        <v>460</v>
      </c>
      <c r="EU281" t="s">
        <v>460</v>
      </c>
      <c r="EV281" t="s">
        <v>460</v>
      </c>
      <c r="EW281" t="s">
        <v>460</v>
      </c>
      <c r="EX281" t="s">
        <v>460</v>
      </c>
      <c r="EY281" t="s">
        <v>461</v>
      </c>
      <c r="EZ281" t="s">
        <v>461</v>
      </c>
      <c r="FA281" t="s">
        <v>461</v>
      </c>
      <c r="FB281" t="s">
        <v>461</v>
      </c>
      <c r="FC281" t="s">
        <v>460</v>
      </c>
      <c r="FD281" t="s">
        <v>461</v>
      </c>
      <c r="FE281" t="s">
        <v>461</v>
      </c>
      <c r="FF281" t="s">
        <v>461</v>
      </c>
      <c r="FG281" t="s">
        <v>461</v>
      </c>
      <c r="FH281" t="s">
        <v>460</v>
      </c>
      <c r="FI281" t="s">
        <v>461</v>
      </c>
      <c r="FJ281" t="s">
        <v>461</v>
      </c>
      <c r="FK281" t="s">
        <v>461</v>
      </c>
      <c r="FL281" t="s">
        <v>460</v>
      </c>
      <c r="FM281" t="s">
        <v>460</v>
      </c>
      <c r="FN281" t="s">
        <v>460</v>
      </c>
      <c r="FO281" t="s">
        <v>460</v>
      </c>
      <c r="FP281" t="s">
        <v>461</v>
      </c>
      <c r="FQ281" t="s">
        <v>461</v>
      </c>
      <c r="FR281" t="s">
        <v>460</v>
      </c>
      <c r="FS281" t="s">
        <v>461</v>
      </c>
      <c r="FT281" t="s">
        <v>460</v>
      </c>
      <c r="FU281" t="s">
        <v>460</v>
      </c>
      <c r="FV281" t="s">
        <v>461</v>
      </c>
      <c r="FW281" t="s">
        <v>461</v>
      </c>
      <c r="FX281" t="s">
        <v>460</v>
      </c>
      <c r="FY281" t="s">
        <v>461</v>
      </c>
      <c r="FZ281" t="s">
        <v>480</v>
      </c>
      <c r="GA281" t="s">
        <v>461</v>
      </c>
      <c r="GB281" t="s">
        <v>461</v>
      </c>
      <c r="GC281" t="s">
        <v>461</v>
      </c>
      <c r="GD281" t="s">
        <v>460</v>
      </c>
      <c r="GE281" t="s">
        <v>461</v>
      </c>
      <c r="GF281" t="s">
        <v>461</v>
      </c>
      <c r="GG281" t="s">
        <v>461</v>
      </c>
      <c r="GH281" t="s">
        <v>460</v>
      </c>
      <c r="GI281" t="s">
        <v>460</v>
      </c>
      <c r="GJ281" t="s">
        <v>460</v>
      </c>
      <c r="GK281" t="s">
        <v>461</v>
      </c>
      <c r="GL281" t="s">
        <v>461</v>
      </c>
      <c r="GM281" t="s">
        <v>460</v>
      </c>
      <c r="GN281" t="s">
        <v>461</v>
      </c>
      <c r="GO281" t="s">
        <v>461</v>
      </c>
      <c r="GP281" t="s">
        <v>460</v>
      </c>
      <c r="GQ281" t="s">
        <v>461</v>
      </c>
      <c r="GR281" t="s">
        <v>473</v>
      </c>
      <c r="GS281" t="s">
        <v>461</v>
      </c>
      <c r="GT281" t="s">
        <v>460</v>
      </c>
      <c r="GU281" t="s">
        <v>460</v>
      </c>
      <c r="GV281" t="s">
        <v>460</v>
      </c>
      <c r="GW281" t="s">
        <v>460</v>
      </c>
      <c r="GX281" t="s">
        <v>460</v>
      </c>
      <c r="GY281" t="s">
        <v>460</v>
      </c>
      <c r="GZ281" t="s">
        <v>460</v>
      </c>
      <c r="HA281" t="s">
        <v>461</v>
      </c>
      <c r="HB281" t="s">
        <v>461</v>
      </c>
      <c r="HC281" t="s">
        <v>460</v>
      </c>
      <c r="HD281" t="s">
        <v>461</v>
      </c>
      <c r="HE281" t="s">
        <v>481</v>
      </c>
      <c r="HF281">
        <v>91</v>
      </c>
      <c r="HG281">
        <v>81</v>
      </c>
      <c r="HH281">
        <v>8</v>
      </c>
      <c r="HI281">
        <v>6</v>
      </c>
      <c r="HJ281">
        <v>13</v>
      </c>
      <c r="HK281" t="s">
        <v>476</v>
      </c>
      <c r="HM281" s="3">
        <f t="shared" si="194"/>
        <v>0</v>
      </c>
      <c r="HN281" s="3">
        <f t="shared" si="195"/>
        <v>48</v>
      </c>
      <c r="HO281" s="3">
        <f t="shared" si="211"/>
        <v>0</v>
      </c>
      <c r="HP281" s="3">
        <f t="shared" si="174"/>
        <v>48</v>
      </c>
      <c r="HQ281" s="7" t="str" cm="1">
        <f t="array" ref="HQ281">_xlfn.SWITCH(HP281,HM281,"Oui",HN281,"Non",HO281,"Abstention")</f>
        <v>Non</v>
      </c>
      <c r="HR281" s="7" t="str" cm="1">
        <f t="array" ref="HR281">_xlfn.SWITCH(HQ281,"Oui","Non","Non","Oui","Abstention","Oui")</f>
        <v>Oui</v>
      </c>
      <c r="HS281" s="7" t="str" cm="1">
        <f t="array" ref="HS281">_xlfn.SWITCH(HQ281,"Oui","Abstention","Non","Abstention","Abstention","Non")</f>
        <v>Abstention</v>
      </c>
      <c r="HT281" s="3">
        <f t="shared" si="175"/>
        <v>48</v>
      </c>
      <c r="HU281" s="3">
        <f t="shared" si="176"/>
        <v>1</v>
      </c>
      <c r="HV281" t="str">
        <f t="shared" si="177"/>
        <v>consigne</v>
      </c>
      <c r="HW281" s="3">
        <f t="shared" si="196"/>
        <v>33</v>
      </c>
      <c r="HX281" s="3">
        <f t="shared" si="197"/>
        <v>0</v>
      </c>
      <c r="HY281" s="3">
        <f t="shared" si="198"/>
        <v>1</v>
      </c>
      <c r="HZ281" s="3">
        <f t="shared" si="178"/>
        <v>33</v>
      </c>
      <c r="IA281" s="7" t="str" cm="1">
        <f t="array" ref="IA281">_xlfn.SWITCH(HZ281,HW281,"Oui",HX281,"Non",HY281,"Abstention")</f>
        <v>Oui</v>
      </c>
      <c r="IB281" s="7" t="str" cm="1">
        <f t="array" ref="IB281">_xlfn.SWITCH(IA281,"Oui","Non","Non","Oui","Abstention","Oui")</f>
        <v>Non</v>
      </c>
      <c r="IC281" s="7" t="str" cm="1">
        <f t="array" ref="IC281">_xlfn.SWITCH(IA281,"Oui","Abstention","Non","Abstention","Abstention","Non")</f>
        <v>Abstention</v>
      </c>
      <c r="ID281" s="3">
        <f t="shared" si="179"/>
        <v>34</v>
      </c>
      <c r="IE281" s="3">
        <f t="shared" si="180"/>
        <v>0.97058823529411764</v>
      </c>
      <c r="IF281" t="str">
        <f t="shared" si="181"/>
        <v>consigne</v>
      </c>
      <c r="IG281">
        <f t="shared" si="199"/>
        <v>0</v>
      </c>
      <c r="IH281">
        <f t="shared" si="200"/>
        <v>27</v>
      </c>
      <c r="II281">
        <f t="shared" si="201"/>
        <v>1</v>
      </c>
      <c r="IJ281" s="3">
        <f t="shared" si="182"/>
        <v>27</v>
      </c>
      <c r="IK281" s="7" t="str" cm="1">
        <f t="array" ref="IK281">_xlfn.SWITCH(IJ281,IG281,"Oui",IH281,"Non",II281,"Abstention")</f>
        <v>Non</v>
      </c>
      <c r="IL281" s="7" t="str" cm="1">
        <f t="array" ref="IL281">_xlfn.SWITCH(IK281,"Oui","Non","Non","Oui","Abstention","Oui")</f>
        <v>Oui</v>
      </c>
      <c r="IM281" s="7" t="str" cm="1">
        <f t="array" ref="IM281">_xlfn.SWITCH(IK281,"Oui","Abstention","Non","Abstention","Abstention","Non")</f>
        <v>Abstention</v>
      </c>
      <c r="IN281" s="3">
        <f t="shared" si="183"/>
        <v>28</v>
      </c>
      <c r="IO281" s="3">
        <f t="shared" si="184"/>
        <v>0.9642857142857143</v>
      </c>
      <c r="IP281" t="str">
        <f t="shared" si="212"/>
        <v>consigne</v>
      </c>
      <c r="IQ281">
        <f t="shared" si="202"/>
        <v>18</v>
      </c>
      <c r="IR281">
        <f t="shared" si="203"/>
        <v>6</v>
      </c>
      <c r="IS281">
        <f t="shared" si="204"/>
        <v>4</v>
      </c>
      <c r="IT281" s="3">
        <f t="shared" si="185"/>
        <v>18</v>
      </c>
      <c r="IU281" s="7" t="str" cm="1">
        <f t="array" ref="IU281">_xlfn.SWITCH(IT281,IQ281,"Oui",IR281,"Non",IS281,"Abstention")</f>
        <v>Oui</v>
      </c>
      <c r="IV281" s="7" t="str" cm="1">
        <f t="array" ref="IV281">_xlfn.SWITCH(IU281,"Oui","Non","Non","Oui","Abstention","Oui")</f>
        <v>Non</v>
      </c>
      <c r="IW281" s="7" t="str" cm="1">
        <f t="array" ref="IW281">_xlfn.SWITCH(IU281,"Oui","Abstention","Non","Abstention","Abstention","Non")</f>
        <v>Abstention</v>
      </c>
      <c r="IX281" s="3">
        <f t="shared" si="186"/>
        <v>28</v>
      </c>
      <c r="IY281" s="3">
        <f t="shared" si="187"/>
        <v>0.6428571428571429</v>
      </c>
      <c r="IZ281" t="str">
        <f t="shared" si="213"/>
        <v>pas de consigne</v>
      </c>
      <c r="JA281">
        <f t="shared" si="205"/>
        <v>27</v>
      </c>
      <c r="JB281">
        <f t="shared" si="206"/>
        <v>0</v>
      </c>
      <c r="JC281">
        <f t="shared" si="207"/>
        <v>0</v>
      </c>
      <c r="JD281" s="3">
        <f t="shared" si="188"/>
        <v>27</v>
      </c>
      <c r="JE281" s="7" t="str" cm="1">
        <f t="array" ref="JE281">_xlfn.SWITCH(JD281,JA281,"Oui",JB281,"Non",JC281,"Abstention")</f>
        <v>Oui</v>
      </c>
      <c r="JF281" s="7" t="str" cm="1">
        <f t="array" ref="JF281">_xlfn.SWITCH(JE281,"Oui","Non","Non","Oui","Abstention","Oui")</f>
        <v>Non</v>
      </c>
      <c r="JG281" s="7" t="str" cm="1">
        <f t="array" ref="JG281">_xlfn.SWITCH(JE281,"Oui","Abstention","Non","Abstention","Abstention","Non")</f>
        <v>Abstention</v>
      </c>
      <c r="JH281" s="3">
        <f t="shared" si="189"/>
        <v>27</v>
      </c>
      <c r="JI281" s="3">
        <f t="shared" si="190"/>
        <v>1</v>
      </c>
      <c r="JJ281" t="str">
        <f t="shared" si="214"/>
        <v>consigne</v>
      </c>
      <c r="JK281">
        <f t="shared" si="208"/>
        <v>13</v>
      </c>
      <c r="JL281">
        <f t="shared" si="209"/>
        <v>0</v>
      </c>
      <c r="JM281">
        <f t="shared" si="210"/>
        <v>2</v>
      </c>
      <c r="JN281" s="3">
        <f t="shared" si="191"/>
        <v>13</v>
      </c>
      <c r="JO281" s="7" t="str" cm="1">
        <f t="array" ref="JO281">_xlfn.SWITCH(JN281,JK281,"Oui",JL281,"Non",JM281,"Abstention")</f>
        <v>Oui</v>
      </c>
      <c r="JP281" s="7" t="str" cm="1">
        <f t="array" ref="JP281">_xlfn.SWITCH(JO281,"Oui","Non","Non","Oui","Abstention","Oui")</f>
        <v>Non</v>
      </c>
      <c r="JQ281" s="7" t="str" cm="1">
        <f t="array" ref="JQ281">_xlfn.SWITCH(JO281,"Oui","Abstention","Non","Abstention","Abstention","Non")</f>
        <v>Abstention</v>
      </c>
      <c r="JR281" s="3">
        <f t="shared" si="192"/>
        <v>15</v>
      </c>
      <c r="JS281" s="3">
        <f t="shared" si="193"/>
        <v>0.8666666666666667</v>
      </c>
      <c r="JT281" t="str">
        <f t="shared" si="215"/>
        <v>consigne</v>
      </c>
      <c r="JU281" s="3"/>
      <c r="JV281" t="str" cm="1">
        <f t="array" ref="JV281">_xlfn._xlws.FILTER($M$3:$HD$3,((($M281:$HD281=$HR281)+($M281:$HD281=$HS281))*($M$5:$HD$5="V")*($HV281="consigne")),"")</f>
        <v/>
      </c>
      <c r="KP281" t="str" cm="1">
        <f t="array" ref="KP281">_xlfn._xlws.FILTER($M$3:$HD$3,((($M281:$HD281=$IB281)+($M281:$HD281=$IC281))*($M$5:$HD$5="S")*($IF281="consigne")),"")</f>
        <v>Graf-Litscher Edith</v>
      </c>
      <c r="LD281" t="str" cm="1">
        <f t="array" ref="LD281">_xlfn._xlws.FILTER($M$3:$HD$3,((($M281:$HD281=$IV281)+($M281:$HD281=$IW281))*($M$5:$HD$5="RL")*($IZ281="consigne")),"")</f>
        <v/>
      </c>
      <c r="LP281" t="str" cm="1">
        <f t="array" ref="LP281">_xlfn._xlws.FILTER($M$3:$HD$3,((($M281:$HD281=$JF281)+($M281:$HD281=$JG281))*($M$5:$HD$5="G")*($JJ281="consigne")),"")</f>
        <v/>
      </c>
      <c r="MA281" t="str" cm="1">
        <f t="array" ref="MA281:MB281">_xlfn._xlws.FILTER($M$3:$HD$3,((($M281:$HD281=$JP281)+($M281:$HD281=$JQ281))*($M$5:$HD$5="GL")*($JT281="consigne")),"")</f>
        <v>Christ Katja</v>
      </c>
      <c r="MB281" t="str">
        <v>Fischer Roland</v>
      </c>
      <c r="MG281" t="str" cm="1">
        <f t="array" ref="MG281">_xlfn._xlws.FILTER($M$3:$HD$3,((($M281:$HD281=$IL281)+($M281:$HD281=$IM281))*($M$5:$HD$5="M-E")*($IP281="consigne")),"")</f>
        <v>Maitre Vincent</v>
      </c>
    </row>
    <row r="282" spans="1:354" x14ac:dyDescent="0.25">
      <c r="A282" s="1" t="s">
        <v>1392</v>
      </c>
      <c r="B282" t="s">
        <v>204</v>
      </c>
      <c r="D282" t="s">
        <v>484</v>
      </c>
      <c r="E282" s="1" t="s">
        <v>1393</v>
      </c>
      <c r="F282" t="s">
        <v>1394</v>
      </c>
      <c r="G282">
        <v>24788</v>
      </c>
      <c r="H282" t="s">
        <v>527</v>
      </c>
      <c r="I282" t="s">
        <v>528</v>
      </c>
      <c r="M282" t="s">
        <v>461</v>
      </c>
      <c r="N282" t="s">
        <v>473</v>
      </c>
      <c r="O282" t="s">
        <v>460</v>
      </c>
      <c r="P282" t="s">
        <v>461</v>
      </c>
      <c r="Q282" t="s">
        <v>461</v>
      </c>
      <c r="R282" t="s">
        <v>460</v>
      </c>
      <c r="S282" t="s">
        <v>460</v>
      </c>
      <c r="T282" t="s">
        <v>460</v>
      </c>
      <c r="U282" t="s">
        <v>460</v>
      </c>
      <c r="V282" t="s">
        <v>460</v>
      </c>
      <c r="W282" t="s">
        <v>463</v>
      </c>
      <c r="X282" t="s">
        <v>460</v>
      </c>
      <c r="Y282" t="s">
        <v>460</v>
      </c>
      <c r="Z282" t="s">
        <v>473</v>
      </c>
      <c r="AA282" t="s">
        <v>461</v>
      </c>
      <c r="AB282" t="s">
        <v>473</v>
      </c>
      <c r="AC282" t="s">
        <v>461</v>
      </c>
      <c r="AD282" t="s">
        <v>461</v>
      </c>
      <c r="AE282" t="s">
        <v>461</v>
      </c>
      <c r="AF282" t="s">
        <v>463</v>
      </c>
      <c r="AG282" t="s">
        <v>461</v>
      </c>
      <c r="AH282" t="s">
        <v>461</v>
      </c>
      <c r="AI282" t="s">
        <v>461</v>
      </c>
      <c r="AJ282" t="s">
        <v>460</v>
      </c>
      <c r="AK282" t="s">
        <v>461</v>
      </c>
      <c r="AL282" t="s">
        <v>461</v>
      </c>
      <c r="AM282" t="s">
        <v>461</v>
      </c>
      <c r="AN282" t="s">
        <v>461</v>
      </c>
      <c r="AO282" t="s">
        <v>461</v>
      </c>
      <c r="AP282" t="s">
        <v>461</v>
      </c>
      <c r="AQ282" t="s">
        <v>461</v>
      </c>
      <c r="AR282" t="s">
        <v>461</v>
      </c>
      <c r="AS282" t="s">
        <v>460</v>
      </c>
      <c r="AT282" t="s">
        <v>461</v>
      </c>
      <c r="AU282" t="s">
        <v>460</v>
      </c>
      <c r="AV282" t="s">
        <v>460</v>
      </c>
      <c r="AW282" t="s">
        <v>461</v>
      </c>
      <c r="AX282" t="s">
        <v>473</v>
      </c>
      <c r="AY282" t="s">
        <v>461</v>
      </c>
      <c r="AZ282" t="s">
        <v>461</v>
      </c>
      <c r="BA282" t="s">
        <v>461</v>
      </c>
      <c r="BB282" t="s">
        <v>461</v>
      </c>
      <c r="BC282" t="s">
        <v>460</v>
      </c>
      <c r="BD282" t="s">
        <v>461</v>
      </c>
      <c r="BE282" t="s">
        <v>463</v>
      </c>
      <c r="BF282" t="s">
        <v>461</v>
      </c>
      <c r="BG282" t="s">
        <v>460</v>
      </c>
      <c r="BH282" t="s">
        <v>461</v>
      </c>
      <c r="BI282" t="s">
        <v>460</v>
      </c>
      <c r="BJ282" t="s">
        <v>461</v>
      </c>
      <c r="BK282" t="s">
        <v>461</v>
      </c>
      <c r="BL282" t="s">
        <v>461</v>
      </c>
      <c r="BM282" t="s">
        <v>460</v>
      </c>
      <c r="BN282" t="s">
        <v>461</v>
      </c>
      <c r="BO282" t="s">
        <v>461</v>
      </c>
      <c r="BP282" t="s">
        <v>463</v>
      </c>
      <c r="BQ282" t="s">
        <v>460</v>
      </c>
      <c r="BR282" t="s">
        <v>461</v>
      </c>
      <c r="BS282" t="s">
        <v>460</v>
      </c>
      <c r="BT282" t="s">
        <v>461</v>
      </c>
      <c r="BU282" t="s">
        <v>461</v>
      </c>
      <c r="BV282" t="s">
        <v>461</v>
      </c>
      <c r="BW282" t="s">
        <v>461</v>
      </c>
      <c r="BX282" t="s">
        <v>460</v>
      </c>
      <c r="BY282" t="s">
        <v>461</v>
      </c>
      <c r="BZ282" t="s">
        <v>461</v>
      </c>
      <c r="CA282" t="s">
        <v>460</v>
      </c>
      <c r="CB282" t="s">
        <v>461</v>
      </c>
      <c r="CC282" t="s">
        <v>461</v>
      </c>
      <c r="CD282" t="s">
        <v>473</v>
      </c>
      <c r="CE282" t="s">
        <v>460</v>
      </c>
      <c r="CF282" t="s">
        <v>461</v>
      </c>
      <c r="CG282" t="s">
        <v>461</v>
      </c>
      <c r="CH282" t="s">
        <v>461</v>
      </c>
      <c r="CI282" t="s">
        <v>461</v>
      </c>
      <c r="CJ282" t="s">
        <v>461</v>
      </c>
      <c r="CK282" t="s">
        <v>460</v>
      </c>
      <c r="CL282" t="s">
        <v>461</v>
      </c>
      <c r="CM282" t="s">
        <v>463</v>
      </c>
      <c r="CN282" t="s">
        <v>460</v>
      </c>
      <c r="CO282" t="s">
        <v>460</v>
      </c>
      <c r="CP282" t="s">
        <v>461</v>
      </c>
      <c r="CQ282" t="s">
        <v>461</v>
      </c>
      <c r="CR282" t="s">
        <v>461</v>
      </c>
      <c r="CS282" t="s">
        <v>461</v>
      </c>
      <c r="CT282" t="s">
        <v>461</v>
      </c>
      <c r="CU282" t="s">
        <v>473</v>
      </c>
      <c r="CV282" t="s">
        <v>461</v>
      </c>
      <c r="CW282" t="s">
        <v>461</v>
      </c>
      <c r="CX282" t="s">
        <v>460</v>
      </c>
      <c r="CY282" t="s">
        <v>463</v>
      </c>
      <c r="CZ282" t="s">
        <v>461</v>
      </c>
      <c r="DA282" t="s">
        <v>461</v>
      </c>
      <c r="DB282" t="s">
        <v>474</v>
      </c>
      <c r="DC282" t="s">
        <v>461</v>
      </c>
      <c r="DD282" t="s">
        <v>461</v>
      </c>
      <c r="DE282" t="s">
        <v>460</v>
      </c>
      <c r="DF282" t="s">
        <v>461</v>
      </c>
      <c r="DG282" t="s">
        <v>461</v>
      </c>
      <c r="DH282" t="s">
        <v>473</v>
      </c>
      <c r="DI282" t="s">
        <v>460</v>
      </c>
      <c r="DJ282" t="s">
        <v>461</v>
      </c>
      <c r="DK282" t="s">
        <v>461</v>
      </c>
      <c r="DL282" t="s">
        <v>461</v>
      </c>
      <c r="DM282" t="s">
        <v>460</v>
      </c>
      <c r="DN282" t="s">
        <v>460</v>
      </c>
      <c r="DO282" t="s">
        <v>461</v>
      </c>
      <c r="DP282" t="s">
        <v>461</v>
      </c>
      <c r="DQ282" t="s">
        <v>461</v>
      </c>
      <c r="DR282" t="s">
        <v>460</v>
      </c>
      <c r="DS282" t="s">
        <v>460</v>
      </c>
      <c r="DT282" t="s">
        <v>460</v>
      </c>
      <c r="DU282" t="s">
        <v>473</v>
      </c>
      <c r="DV282" t="s">
        <v>460</v>
      </c>
      <c r="DW282" t="s">
        <v>461</v>
      </c>
      <c r="DX282" t="s">
        <v>461</v>
      </c>
      <c r="DY282" t="s">
        <v>461</v>
      </c>
      <c r="DZ282" t="s">
        <v>473</v>
      </c>
      <c r="EA282" t="s">
        <v>460</v>
      </c>
      <c r="EB282" t="s">
        <v>460</v>
      </c>
      <c r="EC282" t="s">
        <v>461</v>
      </c>
      <c r="ED282" t="s">
        <v>461</v>
      </c>
      <c r="EE282" t="s">
        <v>473</v>
      </c>
      <c r="EF282" t="s">
        <v>461</v>
      </c>
      <c r="EG282" t="s">
        <v>460</v>
      </c>
      <c r="EH282" t="s">
        <v>461</v>
      </c>
      <c r="EI282" t="s">
        <v>461</v>
      </c>
      <c r="EJ282" t="s">
        <v>461</v>
      </c>
      <c r="EK282" t="s">
        <v>460</v>
      </c>
      <c r="EL282" t="s">
        <v>460</v>
      </c>
      <c r="EM282" t="s">
        <v>461</v>
      </c>
      <c r="EN282" t="s">
        <v>473</v>
      </c>
      <c r="EO282" t="s">
        <v>460</v>
      </c>
      <c r="EP282" t="s">
        <v>461</v>
      </c>
      <c r="EQ282" t="s">
        <v>460</v>
      </c>
      <c r="ER282" t="s">
        <v>461</v>
      </c>
      <c r="ES282" t="s">
        <v>460</v>
      </c>
      <c r="ET282" t="s">
        <v>461</v>
      </c>
      <c r="EU282" t="s">
        <v>460</v>
      </c>
      <c r="EV282" t="s">
        <v>460</v>
      </c>
      <c r="EW282" t="s">
        <v>460</v>
      </c>
      <c r="EX282" t="s">
        <v>460</v>
      </c>
      <c r="EY282" t="s">
        <v>461</v>
      </c>
      <c r="EZ282" t="s">
        <v>461</v>
      </c>
      <c r="FA282" t="s">
        <v>461</v>
      </c>
      <c r="FB282" t="s">
        <v>461</v>
      </c>
      <c r="FC282" t="s">
        <v>461</v>
      </c>
      <c r="FD282" t="s">
        <v>461</v>
      </c>
      <c r="FE282" t="s">
        <v>480</v>
      </c>
      <c r="FF282" t="s">
        <v>461</v>
      </c>
      <c r="FG282" t="s">
        <v>461</v>
      </c>
      <c r="FH282" t="s">
        <v>460</v>
      </c>
      <c r="FI282" t="s">
        <v>461</v>
      </c>
      <c r="FJ282" t="s">
        <v>461</v>
      </c>
      <c r="FK282" t="s">
        <v>461</v>
      </c>
      <c r="FL282" t="s">
        <v>460</v>
      </c>
      <c r="FM282" t="s">
        <v>460</v>
      </c>
      <c r="FN282" t="s">
        <v>461</v>
      </c>
      <c r="FO282" t="s">
        <v>461</v>
      </c>
      <c r="FP282" t="s">
        <v>461</v>
      </c>
      <c r="FQ282" t="s">
        <v>461</v>
      </c>
      <c r="FR282" t="s">
        <v>460</v>
      </c>
      <c r="FS282" t="s">
        <v>461</v>
      </c>
      <c r="FT282" t="s">
        <v>460</v>
      </c>
      <c r="FU282" t="s">
        <v>460</v>
      </c>
      <c r="FV282" t="s">
        <v>461</v>
      </c>
      <c r="FW282" t="s">
        <v>461</v>
      </c>
      <c r="FX282" t="s">
        <v>460</v>
      </c>
      <c r="FY282" t="s">
        <v>461</v>
      </c>
      <c r="FZ282" t="s">
        <v>461</v>
      </c>
      <c r="GA282" t="s">
        <v>461</v>
      </c>
      <c r="GB282" t="s">
        <v>461</v>
      </c>
      <c r="GC282" t="s">
        <v>461</v>
      </c>
      <c r="GD282" t="s">
        <v>460</v>
      </c>
      <c r="GE282" t="s">
        <v>460</v>
      </c>
      <c r="GF282" t="s">
        <v>461</v>
      </c>
      <c r="GG282" t="s">
        <v>480</v>
      </c>
      <c r="GH282" t="s">
        <v>460</v>
      </c>
      <c r="GI282" t="s">
        <v>460</v>
      </c>
      <c r="GJ282" t="s">
        <v>460</v>
      </c>
      <c r="GK282" t="s">
        <v>461</v>
      </c>
      <c r="GL282" t="s">
        <v>461</v>
      </c>
      <c r="GM282" t="s">
        <v>461</v>
      </c>
      <c r="GN282" t="s">
        <v>461</v>
      </c>
      <c r="GO282" t="s">
        <v>461</v>
      </c>
      <c r="GP282" t="s">
        <v>460</v>
      </c>
      <c r="GQ282" t="s">
        <v>461</v>
      </c>
      <c r="GR282" t="s">
        <v>473</v>
      </c>
      <c r="GS282" t="s">
        <v>461</v>
      </c>
      <c r="GT282" t="s">
        <v>460</v>
      </c>
      <c r="GU282" t="s">
        <v>461</v>
      </c>
      <c r="GV282" t="s">
        <v>461</v>
      </c>
      <c r="GW282" t="s">
        <v>460</v>
      </c>
      <c r="GX282" t="s">
        <v>460</v>
      </c>
      <c r="GY282" t="s">
        <v>460</v>
      </c>
      <c r="GZ282" t="s">
        <v>460</v>
      </c>
      <c r="HA282" t="s">
        <v>461</v>
      </c>
      <c r="HB282" t="s">
        <v>461</v>
      </c>
      <c r="HC282" t="s">
        <v>460</v>
      </c>
      <c r="HD282" t="s">
        <v>461</v>
      </c>
      <c r="HE282" t="s">
        <v>475</v>
      </c>
      <c r="HF282">
        <v>64</v>
      </c>
      <c r="HG282">
        <v>115</v>
      </c>
      <c r="HH282">
        <v>2</v>
      </c>
      <c r="HI282">
        <v>6</v>
      </c>
      <c r="HJ282">
        <v>12</v>
      </c>
      <c r="HK282" t="s">
        <v>476</v>
      </c>
      <c r="HM282" s="3">
        <f t="shared" si="194"/>
        <v>0</v>
      </c>
      <c r="HN282" s="3">
        <f t="shared" si="195"/>
        <v>48</v>
      </c>
      <c r="HO282" s="3">
        <f t="shared" si="211"/>
        <v>0</v>
      </c>
      <c r="HP282" s="3">
        <f t="shared" si="174"/>
        <v>48</v>
      </c>
      <c r="HQ282" s="7" t="str" cm="1">
        <f t="array" ref="HQ282">_xlfn.SWITCH(HP282,HM282,"Oui",HN282,"Non",HO282,"Abstention")</f>
        <v>Non</v>
      </c>
      <c r="HR282" s="7" t="str" cm="1">
        <f t="array" ref="HR282">_xlfn.SWITCH(HQ282,"Oui","Non","Non","Oui","Abstention","Oui")</f>
        <v>Oui</v>
      </c>
      <c r="HS282" s="7" t="str" cm="1">
        <f t="array" ref="HS282">_xlfn.SWITCH(HQ282,"Oui","Abstention","Non","Abstention","Abstention","Non")</f>
        <v>Abstention</v>
      </c>
      <c r="HT282" s="3">
        <f t="shared" si="175"/>
        <v>48</v>
      </c>
      <c r="HU282" s="3">
        <f t="shared" si="176"/>
        <v>1</v>
      </c>
      <c r="HV282" t="str">
        <f t="shared" si="177"/>
        <v>consigne</v>
      </c>
      <c r="HW282" s="3">
        <f t="shared" si="196"/>
        <v>34</v>
      </c>
      <c r="HX282" s="3">
        <f t="shared" si="197"/>
        <v>0</v>
      </c>
      <c r="HY282" s="3">
        <f t="shared" si="198"/>
        <v>0</v>
      </c>
      <c r="HZ282" s="3">
        <f t="shared" si="178"/>
        <v>34</v>
      </c>
      <c r="IA282" s="7" t="str" cm="1">
        <f t="array" ref="IA282">_xlfn.SWITCH(HZ282,HW282,"Oui",HX282,"Non",HY282,"Abstention")</f>
        <v>Oui</v>
      </c>
      <c r="IB282" s="7" t="str" cm="1">
        <f t="array" ref="IB282">_xlfn.SWITCH(IA282,"Oui","Non","Non","Oui","Abstention","Oui")</f>
        <v>Non</v>
      </c>
      <c r="IC282" s="7" t="str" cm="1">
        <f t="array" ref="IC282">_xlfn.SWITCH(IA282,"Oui","Abstention","Non","Abstention","Abstention","Non")</f>
        <v>Abstention</v>
      </c>
      <c r="ID282" s="3">
        <f t="shared" si="179"/>
        <v>34</v>
      </c>
      <c r="IE282" s="3">
        <f t="shared" si="180"/>
        <v>1</v>
      </c>
      <c r="IF282" t="str">
        <f t="shared" si="181"/>
        <v>consigne</v>
      </c>
      <c r="IG282">
        <f t="shared" si="199"/>
        <v>2</v>
      </c>
      <c r="IH282">
        <f t="shared" si="200"/>
        <v>24</v>
      </c>
      <c r="II282">
        <f t="shared" si="201"/>
        <v>2</v>
      </c>
      <c r="IJ282" s="3">
        <f t="shared" si="182"/>
        <v>24</v>
      </c>
      <c r="IK282" s="7" t="str" cm="1">
        <f t="array" ref="IK282">_xlfn.SWITCH(IJ282,IG282,"Oui",IH282,"Non",II282,"Abstention")</f>
        <v>Non</v>
      </c>
      <c r="IL282" s="7" t="str" cm="1">
        <f t="array" ref="IL282">_xlfn.SWITCH(IK282,"Oui","Non","Non","Oui","Abstention","Oui")</f>
        <v>Oui</v>
      </c>
      <c r="IM282" s="7" t="str" cm="1">
        <f t="array" ref="IM282">_xlfn.SWITCH(IK282,"Oui","Abstention","Non","Abstention","Abstention","Non")</f>
        <v>Abstention</v>
      </c>
      <c r="IN282" s="3">
        <f t="shared" si="183"/>
        <v>28</v>
      </c>
      <c r="IO282" s="3">
        <f t="shared" si="184"/>
        <v>0.8571428571428571</v>
      </c>
      <c r="IP282" t="str">
        <f t="shared" si="212"/>
        <v>consigne</v>
      </c>
      <c r="IQ282">
        <f t="shared" si="202"/>
        <v>0</v>
      </c>
      <c r="IR282">
        <f t="shared" si="203"/>
        <v>28</v>
      </c>
      <c r="IS282">
        <f t="shared" si="204"/>
        <v>0</v>
      </c>
      <c r="IT282" s="3">
        <f t="shared" si="185"/>
        <v>28</v>
      </c>
      <c r="IU282" s="7" t="str" cm="1">
        <f t="array" ref="IU282">_xlfn.SWITCH(IT282,IQ282,"Oui",IR282,"Non",IS282,"Abstention")</f>
        <v>Non</v>
      </c>
      <c r="IV282" s="7" t="str" cm="1">
        <f t="array" ref="IV282">_xlfn.SWITCH(IU282,"Oui","Non","Non","Oui","Abstention","Oui")</f>
        <v>Oui</v>
      </c>
      <c r="IW282" s="7" t="str" cm="1">
        <f t="array" ref="IW282">_xlfn.SWITCH(IU282,"Oui","Abstention","Non","Abstention","Abstention","Non")</f>
        <v>Abstention</v>
      </c>
      <c r="IX282" s="3">
        <f t="shared" si="186"/>
        <v>28</v>
      </c>
      <c r="IY282" s="3">
        <f t="shared" si="187"/>
        <v>1</v>
      </c>
      <c r="IZ282" t="str">
        <f t="shared" si="213"/>
        <v>consigne</v>
      </c>
      <c r="JA282">
        <f t="shared" si="205"/>
        <v>28</v>
      </c>
      <c r="JB282">
        <f t="shared" si="206"/>
        <v>0</v>
      </c>
      <c r="JC282">
        <f t="shared" si="207"/>
        <v>0</v>
      </c>
      <c r="JD282" s="3">
        <f t="shared" si="188"/>
        <v>28</v>
      </c>
      <c r="JE282" s="7" t="str" cm="1">
        <f t="array" ref="JE282">_xlfn.SWITCH(JD282,JA282,"Oui",JB282,"Non",JC282,"Abstention")</f>
        <v>Oui</v>
      </c>
      <c r="JF282" s="7" t="str" cm="1">
        <f t="array" ref="JF282">_xlfn.SWITCH(JE282,"Oui","Non","Non","Oui","Abstention","Oui")</f>
        <v>Non</v>
      </c>
      <c r="JG282" s="7" t="str" cm="1">
        <f t="array" ref="JG282">_xlfn.SWITCH(JE282,"Oui","Abstention","Non","Abstention","Abstention","Non")</f>
        <v>Abstention</v>
      </c>
      <c r="JH282" s="3">
        <f t="shared" si="189"/>
        <v>28</v>
      </c>
      <c r="JI282" s="3">
        <f t="shared" si="190"/>
        <v>1</v>
      </c>
      <c r="JJ282" t="str">
        <f t="shared" si="214"/>
        <v>consigne</v>
      </c>
      <c r="JK282">
        <f t="shared" si="208"/>
        <v>0</v>
      </c>
      <c r="JL282">
        <f t="shared" si="209"/>
        <v>15</v>
      </c>
      <c r="JM282">
        <f t="shared" si="210"/>
        <v>0</v>
      </c>
      <c r="JN282" s="3">
        <f t="shared" si="191"/>
        <v>15</v>
      </c>
      <c r="JO282" s="7" t="str" cm="1">
        <f t="array" ref="JO282">_xlfn.SWITCH(JN282,JK282,"Oui",JL282,"Non",JM282,"Abstention")</f>
        <v>Non</v>
      </c>
      <c r="JP282" s="7" t="str" cm="1">
        <f t="array" ref="JP282">_xlfn.SWITCH(JO282,"Oui","Non","Non","Oui","Abstention","Oui")</f>
        <v>Oui</v>
      </c>
      <c r="JQ282" s="7" t="str" cm="1">
        <f t="array" ref="JQ282">_xlfn.SWITCH(JO282,"Oui","Abstention","Non","Abstention","Abstention","Non")</f>
        <v>Abstention</v>
      </c>
      <c r="JR282" s="3">
        <f t="shared" si="192"/>
        <v>15</v>
      </c>
      <c r="JS282" s="3">
        <f t="shared" si="193"/>
        <v>1</v>
      </c>
      <c r="JT282" t="str">
        <f t="shared" si="215"/>
        <v>consigne</v>
      </c>
      <c r="JU282" s="3"/>
      <c r="JV282" t="str" cm="1">
        <f t="array" ref="JV282">_xlfn._xlws.FILTER($M$3:$HD$3,((($M282:$HD282=$HR282)+($M282:$HD282=$HS282))*($M$5:$HD$5="V")*($HV282="consigne")),"")</f>
        <v/>
      </c>
      <c r="KP282" t="str" cm="1">
        <f t="array" ref="KP282">_xlfn._xlws.FILTER($M$3:$HD$3,((($M282:$HD282=$IB282)+($M282:$HD282=$IC282))*($M$5:$HD$5="S")*($IF282="consigne")),"")</f>
        <v/>
      </c>
      <c r="LD282" t="str" cm="1">
        <f t="array" ref="LD282">_xlfn._xlws.FILTER($M$3:$HD$3,((($M282:$HD282=$IV282)+($M282:$HD282=$IW282))*($M$5:$HD$5="RL")*($IZ282="consigne")),"")</f>
        <v/>
      </c>
      <c r="LP282" t="str" cm="1">
        <f t="array" ref="LP282">_xlfn._xlws.FILTER($M$3:$HD$3,((($M282:$HD282=$JF282)+($M282:$HD282=$JG282))*($M$5:$HD$5="G")*($JJ282="consigne")),"")</f>
        <v/>
      </c>
      <c r="MA282" t="str" cm="1">
        <f t="array" ref="MA282">_xlfn._xlws.FILTER($M$3:$HD$3,((($M282:$HD282=$JP282)+($M282:$HD282=$JQ282))*($M$5:$HD$5="GL")*($JT282="consigne")),"")</f>
        <v/>
      </c>
      <c r="MG282" t="str" cm="1">
        <f t="array" ref="MG282:MJ282">_xlfn._xlws.FILTER($M$3:$HD$3,((($M282:$HD282=$IL282)+($M282:$HD282=$IM282))*($M$5:$HD$5="M-E")*($IP282="consigne")),"")</f>
        <v>Gugger Niklaus-Samuel</v>
      </c>
      <c r="MH282" t="str">
        <v>Roduit Benjamin</v>
      </c>
      <c r="MI282" t="str">
        <v>Streiff-Feller Marianne</v>
      </c>
      <c r="MJ282" t="str">
        <v>Studer Lilian</v>
      </c>
    </row>
    <row r="283" spans="1:354" x14ac:dyDescent="0.25">
      <c r="A283" s="1" t="s">
        <v>1395</v>
      </c>
      <c r="B283" t="s">
        <v>204</v>
      </c>
      <c r="C283" t="s">
        <v>717</v>
      </c>
      <c r="D283" t="s">
        <v>468</v>
      </c>
      <c r="E283" s="1" t="s">
        <v>1396</v>
      </c>
      <c r="F283" t="s">
        <v>1397</v>
      </c>
      <c r="G283">
        <v>24789</v>
      </c>
      <c r="H283" t="s">
        <v>1398</v>
      </c>
      <c r="I283" t="s">
        <v>1399</v>
      </c>
      <c r="M283" t="s">
        <v>461</v>
      </c>
      <c r="N283" t="s">
        <v>461</v>
      </c>
      <c r="O283" t="s">
        <v>460</v>
      </c>
      <c r="P283" t="s">
        <v>461</v>
      </c>
      <c r="Q283" t="s">
        <v>461</v>
      </c>
      <c r="R283" t="s">
        <v>460</v>
      </c>
      <c r="S283" t="s">
        <v>460</v>
      </c>
      <c r="T283" t="s">
        <v>460</v>
      </c>
      <c r="U283" t="s">
        <v>460</v>
      </c>
      <c r="V283" t="s">
        <v>460</v>
      </c>
      <c r="W283" t="s">
        <v>463</v>
      </c>
      <c r="X283" t="s">
        <v>460</v>
      </c>
      <c r="Y283" t="s">
        <v>460</v>
      </c>
      <c r="Z283" t="s">
        <v>473</v>
      </c>
      <c r="AA283" t="s">
        <v>460</v>
      </c>
      <c r="AB283" t="s">
        <v>460</v>
      </c>
      <c r="AC283" t="s">
        <v>460</v>
      </c>
      <c r="AD283" t="s">
        <v>461</v>
      </c>
      <c r="AE283" t="s">
        <v>461</v>
      </c>
      <c r="AF283" t="s">
        <v>463</v>
      </c>
      <c r="AG283" t="s">
        <v>460</v>
      </c>
      <c r="AH283" t="s">
        <v>460</v>
      </c>
      <c r="AI283" t="s">
        <v>461</v>
      </c>
      <c r="AJ283" t="s">
        <v>460</v>
      </c>
      <c r="AK283" t="s">
        <v>460</v>
      </c>
      <c r="AL283" t="s">
        <v>461</v>
      </c>
      <c r="AM283" t="s">
        <v>461</v>
      </c>
      <c r="AN283" t="s">
        <v>461</v>
      </c>
      <c r="AO283" t="s">
        <v>461</v>
      </c>
      <c r="AP283" t="s">
        <v>461</v>
      </c>
      <c r="AQ283" t="s">
        <v>460</v>
      </c>
      <c r="AR283" t="s">
        <v>460</v>
      </c>
      <c r="AS283" t="s">
        <v>460</v>
      </c>
      <c r="AT283" t="s">
        <v>480</v>
      </c>
      <c r="AU283" t="s">
        <v>460</v>
      </c>
      <c r="AV283" t="s">
        <v>460</v>
      </c>
      <c r="AW283" t="s">
        <v>461</v>
      </c>
      <c r="AX283" t="s">
        <v>460</v>
      </c>
      <c r="AY283" t="s">
        <v>460</v>
      </c>
      <c r="AZ283" t="s">
        <v>460</v>
      </c>
      <c r="BA283" t="s">
        <v>461</v>
      </c>
      <c r="BB283" t="s">
        <v>461</v>
      </c>
      <c r="BC283" t="s">
        <v>460</v>
      </c>
      <c r="BD283" t="s">
        <v>461</v>
      </c>
      <c r="BE283" t="s">
        <v>463</v>
      </c>
      <c r="BF283" t="s">
        <v>461</v>
      </c>
      <c r="BG283" t="s">
        <v>460</v>
      </c>
      <c r="BH283" t="s">
        <v>461</v>
      </c>
      <c r="BI283" t="s">
        <v>460</v>
      </c>
      <c r="BJ283" t="s">
        <v>463</v>
      </c>
      <c r="BK283" t="s">
        <v>461</v>
      </c>
      <c r="BL283" t="s">
        <v>460</v>
      </c>
      <c r="BM283" t="s">
        <v>460</v>
      </c>
      <c r="BN283" t="s">
        <v>460</v>
      </c>
      <c r="BO283" t="s">
        <v>460</v>
      </c>
      <c r="BP283" t="s">
        <v>460</v>
      </c>
      <c r="BQ283" t="s">
        <v>460</v>
      </c>
      <c r="BR283" t="s">
        <v>461</v>
      </c>
      <c r="BS283" t="s">
        <v>460</v>
      </c>
      <c r="BT283" t="s">
        <v>461</v>
      </c>
      <c r="BU283" t="s">
        <v>461</v>
      </c>
      <c r="BV283" t="s">
        <v>460</v>
      </c>
      <c r="BW283" t="s">
        <v>461</v>
      </c>
      <c r="BX283" t="s">
        <v>460</v>
      </c>
      <c r="BY283" t="s">
        <v>461</v>
      </c>
      <c r="BZ283" t="s">
        <v>461</v>
      </c>
      <c r="CA283" t="s">
        <v>473</v>
      </c>
      <c r="CB283" t="s">
        <v>461</v>
      </c>
      <c r="CC283" t="s">
        <v>460</v>
      </c>
      <c r="CD283" t="s">
        <v>461</v>
      </c>
      <c r="CE283" t="s">
        <v>460</v>
      </c>
      <c r="CF283" t="s">
        <v>460</v>
      </c>
      <c r="CG283" t="s">
        <v>461</v>
      </c>
      <c r="CH283" t="s">
        <v>460</v>
      </c>
      <c r="CI283" t="s">
        <v>461</v>
      </c>
      <c r="CJ283" t="s">
        <v>461</v>
      </c>
      <c r="CK283" t="s">
        <v>460</v>
      </c>
      <c r="CL283" t="s">
        <v>461</v>
      </c>
      <c r="CM283" t="s">
        <v>463</v>
      </c>
      <c r="CN283" t="s">
        <v>460</v>
      </c>
      <c r="CO283" t="s">
        <v>460</v>
      </c>
      <c r="CP283" t="s">
        <v>461</v>
      </c>
      <c r="CQ283" t="s">
        <v>461</v>
      </c>
      <c r="CR283" t="s">
        <v>461</v>
      </c>
      <c r="CS283" t="s">
        <v>461</v>
      </c>
      <c r="CT283" t="s">
        <v>461</v>
      </c>
      <c r="CU283" t="s">
        <v>460</v>
      </c>
      <c r="CV283" t="s">
        <v>461</v>
      </c>
      <c r="CW283" t="s">
        <v>461</v>
      </c>
      <c r="CX283" t="s">
        <v>460</v>
      </c>
      <c r="CY283" t="s">
        <v>463</v>
      </c>
      <c r="CZ283" t="s">
        <v>461</v>
      </c>
      <c r="DA283" t="s">
        <v>460</v>
      </c>
      <c r="DB283" t="s">
        <v>474</v>
      </c>
      <c r="DC283" t="s">
        <v>461</v>
      </c>
      <c r="DD283" t="s">
        <v>473</v>
      </c>
      <c r="DE283" t="s">
        <v>460</v>
      </c>
      <c r="DF283" t="s">
        <v>461</v>
      </c>
      <c r="DG283" t="s">
        <v>480</v>
      </c>
      <c r="DH283" t="s">
        <v>480</v>
      </c>
      <c r="DI283" t="s">
        <v>460</v>
      </c>
      <c r="DJ283" t="s">
        <v>460</v>
      </c>
      <c r="DK283" t="s">
        <v>461</v>
      </c>
      <c r="DL283" t="s">
        <v>460</v>
      </c>
      <c r="DM283" t="s">
        <v>460</v>
      </c>
      <c r="DN283" t="s">
        <v>460</v>
      </c>
      <c r="DO283" t="s">
        <v>461</v>
      </c>
      <c r="DP283" t="s">
        <v>461</v>
      </c>
      <c r="DQ283" t="s">
        <v>473</v>
      </c>
      <c r="DR283" t="s">
        <v>460</v>
      </c>
      <c r="DS283" t="s">
        <v>460</v>
      </c>
      <c r="DT283" t="s">
        <v>460</v>
      </c>
      <c r="DU283" t="s">
        <v>473</v>
      </c>
      <c r="DV283" t="s">
        <v>460</v>
      </c>
      <c r="DW283" t="s">
        <v>460</v>
      </c>
      <c r="DX283" t="s">
        <v>461</v>
      </c>
      <c r="DY283" t="s">
        <v>460</v>
      </c>
      <c r="DZ283" t="s">
        <v>460</v>
      </c>
      <c r="EA283" t="s">
        <v>460</v>
      </c>
      <c r="EB283" t="s">
        <v>460</v>
      </c>
      <c r="EC283" t="s">
        <v>480</v>
      </c>
      <c r="ED283" t="s">
        <v>460</v>
      </c>
      <c r="EE283" t="s">
        <v>461</v>
      </c>
      <c r="EF283" t="s">
        <v>460</v>
      </c>
      <c r="EG283" t="s">
        <v>460</v>
      </c>
      <c r="EH283" t="s">
        <v>461</v>
      </c>
      <c r="EI283" t="s">
        <v>461</v>
      </c>
      <c r="EJ283" t="s">
        <v>461</v>
      </c>
      <c r="EK283" t="s">
        <v>460</v>
      </c>
      <c r="EL283" t="s">
        <v>460</v>
      </c>
      <c r="EM283" t="s">
        <v>461</v>
      </c>
      <c r="EN283" t="s">
        <v>461</v>
      </c>
      <c r="EO283" t="s">
        <v>460</v>
      </c>
      <c r="EP283" t="s">
        <v>461</v>
      </c>
      <c r="EQ283" t="s">
        <v>460</v>
      </c>
      <c r="ER283" t="s">
        <v>460</v>
      </c>
      <c r="ES283" t="s">
        <v>460</v>
      </c>
      <c r="ET283" t="s">
        <v>461</v>
      </c>
      <c r="EU283" t="s">
        <v>460</v>
      </c>
      <c r="EV283" t="s">
        <v>460</v>
      </c>
      <c r="EW283" t="s">
        <v>460</v>
      </c>
      <c r="EX283" t="s">
        <v>460</v>
      </c>
      <c r="EY283" t="s">
        <v>461</v>
      </c>
      <c r="EZ283" t="s">
        <v>461</v>
      </c>
      <c r="FA283" t="s">
        <v>461</v>
      </c>
      <c r="FB283" t="s">
        <v>473</v>
      </c>
      <c r="FC283" t="s">
        <v>461</v>
      </c>
      <c r="FD283" t="s">
        <v>461</v>
      </c>
      <c r="FE283" t="s">
        <v>461</v>
      </c>
      <c r="FF283" t="s">
        <v>461</v>
      </c>
      <c r="FG283" t="s">
        <v>461</v>
      </c>
      <c r="FH283" t="s">
        <v>460</v>
      </c>
      <c r="FI283" t="s">
        <v>460</v>
      </c>
      <c r="FJ283" t="s">
        <v>461</v>
      </c>
      <c r="FK283" t="s">
        <v>461</v>
      </c>
      <c r="FL283" t="s">
        <v>460</v>
      </c>
      <c r="FM283" t="s">
        <v>460</v>
      </c>
      <c r="FN283" t="s">
        <v>461</v>
      </c>
      <c r="FO283" t="s">
        <v>460</v>
      </c>
      <c r="FP283" t="s">
        <v>461</v>
      </c>
      <c r="FQ283" t="s">
        <v>461</v>
      </c>
      <c r="FR283" t="s">
        <v>460</v>
      </c>
      <c r="FS283" t="s">
        <v>480</v>
      </c>
      <c r="FT283" t="s">
        <v>460</v>
      </c>
      <c r="FU283" t="s">
        <v>460</v>
      </c>
      <c r="FV283" t="s">
        <v>461</v>
      </c>
      <c r="FW283" t="s">
        <v>461</v>
      </c>
      <c r="FX283" t="s">
        <v>460</v>
      </c>
      <c r="FY283" t="s">
        <v>461</v>
      </c>
      <c r="FZ283" t="s">
        <v>480</v>
      </c>
      <c r="GA283" t="s">
        <v>461</v>
      </c>
      <c r="GB283" t="s">
        <v>461</v>
      </c>
      <c r="GC283" t="s">
        <v>461</v>
      </c>
      <c r="GD283" t="s">
        <v>460</v>
      </c>
      <c r="GE283" t="s">
        <v>460</v>
      </c>
      <c r="GF283" t="s">
        <v>461</v>
      </c>
      <c r="GG283" t="s">
        <v>460</v>
      </c>
      <c r="GH283" t="s">
        <v>460</v>
      </c>
      <c r="GI283" t="s">
        <v>460</v>
      </c>
      <c r="GJ283" t="s">
        <v>460</v>
      </c>
      <c r="GK283" t="s">
        <v>461</v>
      </c>
      <c r="GL283" t="s">
        <v>461</v>
      </c>
      <c r="GM283" t="s">
        <v>460</v>
      </c>
      <c r="GN283" t="s">
        <v>460</v>
      </c>
      <c r="GO283" t="s">
        <v>461</v>
      </c>
      <c r="GP283" t="s">
        <v>460</v>
      </c>
      <c r="GQ283" t="s">
        <v>461</v>
      </c>
      <c r="GR283" t="s">
        <v>460</v>
      </c>
      <c r="GS283" t="s">
        <v>461</v>
      </c>
      <c r="GT283" t="s">
        <v>460</v>
      </c>
      <c r="GU283" t="s">
        <v>460</v>
      </c>
      <c r="GV283" t="s">
        <v>460</v>
      </c>
      <c r="GW283" t="s">
        <v>460</v>
      </c>
      <c r="GX283" t="s">
        <v>460</v>
      </c>
      <c r="GY283" t="s">
        <v>460</v>
      </c>
      <c r="GZ283" t="s">
        <v>460</v>
      </c>
      <c r="HA283" t="s">
        <v>460</v>
      </c>
      <c r="HB283" t="s">
        <v>461</v>
      </c>
      <c r="HC283" t="s">
        <v>460</v>
      </c>
      <c r="HD283" t="s">
        <v>461</v>
      </c>
      <c r="HE283" t="s">
        <v>481</v>
      </c>
      <c r="HF283">
        <v>101</v>
      </c>
      <c r="HG283">
        <v>80</v>
      </c>
      <c r="HH283">
        <v>6</v>
      </c>
      <c r="HI283">
        <v>6</v>
      </c>
      <c r="HJ283">
        <v>6</v>
      </c>
      <c r="HK283" t="s">
        <v>476</v>
      </c>
      <c r="HM283" s="3">
        <f t="shared" si="194"/>
        <v>0</v>
      </c>
      <c r="HN283" s="3">
        <f t="shared" si="195"/>
        <v>49</v>
      </c>
      <c r="HO283" s="3">
        <f t="shared" si="211"/>
        <v>0</v>
      </c>
      <c r="HP283" s="3">
        <f t="shared" si="174"/>
        <v>49</v>
      </c>
      <c r="HQ283" s="7" t="str" cm="1">
        <f t="array" ref="HQ283">_xlfn.SWITCH(HP283,HM283,"Oui",HN283,"Non",HO283,"Abstention")</f>
        <v>Non</v>
      </c>
      <c r="HR283" s="7" t="str" cm="1">
        <f t="array" ref="HR283">_xlfn.SWITCH(HQ283,"Oui","Non","Non","Oui","Abstention","Oui")</f>
        <v>Oui</v>
      </c>
      <c r="HS283" s="7" t="str" cm="1">
        <f t="array" ref="HS283">_xlfn.SWITCH(HQ283,"Oui","Abstention","Non","Abstention","Abstention","Non")</f>
        <v>Abstention</v>
      </c>
      <c r="HT283" s="3">
        <f t="shared" si="175"/>
        <v>49</v>
      </c>
      <c r="HU283" s="3">
        <f t="shared" si="176"/>
        <v>1</v>
      </c>
      <c r="HV283" t="str">
        <f t="shared" si="177"/>
        <v>consigne</v>
      </c>
      <c r="HW283" s="3">
        <f t="shared" si="196"/>
        <v>37</v>
      </c>
      <c r="HX283" s="3">
        <f t="shared" si="197"/>
        <v>0</v>
      </c>
      <c r="HY283" s="3">
        <f t="shared" si="198"/>
        <v>0</v>
      </c>
      <c r="HZ283" s="3">
        <f t="shared" si="178"/>
        <v>37</v>
      </c>
      <c r="IA283" s="7" t="str" cm="1">
        <f t="array" ref="IA283">_xlfn.SWITCH(HZ283,HW283,"Oui",HX283,"Non",HY283,"Abstention")</f>
        <v>Oui</v>
      </c>
      <c r="IB283" s="7" t="str" cm="1">
        <f t="array" ref="IB283">_xlfn.SWITCH(IA283,"Oui","Non","Non","Oui","Abstention","Oui")</f>
        <v>Non</v>
      </c>
      <c r="IC283" s="7" t="str" cm="1">
        <f t="array" ref="IC283">_xlfn.SWITCH(IA283,"Oui","Abstention","Non","Abstention","Abstention","Non")</f>
        <v>Abstention</v>
      </c>
      <c r="ID283" s="3">
        <f t="shared" si="179"/>
        <v>37</v>
      </c>
      <c r="IE283" s="3">
        <f t="shared" si="180"/>
        <v>1</v>
      </c>
      <c r="IF283" t="str">
        <f t="shared" si="181"/>
        <v>consigne</v>
      </c>
      <c r="IG283">
        <f t="shared" si="199"/>
        <v>8</v>
      </c>
      <c r="IH283">
        <f t="shared" si="200"/>
        <v>21</v>
      </c>
      <c r="II283">
        <f t="shared" si="201"/>
        <v>2</v>
      </c>
      <c r="IJ283" s="3">
        <f t="shared" si="182"/>
        <v>21</v>
      </c>
      <c r="IK283" s="7" t="str" cm="1">
        <f t="array" ref="IK283">_xlfn.SWITCH(IJ283,IG283,"Oui",IH283,"Non",II283,"Abstention")</f>
        <v>Non</v>
      </c>
      <c r="IL283" s="7" t="str" cm="1">
        <f t="array" ref="IL283">_xlfn.SWITCH(IK283,"Oui","Non","Non","Oui","Abstention","Oui")</f>
        <v>Oui</v>
      </c>
      <c r="IM283" s="7" t="str" cm="1">
        <f t="array" ref="IM283">_xlfn.SWITCH(IK283,"Oui","Abstention","Non","Abstention","Abstention","Non")</f>
        <v>Abstention</v>
      </c>
      <c r="IN283" s="3">
        <f t="shared" si="183"/>
        <v>31</v>
      </c>
      <c r="IO283" s="3">
        <f t="shared" si="184"/>
        <v>0.67741935483870963</v>
      </c>
      <c r="IP283" t="str">
        <f t="shared" si="212"/>
        <v>consigne</v>
      </c>
      <c r="IQ283">
        <f t="shared" si="202"/>
        <v>13</v>
      </c>
      <c r="IR283">
        <f t="shared" si="203"/>
        <v>10</v>
      </c>
      <c r="IS283">
        <f t="shared" si="204"/>
        <v>4</v>
      </c>
      <c r="IT283" s="3">
        <f t="shared" si="185"/>
        <v>13</v>
      </c>
      <c r="IU283" s="7" t="str" cm="1">
        <f t="array" ref="IU283">_xlfn.SWITCH(IT283,IQ283,"Oui",IR283,"Non",IS283,"Abstention")</f>
        <v>Oui</v>
      </c>
      <c r="IV283" s="7" t="str" cm="1">
        <f t="array" ref="IV283">_xlfn.SWITCH(IU283,"Oui","Non","Non","Oui","Abstention","Oui")</f>
        <v>Non</v>
      </c>
      <c r="IW283" s="7" t="str" cm="1">
        <f t="array" ref="IW283">_xlfn.SWITCH(IU283,"Oui","Abstention","Non","Abstention","Abstention","Non")</f>
        <v>Abstention</v>
      </c>
      <c r="IX283" s="3">
        <f t="shared" si="186"/>
        <v>27</v>
      </c>
      <c r="IY283" s="3">
        <f t="shared" si="187"/>
        <v>0.48148148148148145</v>
      </c>
      <c r="IZ283" t="str">
        <f t="shared" si="213"/>
        <v>pas de consigne</v>
      </c>
      <c r="JA283">
        <f t="shared" si="205"/>
        <v>28</v>
      </c>
      <c r="JB283">
        <f t="shared" si="206"/>
        <v>0</v>
      </c>
      <c r="JC283">
        <f t="shared" si="207"/>
        <v>0</v>
      </c>
      <c r="JD283" s="3">
        <f t="shared" si="188"/>
        <v>28</v>
      </c>
      <c r="JE283" s="7" t="str" cm="1">
        <f t="array" ref="JE283">_xlfn.SWITCH(JD283,JA283,"Oui",JB283,"Non",JC283,"Abstention")</f>
        <v>Oui</v>
      </c>
      <c r="JF283" s="7" t="str" cm="1">
        <f t="array" ref="JF283">_xlfn.SWITCH(JE283,"Oui","Non","Non","Oui","Abstention","Oui")</f>
        <v>Non</v>
      </c>
      <c r="JG283" s="7" t="str" cm="1">
        <f t="array" ref="JG283">_xlfn.SWITCH(JE283,"Oui","Abstention","Non","Abstention","Abstention","Non")</f>
        <v>Abstention</v>
      </c>
      <c r="JH283" s="3">
        <f t="shared" si="189"/>
        <v>28</v>
      </c>
      <c r="JI283" s="3">
        <f t="shared" si="190"/>
        <v>1</v>
      </c>
      <c r="JJ283" t="str">
        <f t="shared" si="214"/>
        <v>consigne</v>
      </c>
      <c r="JK283">
        <f t="shared" si="208"/>
        <v>15</v>
      </c>
      <c r="JL283">
        <f t="shared" si="209"/>
        <v>0</v>
      </c>
      <c r="JM283">
        <f t="shared" si="210"/>
        <v>0</v>
      </c>
      <c r="JN283" s="3">
        <f t="shared" si="191"/>
        <v>15</v>
      </c>
      <c r="JO283" s="7" t="str" cm="1">
        <f t="array" ref="JO283">_xlfn.SWITCH(JN283,JK283,"Oui",JL283,"Non",JM283,"Abstention")</f>
        <v>Oui</v>
      </c>
      <c r="JP283" s="7" t="str" cm="1">
        <f t="array" ref="JP283">_xlfn.SWITCH(JO283,"Oui","Non","Non","Oui","Abstention","Oui")</f>
        <v>Non</v>
      </c>
      <c r="JQ283" s="7" t="str" cm="1">
        <f t="array" ref="JQ283">_xlfn.SWITCH(JO283,"Oui","Abstention","Non","Abstention","Abstention","Non")</f>
        <v>Abstention</v>
      </c>
      <c r="JR283" s="3">
        <f t="shared" si="192"/>
        <v>15</v>
      </c>
      <c r="JS283" s="3">
        <f t="shared" si="193"/>
        <v>1</v>
      </c>
      <c r="JT283" t="str">
        <f t="shared" si="215"/>
        <v>consigne</v>
      </c>
      <c r="JU283" s="3"/>
      <c r="JV283" t="str" cm="1">
        <f t="array" ref="JV283">_xlfn._xlws.FILTER($M$3:$HD$3,((($M283:$HD283=$HR283)+($M283:$HD283=$HS283))*($M$5:$HD$5="V")*($HV283="consigne")),"")</f>
        <v/>
      </c>
      <c r="KP283" t="str" cm="1">
        <f t="array" ref="KP283">_xlfn._xlws.FILTER($M$3:$HD$3,((($M283:$HD283=$IB283)+($M283:$HD283=$IC283))*($M$5:$HD$5="S")*($IF283="consigne")),"")</f>
        <v/>
      </c>
      <c r="LD283" t="str" cm="1">
        <f t="array" ref="LD283">_xlfn._xlws.FILTER($M$3:$HD$3,((($M283:$HD283=$IV283)+($M283:$HD283=$IW283))*($M$5:$HD$5="RL")*($IZ283="consigne")),"")</f>
        <v/>
      </c>
      <c r="LP283" t="str" cm="1">
        <f t="array" ref="LP283">_xlfn._xlws.FILTER($M$3:$HD$3,((($M283:$HD283=$JF283)+($M283:$HD283=$JG283))*($M$5:$HD$5="G")*($JJ283="consigne")),"")</f>
        <v/>
      </c>
      <c r="MA283" t="str" cm="1">
        <f t="array" ref="MA283">_xlfn._xlws.FILTER($M$3:$HD$3,((($M283:$HD283=$JP283)+($M283:$HD283=$JQ283))*($M$5:$HD$5="GL")*($JT283="consigne")),"")</f>
        <v/>
      </c>
      <c r="MG283" t="str" cm="1">
        <f t="array" ref="MG283:MP283">_xlfn._xlws.FILTER($M$3:$HD$3,((($M283:$HD283=$IL283)+($M283:$HD283=$IM283))*($M$5:$HD$5="M-E")*($IP283="consigne")),"")</f>
        <v>Gugger Niklaus-Samuel</v>
      </c>
      <c r="MH283" t="str">
        <v>Hess Lorenz</v>
      </c>
      <c r="MI283" t="str">
        <v>Kutter Philipp</v>
      </c>
      <c r="MJ283" t="str">
        <v>Landolt Martin</v>
      </c>
      <c r="MK283" t="str">
        <v>Lohr Christian</v>
      </c>
      <c r="ML283" t="str">
        <v>Müller-Altermatt Stefan</v>
      </c>
      <c r="MM283" t="str">
        <v>Roth Pasquier Marie-France</v>
      </c>
      <c r="MN283" t="str">
        <v>Streiff-Feller Marianne</v>
      </c>
      <c r="MO283" t="str">
        <v>Studer Lilian</v>
      </c>
      <c r="MP283" t="str">
        <v>Wismer-Felder Priska</v>
      </c>
    </row>
    <row r="284" spans="1:354" x14ac:dyDescent="0.25">
      <c r="A284" s="1" t="s">
        <v>1400</v>
      </c>
      <c r="B284" t="s">
        <v>204</v>
      </c>
      <c r="C284" t="s">
        <v>717</v>
      </c>
      <c r="D284" t="s">
        <v>468</v>
      </c>
      <c r="E284" s="1" t="s">
        <v>1401</v>
      </c>
      <c r="F284" t="s">
        <v>1402</v>
      </c>
      <c r="G284">
        <v>24790</v>
      </c>
      <c r="H284" t="s">
        <v>1403</v>
      </c>
      <c r="I284" t="s">
        <v>1399</v>
      </c>
      <c r="K284" t="s">
        <v>1404</v>
      </c>
      <c r="M284" t="s">
        <v>461</v>
      </c>
      <c r="N284" t="s">
        <v>461</v>
      </c>
      <c r="O284" t="s">
        <v>460</v>
      </c>
      <c r="P284" t="s">
        <v>461</v>
      </c>
      <c r="Q284" t="s">
        <v>461</v>
      </c>
      <c r="R284" t="s">
        <v>460</v>
      </c>
      <c r="S284" t="s">
        <v>460</v>
      </c>
      <c r="T284" t="s">
        <v>460</v>
      </c>
      <c r="U284" t="s">
        <v>460</v>
      </c>
      <c r="V284" t="s">
        <v>460</v>
      </c>
      <c r="W284" t="s">
        <v>463</v>
      </c>
      <c r="X284" t="s">
        <v>460</v>
      </c>
      <c r="Y284" t="s">
        <v>460</v>
      </c>
      <c r="Z284" t="s">
        <v>460</v>
      </c>
      <c r="AA284" t="s">
        <v>460</v>
      </c>
      <c r="AB284" t="s">
        <v>460</v>
      </c>
      <c r="AC284" t="s">
        <v>460</v>
      </c>
      <c r="AD284" t="s">
        <v>461</v>
      </c>
      <c r="AE284" t="s">
        <v>461</v>
      </c>
      <c r="AF284" t="s">
        <v>463</v>
      </c>
      <c r="AG284" t="s">
        <v>460</v>
      </c>
      <c r="AH284" t="s">
        <v>460</v>
      </c>
      <c r="AI284" t="s">
        <v>461</v>
      </c>
      <c r="AJ284" t="s">
        <v>460</v>
      </c>
      <c r="AK284" t="s">
        <v>460</v>
      </c>
      <c r="AL284" t="s">
        <v>461</v>
      </c>
      <c r="AM284" t="s">
        <v>461</v>
      </c>
      <c r="AN284" t="s">
        <v>460</v>
      </c>
      <c r="AO284" t="s">
        <v>461</v>
      </c>
      <c r="AP284" t="s">
        <v>461</v>
      </c>
      <c r="AQ284" t="s">
        <v>460</v>
      </c>
      <c r="AR284" t="s">
        <v>460</v>
      </c>
      <c r="AS284" t="s">
        <v>460</v>
      </c>
      <c r="AT284" t="s">
        <v>480</v>
      </c>
      <c r="AU284" t="s">
        <v>460</v>
      </c>
      <c r="AV284" t="s">
        <v>460</v>
      </c>
      <c r="AW284" t="s">
        <v>461</v>
      </c>
      <c r="AX284" t="s">
        <v>460</v>
      </c>
      <c r="AY284" t="s">
        <v>460</v>
      </c>
      <c r="AZ284" t="s">
        <v>460</v>
      </c>
      <c r="BA284" t="s">
        <v>461</v>
      </c>
      <c r="BB284" t="s">
        <v>461</v>
      </c>
      <c r="BC284" t="s">
        <v>460</v>
      </c>
      <c r="BD284" t="s">
        <v>461</v>
      </c>
      <c r="BE284" t="s">
        <v>463</v>
      </c>
      <c r="BF284" t="s">
        <v>461</v>
      </c>
      <c r="BG284" t="s">
        <v>460</v>
      </c>
      <c r="BH284" t="s">
        <v>461</v>
      </c>
      <c r="BI284" t="s">
        <v>460</v>
      </c>
      <c r="BJ284" t="s">
        <v>463</v>
      </c>
      <c r="BK284" t="s">
        <v>461</v>
      </c>
      <c r="BL284" t="s">
        <v>460</v>
      </c>
      <c r="BM284" t="s">
        <v>460</v>
      </c>
      <c r="BN284" t="s">
        <v>460</v>
      </c>
      <c r="BO284" t="s">
        <v>460</v>
      </c>
      <c r="BP284" t="s">
        <v>460</v>
      </c>
      <c r="BQ284" t="s">
        <v>460</v>
      </c>
      <c r="BR284" t="s">
        <v>461</v>
      </c>
      <c r="BS284" t="s">
        <v>460</v>
      </c>
      <c r="BT284" t="s">
        <v>461</v>
      </c>
      <c r="BU284" t="s">
        <v>461</v>
      </c>
      <c r="BV284" t="s">
        <v>460</v>
      </c>
      <c r="BW284" t="s">
        <v>461</v>
      </c>
      <c r="BX284" t="s">
        <v>460</v>
      </c>
      <c r="BY284" t="s">
        <v>461</v>
      </c>
      <c r="BZ284" t="s">
        <v>461</v>
      </c>
      <c r="CA284" t="s">
        <v>460</v>
      </c>
      <c r="CB284" t="s">
        <v>461</v>
      </c>
      <c r="CC284" t="s">
        <v>480</v>
      </c>
      <c r="CD284" t="s">
        <v>461</v>
      </c>
      <c r="CE284" t="s">
        <v>460</v>
      </c>
      <c r="CF284" t="s">
        <v>460</v>
      </c>
      <c r="CG284" t="s">
        <v>461</v>
      </c>
      <c r="CH284" t="s">
        <v>460</v>
      </c>
      <c r="CI284" t="s">
        <v>461</v>
      </c>
      <c r="CJ284" t="s">
        <v>461</v>
      </c>
      <c r="CK284" t="s">
        <v>460</v>
      </c>
      <c r="CL284" t="s">
        <v>461</v>
      </c>
      <c r="CM284" t="s">
        <v>463</v>
      </c>
      <c r="CN284" t="s">
        <v>460</v>
      </c>
      <c r="CO284" t="s">
        <v>460</v>
      </c>
      <c r="CP284" t="s">
        <v>461</v>
      </c>
      <c r="CQ284" t="s">
        <v>461</v>
      </c>
      <c r="CR284" t="s">
        <v>461</v>
      </c>
      <c r="CS284" t="s">
        <v>461</v>
      </c>
      <c r="CT284" t="s">
        <v>461</v>
      </c>
      <c r="CU284" t="s">
        <v>480</v>
      </c>
      <c r="CV284" t="s">
        <v>461</v>
      </c>
      <c r="CW284" t="s">
        <v>461</v>
      </c>
      <c r="CX284" t="s">
        <v>460</v>
      </c>
      <c r="CY284" t="s">
        <v>463</v>
      </c>
      <c r="CZ284" t="s">
        <v>461</v>
      </c>
      <c r="DA284" t="s">
        <v>460</v>
      </c>
      <c r="DB284" t="s">
        <v>474</v>
      </c>
      <c r="DC284" t="s">
        <v>461</v>
      </c>
      <c r="DD284" t="s">
        <v>461</v>
      </c>
      <c r="DE284" t="s">
        <v>460</v>
      </c>
      <c r="DF284" t="s">
        <v>461</v>
      </c>
      <c r="DG284" t="s">
        <v>480</v>
      </c>
      <c r="DH284" t="s">
        <v>480</v>
      </c>
      <c r="DI284" t="s">
        <v>460</v>
      </c>
      <c r="DJ284" t="s">
        <v>460</v>
      </c>
      <c r="DK284" t="s">
        <v>461</v>
      </c>
      <c r="DL284" t="s">
        <v>460</v>
      </c>
      <c r="DM284" t="s">
        <v>460</v>
      </c>
      <c r="DN284" t="s">
        <v>460</v>
      </c>
      <c r="DO284" t="s">
        <v>461</v>
      </c>
      <c r="DP284" t="s">
        <v>461</v>
      </c>
      <c r="DQ284" t="s">
        <v>473</v>
      </c>
      <c r="DR284" t="s">
        <v>460</v>
      </c>
      <c r="DS284" t="s">
        <v>460</v>
      </c>
      <c r="DT284" t="s">
        <v>460</v>
      </c>
      <c r="DU284" t="s">
        <v>461</v>
      </c>
      <c r="DV284" t="s">
        <v>460</v>
      </c>
      <c r="DW284" t="s">
        <v>460</v>
      </c>
      <c r="DX284" t="s">
        <v>461</v>
      </c>
      <c r="DY284" t="s">
        <v>460</v>
      </c>
      <c r="DZ284" t="s">
        <v>460</v>
      </c>
      <c r="EA284" t="s">
        <v>460</v>
      </c>
      <c r="EB284" t="s">
        <v>460</v>
      </c>
      <c r="EC284" t="s">
        <v>480</v>
      </c>
      <c r="ED284" t="s">
        <v>460</v>
      </c>
      <c r="EE284" t="s">
        <v>461</v>
      </c>
      <c r="EF284" t="s">
        <v>460</v>
      </c>
      <c r="EG284" t="s">
        <v>460</v>
      </c>
      <c r="EH284" t="s">
        <v>461</v>
      </c>
      <c r="EI284" t="s">
        <v>461</v>
      </c>
      <c r="EJ284" t="s">
        <v>461</v>
      </c>
      <c r="EK284" t="s">
        <v>460</v>
      </c>
      <c r="EL284" t="s">
        <v>460</v>
      </c>
      <c r="EM284" t="s">
        <v>461</v>
      </c>
      <c r="EN284" t="s">
        <v>461</v>
      </c>
      <c r="EO284" t="s">
        <v>460</v>
      </c>
      <c r="EP284" t="s">
        <v>461</v>
      </c>
      <c r="EQ284" t="s">
        <v>460</v>
      </c>
      <c r="ER284" t="s">
        <v>460</v>
      </c>
      <c r="ES284" t="s">
        <v>460</v>
      </c>
      <c r="ET284" t="s">
        <v>461</v>
      </c>
      <c r="EU284" t="s">
        <v>460</v>
      </c>
      <c r="EV284" t="s">
        <v>460</v>
      </c>
      <c r="EW284" t="s">
        <v>460</v>
      </c>
      <c r="EX284" t="s">
        <v>460</v>
      </c>
      <c r="EY284" t="s">
        <v>461</v>
      </c>
      <c r="EZ284" t="s">
        <v>461</v>
      </c>
      <c r="FA284" t="s">
        <v>461</v>
      </c>
      <c r="FB284" t="s">
        <v>473</v>
      </c>
      <c r="FC284" t="s">
        <v>461</v>
      </c>
      <c r="FD284" t="s">
        <v>461</v>
      </c>
      <c r="FE284" t="s">
        <v>461</v>
      </c>
      <c r="FF284" t="s">
        <v>461</v>
      </c>
      <c r="FG284" t="s">
        <v>461</v>
      </c>
      <c r="FH284" t="s">
        <v>460</v>
      </c>
      <c r="FI284" t="s">
        <v>460</v>
      </c>
      <c r="FJ284" t="s">
        <v>461</v>
      </c>
      <c r="FK284" t="s">
        <v>461</v>
      </c>
      <c r="FL284" t="s">
        <v>460</v>
      </c>
      <c r="FM284" t="s">
        <v>460</v>
      </c>
      <c r="FN284" t="s">
        <v>461</v>
      </c>
      <c r="FO284" t="s">
        <v>460</v>
      </c>
      <c r="FP284" t="s">
        <v>461</v>
      </c>
      <c r="FQ284" t="s">
        <v>461</v>
      </c>
      <c r="FR284" t="s">
        <v>460</v>
      </c>
      <c r="FS284" t="s">
        <v>480</v>
      </c>
      <c r="FT284" t="s">
        <v>460</v>
      </c>
      <c r="FU284" t="s">
        <v>460</v>
      </c>
      <c r="FV284" t="s">
        <v>461</v>
      </c>
      <c r="FW284" t="s">
        <v>461</v>
      </c>
      <c r="FX284" t="s">
        <v>460</v>
      </c>
      <c r="FY284" t="s">
        <v>461</v>
      </c>
      <c r="FZ284" t="s">
        <v>480</v>
      </c>
      <c r="GA284" t="s">
        <v>461</v>
      </c>
      <c r="GB284" t="s">
        <v>461</v>
      </c>
      <c r="GC284" t="s">
        <v>461</v>
      </c>
      <c r="GD284" t="s">
        <v>460</v>
      </c>
      <c r="GE284" t="s">
        <v>460</v>
      </c>
      <c r="GF284" t="s">
        <v>461</v>
      </c>
      <c r="GG284" t="s">
        <v>460</v>
      </c>
      <c r="GH284" t="s">
        <v>460</v>
      </c>
      <c r="GI284" t="s">
        <v>460</v>
      </c>
      <c r="GJ284" t="s">
        <v>460</v>
      </c>
      <c r="GK284" t="s">
        <v>461</v>
      </c>
      <c r="GL284" t="s">
        <v>461</v>
      </c>
      <c r="GM284" t="s">
        <v>460</v>
      </c>
      <c r="GN284" t="s">
        <v>460</v>
      </c>
      <c r="GO284" t="s">
        <v>461</v>
      </c>
      <c r="GP284" t="s">
        <v>460</v>
      </c>
      <c r="GQ284" t="s">
        <v>461</v>
      </c>
      <c r="GR284" t="s">
        <v>461</v>
      </c>
      <c r="GS284" t="s">
        <v>461</v>
      </c>
      <c r="GT284" t="s">
        <v>460</v>
      </c>
      <c r="GU284" t="s">
        <v>460</v>
      </c>
      <c r="GV284" t="s">
        <v>460</v>
      </c>
      <c r="GW284" t="s">
        <v>460</v>
      </c>
      <c r="GX284" t="s">
        <v>460</v>
      </c>
      <c r="GY284" t="s">
        <v>460</v>
      </c>
      <c r="GZ284" t="s">
        <v>460</v>
      </c>
      <c r="HA284" t="s">
        <v>460</v>
      </c>
      <c r="HB284" t="s">
        <v>461</v>
      </c>
      <c r="HC284" t="s">
        <v>460</v>
      </c>
      <c r="HD284" t="s">
        <v>461</v>
      </c>
      <c r="HE284" t="s">
        <v>481</v>
      </c>
      <c r="HF284">
        <v>101</v>
      </c>
      <c r="HG284">
        <v>82</v>
      </c>
      <c r="HH284">
        <v>8</v>
      </c>
      <c r="HI284">
        <v>6</v>
      </c>
      <c r="HJ284">
        <v>2</v>
      </c>
      <c r="HK284" t="s">
        <v>476</v>
      </c>
      <c r="HM284" s="3">
        <f t="shared" si="194"/>
        <v>0</v>
      </c>
      <c r="HN284" s="3">
        <f t="shared" si="195"/>
        <v>51</v>
      </c>
      <c r="HO284" s="3">
        <f t="shared" si="211"/>
        <v>0</v>
      </c>
      <c r="HP284" s="3">
        <f t="shared" si="174"/>
        <v>51</v>
      </c>
      <c r="HQ284" s="7" t="str" cm="1">
        <f t="array" ref="HQ284">_xlfn.SWITCH(HP284,HM284,"Oui",HN284,"Non",HO284,"Abstention")</f>
        <v>Non</v>
      </c>
      <c r="HR284" s="7" t="str" cm="1">
        <f t="array" ref="HR284">_xlfn.SWITCH(HQ284,"Oui","Non","Non","Oui","Abstention","Oui")</f>
        <v>Oui</v>
      </c>
      <c r="HS284" s="7" t="str" cm="1">
        <f t="array" ref="HS284">_xlfn.SWITCH(HQ284,"Oui","Abstention","Non","Abstention","Abstention","Non")</f>
        <v>Abstention</v>
      </c>
      <c r="HT284" s="3">
        <f t="shared" si="175"/>
        <v>51</v>
      </c>
      <c r="HU284" s="3">
        <f t="shared" si="176"/>
        <v>1</v>
      </c>
      <c r="HV284" t="str">
        <f t="shared" si="177"/>
        <v>consigne</v>
      </c>
      <c r="HW284" s="3">
        <f t="shared" si="196"/>
        <v>37</v>
      </c>
      <c r="HX284" s="3">
        <f t="shared" si="197"/>
        <v>0</v>
      </c>
      <c r="HY284" s="3">
        <f t="shared" si="198"/>
        <v>0</v>
      </c>
      <c r="HZ284" s="3">
        <f t="shared" si="178"/>
        <v>37</v>
      </c>
      <c r="IA284" s="7" t="str" cm="1">
        <f t="array" ref="IA284">_xlfn.SWITCH(HZ284,HW284,"Oui",HX284,"Non",HY284,"Abstention")</f>
        <v>Oui</v>
      </c>
      <c r="IB284" s="7" t="str" cm="1">
        <f t="array" ref="IB284">_xlfn.SWITCH(IA284,"Oui","Non","Non","Oui","Abstention","Oui")</f>
        <v>Non</v>
      </c>
      <c r="IC284" s="7" t="str" cm="1">
        <f t="array" ref="IC284">_xlfn.SWITCH(IA284,"Oui","Abstention","Non","Abstention","Abstention","Non")</f>
        <v>Abstention</v>
      </c>
      <c r="ID284" s="3">
        <f t="shared" si="179"/>
        <v>37</v>
      </c>
      <c r="IE284" s="3">
        <f t="shared" si="180"/>
        <v>1</v>
      </c>
      <c r="IF284" t="str">
        <f t="shared" si="181"/>
        <v>consigne</v>
      </c>
      <c r="IG284">
        <f t="shared" si="199"/>
        <v>8</v>
      </c>
      <c r="IH284">
        <f t="shared" si="200"/>
        <v>20</v>
      </c>
      <c r="II284">
        <f t="shared" si="201"/>
        <v>3</v>
      </c>
      <c r="IJ284" s="3">
        <f t="shared" si="182"/>
        <v>20</v>
      </c>
      <c r="IK284" s="7" t="str" cm="1">
        <f t="array" ref="IK284">_xlfn.SWITCH(IJ284,IG284,"Oui",IH284,"Non",II284,"Abstention")</f>
        <v>Non</v>
      </c>
      <c r="IL284" s="7" t="str" cm="1">
        <f t="array" ref="IL284">_xlfn.SWITCH(IK284,"Oui","Non","Non","Oui","Abstention","Oui")</f>
        <v>Oui</v>
      </c>
      <c r="IM284" s="7" t="str" cm="1">
        <f t="array" ref="IM284">_xlfn.SWITCH(IK284,"Oui","Abstention","Non","Abstention","Abstention","Non")</f>
        <v>Abstention</v>
      </c>
      <c r="IN284" s="3">
        <f t="shared" si="183"/>
        <v>31</v>
      </c>
      <c r="IO284" s="3">
        <f t="shared" si="184"/>
        <v>0.64516129032258063</v>
      </c>
      <c r="IP284" t="str">
        <f t="shared" si="212"/>
        <v>pas de consigne</v>
      </c>
      <c r="IQ284">
        <f t="shared" si="202"/>
        <v>11</v>
      </c>
      <c r="IR284">
        <f t="shared" si="203"/>
        <v>11</v>
      </c>
      <c r="IS284">
        <f t="shared" si="204"/>
        <v>5</v>
      </c>
      <c r="IT284" s="3">
        <f t="shared" si="185"/>
        <v>11</v>
      </c>
      <c r="IU284" s="7" t="str" cm="1">
        <f t="array" ref="IU284">_xlfn.SWITCH(IT284,IQ284,"Oui",IR284,"Non",IS284,"Abstention")</f>
        <v>Oui</v>
      </c>
      <c r="IV284" s="7" t="str" cm="1">
        <f t="array" ref="IV284">_xlfn.SWITCH(IU284,"Oui","Non","Non","Oui","Abstention","Oui")</f>
        <v>Non</v>
      </c>
      <c r="IW284" s="7" t="str" cm="1">
        <f t="array" ref="IW284">_xlfn.SWITCH(IU284,"Oui","Abstention","Non","Abstention","Abstention","Non")</f>
        <v>Abstention</v>
      </c>
      <c r="IX284" s="3">
        <f t="shared" si="186"/>
        <v>27</v>
      </c>
      <c r="IY284" s="3">
        <f t="shared" si="187"/>
        <v>0.40740740740740738</v>
      </c>
      <c r="IZ284" t="str">
        <f t="shared" si="213"/>
        <v>pas de consigne</v>
      </c>
      <c r="JA284">
        <f t="shared" si="205"/>
        <v>29</v>
      </c>
      <c r="JB284">
        <f t="shared" si="206"/>
        <v>0</v>
      </c>
      <c r="JC284">
        <f t="shared" si="207"/>
        <v>0</v>
      </c>
      <c r="JD284" s="3">
        <f t="shared" si="188"/>
        <v>29</v>
      </c>
      <c r="JE284" s="7" t="str" cm="1">
        <f t="array" ref="JE284">_xlfn.SWITCH(JD284,JA284,"Oui",JB284,"Non",JC284,"Abstention")</f>
        <v>Oui</v>
      </c>
      <c r="JF284" s="7" t="str" cm="1">
        <f t="array" ref="JF284">_xlfn.SWITCH(JE284,"Oui","Non","Non","Oui","Abstention","Oui")</f>
        <v>Non</v>
      </c>
      <c r="JG284" s="7" t="str" cm="1">
        <f t="array" ref="JG284">_xlfn.SWITCH(JE284,"Oui","Abstention","Non","Abstention","Abstention","Non")</f>
        <v>Abstention</v>
      </c>
      <c r="JH284" s="3">
        <f t="shared" si="189"/>
        <v>29</v>
      </c>
      <c r="JI284" s="3">
        <f t="shared" si="190"/>
        <v>1</v>
      </c>
      <c r="JJ284" t="str">
        <f t="shared" si="214"/>
        <v>consigne</v>
      </c>
      <c r="JK284">
        <f t="shared" si="208"/>
        <v>16</v>
      </c>
      <c r="JL284">
        <f t="shared" si="209"/>
        <v>0</v>
      </c>
      <c r="JM284">
        <f t="shared" si="210"/>
        <v>0</v>
      </c>
      <c r="JN284" s="3">
        <f t="shared" si="191"/>
        <v>16</v>
      </c>
      <c r="JO284" s="7" t="str" cm="1">
        <f t="array" ref="JO284">_xlfn.SWITCH(JN284,JK284,"Oui",JL284,"Non",JM284,"Abstention")</f>
        <v>Oui</v>
      </c>
      <c r="JP284" s="7" t="str" cm="1">
        <f t="array" ref="JP284">_xlfn.SWITCH(JO284,"Oui","Non","Non","Oui","Abstention","Oui")</f>
        <v>Non</v>
      </c>
      <c r="JQ284" s="7" t="str" cm="1">
        <f t="array" ref="JQ284">_xlfn.SWITCH(JO284,"Oui","Abstention","Non","Abstention","Abstention","Non")</f>
        <v>Abstention</v>
      </c>
      <c r="JR284" s="3">
        <f t="shared" si="192"/>
        <v>16</v>
      </c>
      <c r="JS284" s="3">
        <f t="shared" si="193"/>
        <v>1</v>
      </c>
      <c r="JT284" t="str">
        <f t="shared" si="215"/>
        <v>consigne</v>
      </c>
      <c r="JU284" s="3"/>
      <c r="JV284" t="str" cm="1">
        <f t="array" ref="JV284">_xlfn._xlws.FILTER($M$3:$HD$3,((($M284:$HD284=$HR284)+($M284:$HD284=$HS284))*($M$5:$HD$5="V")*($HV284="consigne")),"")</f>
        <v/>
      </c>
      <c r="KP284" t="str" cm="1">
        <f t="array" ref="KP284">_xlfn._xlws.FILTER($M$3:$HD$3,((($M284:$HD284=$IB284)+($M284:$HD284=$IC284))*($M$5:$HD$5="S")*($IF284="consigne")),"")</f>
        <v/>
      </c>
      <c r="LD284" t="str" cm="1">
        <f t="array" ref="LD284">_xlfn._xlws.FILTER($M$3:$HD$3,((($M284:$HD284=$IV284)+($M284:$HD284=$IW284))*($M$5:$HD$5="RL")*($IZ284="consigne")),"")</f>
        <v/>
      </c>
      <c r="LP284" t="str" cm="1">
        <f t="array" ref="LP284">_xlfn._xlws.FILTER($M$3:$HD$3,((($M284:$HD284=$JF284)+($M284:$HD284=$JG284))*($M$5:$HD$5="G")*($JJ284="consigne")),"")</f>
        <v/>
      </c>
      <c r="MA284" t="str" cm="1">
        <f t="array" ref="MA284">_xlfn._xlws.FILTER($M$3:$HD$3,((($M284:$HD284=$JP284)+($M284:$HD284=$JQ284))*($M$5:$HD$5="GL")*($JT284="consigne")),"")</f>
        <v/>
      </c>
      <c r="MG284" t="str" cm="1">
        <f t="array" ref="MG284">_xlfn._xlws.FILTER($M$3:$HD$3,((($M284:$HD284=$IL284)+($M284:$HD284=$IM284))*($M$5:$HD$5="M-E")*($IP284="consigne")),"")</f>
        <v/>
      </c>
    </row>
    <row r="285" spans="1:354" x14ac:dyDescent="0.25">
      <c r="A285" s="1" t="s">
        <v>1405</v>
      </c>
      <c r="B285" t="s">
        <v>204</v>
      </c>
      <c r="C285" t="s">
        <v>607</v>
      </c>
      <c r="D285" t="s">
        <v>468</v>
      </c>
      <c r="E285" s="1" t="s">
        <v>1406</v>
      </c>
      <c r="F285" t="s">
        <v>1407</v>
      </c>
      <c r="G285">
        <v>24791</v>
      </c>
      <c r="H285" t="s">
        <v>1403</v>
      </c>
      <c r="I285" t="s">
        <v>1408</v>
      </c>
      <c r="M285" t="s">
        <v>460</v>
      </c>
      <c r="N285" t="s">
        <v>460</v>
      </c>
      <c r="O285" t="s">
        <v>461</v>
      </c>
      <c r="P285" t="s">
        <v>460</v>
      </c>
      <c r="Q285" t="s">
        <v>460</v>
      </c>
      <c r="R285" t="s">
        <v>461</v>
      </c>
      <c r="S285" t="s">
        <v>460</v>
      </c>
      <c r="T285" t="s">
        <v>460</v>
      </c>
      <c r="U285" t="s">
        <v>461</v>
      </c>
      <c r="V285" t="s">
        <v>460</v>
      </c>
      <c r="W285" t="s">
        <v>463</v>
      </c>
      <c r="X285" t="s">
        <v>461</v>
      </c>
      <c r="Y285" t="s">
        <v>460</v>
      </c>
      <c r="Z285" t="s">
        <v>460</v>
      </c>
      <c r="AA285" t="s">
        <v>460</v>
      </c>
      <c r="AB285" t="s">
        <v>461</v>
      </c>
      <c r="AC285" t="s">
        <v>460</v>
      </c>
      <c r="AD285" t="s">
        <v>461</v>
      </c>
      <c r="AE285" t="s">
        <v>460</v>
      </c>
      <c r="AF285" t="s">
        <v>463</v>
      </c>
      <c r="AG285" t="s">
        <v>461</v>
      </c>
      <c r="AH285" t="s">
        <v>461</v>
      </c>
      <c r="AI285" t="s">
        <v>461</v>
      </c>
      <c r="AJ285" t="s">
        <v>460</v>
      </c>
      <c r="AK285" t="s">
        <v>460</v>
      </c>
      <c r="AL285" t="s">
        <v>460</v>
      </c>
      <c r="AM285" t="s">
        <v>460</v>
      </c>
      <c r="AN285" t="s">
        <v>461</v>
      </c>
      <c r="AO285" t="s">
        <v>460</v>
      </c>
      <c r="AP285" t="s">
        <v>461</v>
      </c>
      <c r="AQ285" t="s">
        <v>461</v>
      </c>
      <c r="AR285" t="s">
        <v>460</v>
      </c>
      <c r="AS285" t="s">
        <v>461</v>
      </c>
      <c r="AT285" t="s">
        <v>461</v>
      </c>
      <c r="AU285" t="s">
        <v>461</v>
      </c>
      <c r="AV285" t="s">
        <v>461</v>
      </c>
      <c r="AW285" t="s">
        <v>460</v>
      </c>
      <c r="AX285" t="s">
        <v>461</v>
      </c>
      <c r="AY285" t="s">
        <v>461</v>
      </c>
      <c r="AZ285" t="s">
        <v>461</v>
      </c>
      <c r="BA285" t="s">
        <v>460</v>
      </c>
      <c r="BB285" t="s">
        <v>461</v>
      </c>
      <c r="BC285" t="s">
        <v>460</v>
      </c>
      <c r="BD285" t="s">
        <v>460</v>
      </c>
      <c r="BE285" t="s">
        <v>463</v>
      </c>
      <c r="BF285" t="s">
        <v>461</v>
      </c>
      <c r="BG285" t="s">
        <v>461</v>
      </c>
      <c r="BH285" t="s">
        <v>461</v>
      </c>
      <c r="BI285" t="s">
        <v>461</v>
      </c>
      <c r="BJ285" t="s">
        <v>463</v>
      </c>
      <c r="BK285" t="s">
        <v>460</v>
      </c>
      <c r="BL285" t="s">
        <v>460</v>
      </c>
      <c r="BM285" t="s">
        <v>461</v>
      </c>
      <c r="BN285" t="s">
        <v>460</v>
      </c>
      <c r="BO285" t="s">
        <v>461</v>
      </c>
      <c r="BP285" t="s">
        <v>461</v>
      </c>
      <c r="BQ285" t="s">
        <v>461</v>
      </c>
      <c r="BR285" t="s">
        <v>460</v>
      </c>
      <c r="BS285" t="s">
        <v>461</v>
      </c>
      <c r="BT285" t="s">
        <v>460</v>
      </c>
      <c r="BU285" t="s">
        <v>460</v>
      </c>
      <c r="BV285" t="s">
        <v>461</v>
      </c>
      <c r="BW285" t="s">
        <v>460</v>
      </c>
      <c r="BX285" t="s">
        <v>460</v>
      </c>
      <c r="BY285" t="s">
        <v>461</v>
      </c>
      <c r="BZ285" t="s">
        <v>460</v>
      </c>
      <c r="CA285" t="s">
        <v>460</v>
      </c>
      <c r="CB285" t="s">
        <v>461</v>
      </c>
      <c r="CC285" t="s">
        <v>461</v>
      </c>
      <c r="CD285" t="s">
        <v>460</v>
      </c>
      <c r="CE285" t="s">
        <v>461</v>
      </c>
      <c r="CF285" t="s">
        <v>460</v>
      </c>
      <c r="CG285" t="s">
        <v>460</v>
      </c>
      <c r="CH285" t="s">
        <v>460</v>
      </c>
      <c r="CI285" t="s">
        <v>460</v>
      </c>
      <c r="CJ285" t="s">
        <v>461</v>
      </c>
      <c r="CK285" t="s">
        <v>461</v>
      </c>
      <c r="CL285" t="s">
        <v>460</v>
      </c>
      <c r="CM285" t="s">
        <v>463</v>
      </c>
      <c r="CN285" t="s">
        <v>461</v>
      </c>
      <c r="CO285" t="s">
        <v>460</v>
      </c>
      <c r="CP285" t="s">
        <v>460</v>
      </c>
      <c r="CQ285" t="s">
        <v>460</v>
      </c>
      <c r="CR285" t="s">
        <v>460</v>
      </c>
      <c r="CS285" t="s">
        <v>460</v>
      </c>
      <c r="CT285" t="s">
        <v>460</v>
      </c>
      <c r="CU285" t="s">
        <v>461</v>
      </c>
      <c r="CV285" t="s">
        <v>460</v>
      </c>
      <c r="CW285" t="s">
        <v>461</v>
      </c>
      <c r="CX285" t="s">
        <v>461</v>
      </c>
      <c r="CY285" t="s">
        <v>463</v>
      </c>
      <c r="CZ285" t="s">
        <v>460</v>
      </c>
      <c r="DA285" t="s">
        <v>461</v>
      </c>
      <c r="DB285" t="s">
        <v>474</v>
      </c>
      <c r="DC285" t="s">
        <v>461</v>
      </c>
      <c r="DD285" t="s">
        <v>460</v>
      </c>
      <c r="DE285" t="s">
        <v>460</v>
      </c>
      <c r="DF285" t="s">
        <v>460</v>
      </c>
      <c r="DG285" t="s">
        <v>461</v>
      </c>
      <c r="DH285" t="s">
        <v>461</v>
      </c>
      <c r="DI285" t="s">
        <v>461</v>
      </c>
      <c r="DJ285" t="s">
        <v>461</v>
      </c>
      <c r="DK285" t="s">
        <v>461</v>
      </c>
      <c r="DL285" t="s">
        <v>460</v>
      </c>
      <c r="DM285" t="s">
        <v>460</v>
      </c>
      <c r="DN285" t="s">
        <v>461</v>
      </c>
      <c r="DO285" t="s">
        <v>461</v>
      </c>
      <c r="DP285" t="s">
        <v>460</v>
      </c>
      <c r="DQ285" t="s">
        <v>473</v>
      </c>
      <c r="DR285" t="s">
        <v>461</v>
      </c>
      <c r="DS285" t="s">
        <v>461</v>
      </c>
      <c r="DT285" t="s">
        <v>461</v>
      </c>
      <c r="DU285" t="s">
        <v>460</v>
      </c>
      <c r="DV285" t="s">
        <v>461</v>
      </c>
      <c r="DW285" t="s">
        <v>460</v>
      </c>
      <c r="DX285" t="s">
        <v>460</v>
      </c>
      <c r="DY285" t="s">
        <v>460</v>
      </c>
      <c r="DZ285" t="s">
        <v>461</v>
      </c>
      <c r="EA285" t="s">
        <v>460</v>
      </c>
      <c r="EB285" t="s">
        <v>461</v>
      </c>
      <c r="EC285" t="s">
        <v>461</v>
      </c>
      <c r="ED285" t="s">
        <v>460</v>
      </c>
      <c r="EE285" t="s">
        <v>461</v>
      </c>
      <c r="EF285" t="s">
        <v>461</v>
      </c>
      <c r="EG285" t="s">
        <v>461</v>
      </c>
      <c r="EH285" t="s">
        <v>461</v>
      </c>
      <c r="EI285" t="s">
        <v>460</v>
      </c>
      <c r="EJ285" t="s">
        <v>460</v>
      </c>
      <c r="EK285" t="s">
        <v>461</v>
      </c>
      <c r="EL285" t="s">
        <v>461</v>
      </c>
      <c r="EM285" t="s">
        <v>461</v>
      </c>
      <c r="EN285" t="s">
        <v>460</v>
      </c>
      <c r="EO285" t="s">
        <v>460</v>
      </c>
      <c r="EP285" t="s">
        <v>461</v>
      </c>
      <c r="EQ285" t="s">
        <v>461</v>
      </c>
      <c r="ER285" t="s">
        <v>460</v>
      </c>
      <c r="ES285" t="s">
        <v>460</v>
      </c>
      <c r="ET285" t="s">
        <v>461</v>
      </c>
      <c r="EU285" t="s">
        <v>460</v>
      </c>
      <c r="EV285" t="s">
        <v>460</v>
      </c>
      <c r="EW285" t="s">
        <v>461</v>
      </c>
      <c r="EX285" t="s">
        <v>460</v>
      </c>
      <c r="EY285" t="s">
        <v>460</v>
      </c>
      <c r="EZ285" t="s">
        <v>461</v>
      </c>
      <c r="FA285" t="s">
        <v>461</v>
      </c>
      <c r="FB285" t="s">
        <v>473</v>
      </c>
      <c r="FC285" t="s">
        <v>461</v>
      </c>
      <c r="FD285" t="s">
        <v>461</v>
      </c>
      <c r="FE285" t="s">
        <v>461</v>
      </c>
      <c r="FF285" t="s">
        <v>461</v>
      </c>
      <c r="FG285" t="s">
        <v>460</v>
      </c>
      <c r="FH285" t="s">
        <v>461</v>
      </c>
      <c r="FI285" t="s">
        <v>461</v>
      </c>
      <c r="FJ285" t="s">
        <v>460</v>
      </c>
      <c r="FK285" t="s">
        <v>460</v>
      </c>
      <c r="FL285" t="s">
        <v>460</v>
      </c>
      <c r="FM285" t="s">
        <v>460</v>
      </c>
      <c r="FN285" t="s">
        <v>461</v>
      </c>
      <c r="FO285" t="s">
        <v>460</v>
      </c>
      <c r="FP285" t="s">
        <v>461</v>
      </c>
      <c r="FQ285" t="s">
        <v>460</v>
      </c>
      <c r="FR285" t="s">
        <v>460</v>
      </c>
      <c r="FS285" t="s">
        <v>461</v>
      </c>
      <c r="FT285" t="s">
        <v>460</v>
      </c>
      <c r="FU285" t="s">
        <v>461</v>
      </c>
      <c r="FV285" t="s">
        <v>461</v>
      </c>
      <c r="FW285" t="s">
        <v>460</v>
      </c>
      <c r="FX285" t="s">
        <v>461</v>
      </c>
      <c r="FY285" t="s">
        <v>461</v>
      </c>
      <c r="FZ285" t="s">
        <v>461</v>
      </c>
      <c r="GA285" t="s">
        <v>460</v>
      </c>
      <c r="GB285" t="s">
        <v>461</v>
      </c>
      <c r="GC285" t="s">
        <v>460</v>
      </c>
      <c r="GD285" t="s">
        <v>461</v>
      </c>
      <c r="GE285" t="s">
        <v>461</v>
      </c>
      <c r="GF285" t="s">
        <v>460</v>
      </c>
      <c r="GG285" t="s">
        <v>461</v>
      </c>
      <c r="GH285" t="s">
        <v>461</v>
      </c>
      <c r="GI285" t="s">
        <v>460</v>
      </c>
      <c r="GJ285" t="s">
        <v>460</v>
      </c>
      <c r="GK285" t="s">
        <v>460</v>
      </c>
      <c r="GL285" t="s">
        <v>460</v>
      </c>
      <c r="GM285" t="s">
        <v>461</v>
      </c>
      <c r="GN285" t="s">
        <v>461</v>
      </c>
      <c r="GO285" t="s">
        <v>460</v>
      </c>
      <c r="GP285" t="s">
        <v>460</v>
      </c>
      <c r="GQ285" t="s">
        <v>460</v>
      </c>
      <c r="GR285" t="s">
        <v>461</v>
      </c>
      <c r="GS285" t="s">
        <v>461</v>
      </c>
      <c r="GT285" t="s">
        <v>461</v>
      </c>
      <c r="GU285" t="s">
        <v>460</v>
      </c>
      <c r="GV285" t="s">
        <v>461</v>
      </c>
      <c r="GW285" t="s">
        <v>460</v>
      </c>
      <c r="GX285" t="s">
        <v>461</v>
      </c>
      <c r="GY285" t="s">
        <v>460</v>
      </c>
      <c r="GZ285" t="s">
        <v>461</v>
      </c>
      <c r="HA285" t="s">
        <v>461</v>
      </c>
      <c r="HB285" t="s">
        <v>460</v>
      </c>
      <c r="HC285" t="s">
        <v>461</v>
      </c>
      <c r="HD285" t="s">
        <v>460</v>
      </c>
      <c r="HE285" t="s">
        <v>475</v>
      </c>
      <c r="HF285">
        <v>93</v>
      </c>
      <c r="HG285">
        <v>98</v>
      </c>
      <c r="HH285">
        <v>0</v>
      </c>
      <c r="HI285">
        <v>6</v>
      </c>
      <c r="HJ285">
        <v>2</v>
      </c>
      <c r="HK285" t="s">
        <v>476</v>
      </c>
      <c r="HM285" s="3">
        <f t="shared" si="194"/>
        <v>51</v>
      </c>
      <c r="HN285" s="3">
        <f t="shared" si="195"/>
        <v>0</v>
      </c>
      <c r="HO285" s="3">
        <f t="shared" si="211"/>
        <v>0</v>
      </c>
      <c r="HP285" s="3">
        <f t="shared" si="174"/>
        <v>51</v>
      </c>
      <c r="HQ285" s="7" t="str" cm="1">
        <f t="array" ref="HQ285">_xlfn.SWITCH(HP285,HM285,"Oui",HN285,"Non",HO285,"Abstention")</f>
        <v>Oui</v>
      </c>
      <c r="HR285" s="7" t="str" cm="1">
        <f t="array" ref="HR285">_xlfn.SWITCH(HQ285,"Oui","Non","Non","Oui","Abstention","Oui")</f>
        <v>Non</v>
      </c>
      <c r="HS285" s="7" t="str" cm="1">
        <f t="array" ref="HS285">_xlfn.SWITCH(HQ285,"Oui","Abstention","Non","Abstention","Abstention","Non")</f>
        <v>Abstention</v>
      </c>
      <c r="HT285" s="3">
        <f t="shared" si="175"/>
        <v>51</v>
      </c>
      <c r="HU285" s="3">
        <f t="shared" si="176"/>
        <v>1</v>
      </c>
      <c r="HV285" t="str">
        <f t="shared" si="177"/>
        <v>consigne</v>
      </c>
      <c r="HW285" s="3">
        <f t="shared" si="196"/>
        <v>0</v>
      </c>
      <c r="HX285" s="3">
        <f t="shared" si="197"/>
        <v>37</v>
      </c>
      <c r="HY285" s="3">
        <f t="shared" si="198"/>
        <v>0</v>
      </c>
      <c r="HZ285" s="3">
        <f t="shared" si="178"/>
        <v>37</v>
      </c>
      <c r="IA285" s="7" t="str" cm="1">
        <f t="array" ref="IA285">_xlfn.SWITCH(HZ285,HW285,"Oui",HX285,"Non",HY285,"Abstention")</f>
        <v>Non</v>
      </c>
      <c r="IB285" s="7" t="str" cm="1">
        <f t="array" ref="IB285">_xlfn.SWITCH(IA285,"Oui","Non","Non","Oui","Abstention","Oui")</f>
        <v>Oui</v>
      </c>
      <c r="IC285" s="7" t="str" cm="1">
        <f t="array" ref="IC285">_xlfn.SWITCH(IA285,"Oui","Abstention","Non","Abstention","Abstention","Non")</f>
        <v>Abstention</v>
      </c>
      <c r="ID285" s="3">
        <f t="shared" si="179"/>
        <v>37</v>
      </c>
      <c r="IE285" s="3">
        <f t="shared" si="180"/>
        <v>1</v>
      </c>
      <c r="IF285" t="str">
        <f t="shared" si="181"/>
        <v>consigne</v>
      </c>
      <c r="IG285">
        <f t="shared" si="199"/>
        <v>0</v>
      </c>
      <c r="IH285">
        <f t="shared" si="200"/>
        <v>31</v>
      </c>
      <c r="II285">
        <f t="shared" si="201"/>
        <v>0</v>
      </c>
      <c r="IJ285" s="3">
        <f t="shared" si="182"/>
        <v>31</v>
      </c>
      <c r="IK285" s="7" t="str" cm="1">
        <f t="array" ref="IK285">_xlfn.SWITCH(IJ285,IG285,"Oui",IH285,"Non",II285,"Abstention")</f>
        <v>Non</v>
      </c>
      <c r="IL285" s="7" t="str" cm="1">
        <f t="array" ref="IL285">_xlfn.SWITCH(IK285,"Oui","Non","Non","Oui","Abstention","Oui")</f>
        <v>Oui</v>
      </c>
      <c r="IM285" s="7" t="str" cm="1">
        <f t="array" ref="IM285">_xlfn.SWITCH(IK285,"Oui","Abstention","Non","Abstention","Abstention","Non")</f>
        <v>Abstention</v>
      </c>
      <c r="IN285" s="3">
        <f t="shared" si="183"/>
        <v>31</v>
      </c>
      <c r="IO285" s="3">
        <f t="shared" si="184"/>
        <v>1</v>
      </c>
      <c r="IP285" t="str">
        <f t="shared" si="212"/>
        <v>consigne</v>
      </c>
      <c r="IQ285">
        <f t="shared" si="202"/>
        <v>0</v>
      </c>
      <c r="IR285">
        <f t="shared" si="203"/>
        <v>27</v>
      </c>
      <c r="IS285">
        <f t="shared" si="204"/>
        <v>0</v>
      </c>
      <c r="IT285" s="3">
        <f t="shared" si="185"/>
        <v>27</v>
      </c>
      <c r="IU285" s="7" t="str" cm="1">
        <f t="array" ref="IU285">_xlfn.SWITCH(IT285,IQ285,"Oui",IR285,"Non",IS285,"Abstention")</f>
        <v>Non</v>
      </c>
      <c r="IV285" s="7" t="str" cm="1">
        <f t="array" ref="IV285">_xlfn.SWITCH(IU285,"Oui","Non","Non","Oui","Abstention","Oui")</f>
        <v>Oui</v>
      </c>
      <c r="IW285" s="7" t="str" cm="1">
        <f t="array" ref="IW285">_xlfn.SWITCH(IU285,"Oui","Abstention","Non","Abstention","Abstention","Non")</f>
        <v>Abstention</v>
      </c>
      <c r="IX285" s="3">
        <f t="shared" si="186"/>
        <v>27</v>
      </c>
      <c r="IY285" s="3">
        <f t="shared" si="187"/>
        <v>1</v>
      </c>
      <c r="IZ285" t="str">
        <f t="shared" si="213"/>
        <v>consigne</v>
      </c>
      <c r="JA285">
        <f t="shared" si="205"/>
        <v>26</v>
      </c>
      <c r="JB285">
        <f t="shared" si="206"/>
        <v>3</v>
      </c>
      <c r="JC285">
        <f t="shared" si="207"/>
        <v>0</v>
      </c>
      <c r="JD285" s="3">
        <f t="shared" si="188"/>
        <v>26</v>
      </c>
      <c r="JE285" s="7" t="str" cm="1">
        <f t="array" ref="JE285">_xlfn.SWITCH(JD285,JA285,"Oui",JB285,"Non",JC285,"Abstention")</f>
        <v>Oui</v>
      </c>
      <c r="JF285" s="7" t="str" cm="1">
        <f t="array" ref="JF285">_xlfn.SWITCH(JE285,"Oui","Non","Non","Oui","Abstention","Oui")</f>
        <v>Non</v>
      </c>
      <c r="JG285" s="7" t="str" cm="1">
        <f t="array" ref="JG285">_xlfn.SWITCH(JE285,"Oui","Abstention","Non","Abstention","Abstention","Non")</f>
        <v>Abstention</v>
      </c>
      <c r="JH285" s="3">
        <f t="shared" si="189"/>
        <v>29</v>
      </c>
      <c r="JI285" s="3">
        <f t="shared" si="190"/>
        <v>0.89655172413793105</v>
      </c>
      <c r="JJ285" t="str">
        <f t="shared" si="214"/>
        <v>consigne</v>
      </c>
      <c r="JK285">
        <f t="shared" si="208"/>
        <v>16</v>
      </c>
      <c r="JL285">
        <f t="shared" si="209"/>
        <v>0</v>
      </c>
      <c r="JM285">
        <f t="shared" si="210"/>
        <v>0</v>
      </c>
      <c r="JN285" s="3">
        <f t="shared" si="191"/>
        <v>16</v>
      </c>
      <c r="JO285" s="7" t="str" cm="1">
        <f t="array" ref="JO285">_xlfn.SWITCH(JN285,JK285,"Oui",JL285,"Non",JM285,"Abstention")</f>
        <v>Oui</v>
      </c>
      <c r="JP285" s="7" t="str" cm="1">
        <f t="array" ref="JP285">_xlfn.SWITCH(JO285,"Oui","Non","Non","Oui","Abstention","Oui")</f>
        <v>Non</v>
      </c>
      <c r="JQ285" s="7" t="str" cm="1">
        <f t="array" ref="JQ285">_xlfn.SWITCH(JO285,"Oui","Abstention","Non","Abstention","Abstention","Non")</f>
        <v>Abstention</v>
      </c>
      <c r="JR285" s="3">
        <f t="shared" si="192"/>
        <v>16</v>
      </c>
      <c r="JS285" s="3">
        <f t="shared" si="193"/>
        <v>1</v>
      </c>
      <c r="JT285" t="str">
        <f t="shared" si="215"/>
        <v>consigne</v>
      </c>
      <c r="JU285" s="3"/>
      <c r="JV285" t="str" cm="1">
        <f t="array" ref="JV285">_xlfn._xlws.FILTER($M$3:$HD$3,((($M285:$HD285=$HR285)+($M285:$HD285=$HS285))*($M$5:$HD$5="V")*($HV285="consigne")),"")</f>
        <v/>
      </c>
      <c r="KP285" t="str" cm="1">
        <f t="array" ref="KP285">_xlfn._xlws.FILTER($M$3:$HD$3,((($M285:$HD285=$IB285)+($M285:$HD285=$IC285))*($M$5:$HD$5="S")*($IF285="consigne")),"")</f>
        <v/>
      </c>
      <c r="LD285" t="str" cm="1">
        <f t="array" ref="LD285">_xlfn._xlws.FILTER($M$3:$HD$3,((($M285:$HD285=$IV285)+($M285:$HD285=$IW285))*($M$5:$HD$5="RL")*($IZ285="consigne")),"")</f>
        <v/>
      </c>
      <c r="LP285" t="str" cm="1">
        <f t="array" ref="LP285:LR285">_xlfn._xlws.FILTER($M$3:$HD$3,((($M285:$HD285=$JF285)+($M285:$HD285=$JG285))*($M$5:$HD$5="G")*($JJ285="consigne")),"")</f>
        <v>Clivaz Christophe</v>
      </c>
      <c r="LQ285" t="str">
        <v>de la Reussille Denis</v>
      </c>
      <c r="LR285" t="str">
        <v>Fivaz Fabien</v>
      </c>
      <c r="MA285" t="str" cm="1">
        <f t="array" ref="MA285">_xlfn._xlws.FILTER($M$3:$HD$3,((($M285:$HD285=$JP285)+($M285:$HD285=$JQ285))*($M$5:$HD$5="GL")*($JT285="consigne")),"")</f>
        <v/>
      </c>
      <c r="MG285" t="str" cm="1">
        <f t="array" ref="MG285">_xlfn._xlws.FILTER($M$3:$HD$3,((($M285:$HD285=$IL285)+($M285:$HD285=$IM285))*($M$5:$HD$5="M-E")*($IP285="consigne")),"")</f>
        <v/>
      </c>
    </row>
    <row r="286" spans="1:354" x14ac:dyDescent="0.25">
      <c r="A286" s="1" t="s">
        <v>1409</v>
      </c>
      <c r="B286" t="s">
        <v>204</v>
      </c>
      <c r="C286" t="s">
        <v>793</v>
      </c>
      <c r="D286" t="s">
        <v>468</v>
      </c>
      <c r="E286" s="1" t="s">
        <v>1410</v>
      </c>
      <c r="F286" t="s">
        <v>1411</v>
      </c>
      <c r="G286">
        <v>24792</v>
      </c>
      <c r="H286" t="s">
        <v>1169</v>
      </c>
      <c r="I286" t="s">
        <v>1412</v>
      </c>
      <c r="M286" t="s">
        <v>473</v>
      </c>
      <c r="N286" t="s">
        <v>460</v>
      </c>
      <c r="O286" t="s">
        <v>461</v>
      </c>
      <c r="P286" t="s">
        <v>460</v>
      </c>
      <c r="Q286" t="s">
        <v>460</v>
      </c>
      <c r="R286" t="s">
        <v>461</v>
      </c>
      <c r="S286" t="s">
        <v>461</v>
      </c>
      <c r="T286" t="s">
        <v>461</v>
      </c>
      <c r="U286" t="s">
        <v>461</v>
      </c>
      <c r="V286" t="s">
        <v>461</v>
      </c>
      <c r="W286" t="s">
        <v>463</v>
      </c>
      <c r="X286" t="s">
        <v>480</v>
      </c>
      <c r="Y286" t="s">
        <v>461</v>
      </c>
      <c r="Z286" t="s">
        <v>461</v>
      </c>
      <c r="AA286" t="s">
        <v>461</v>
      </c>
      <c r="AB286" t="s">
        <v>461</v>
      </c>
      <c r="AC286" t="s">
        <v>461</v>
      </c>
      <c r="AD286" t="s">
        <v>460</v>
      </c>
      <c r="AE286" t="s">
        <v>460</v>
      </c>
      <c r="AF286" t="s">
        <v>463</v>
      </c>
      <c r="AG286" t="s">
        <v>460</v>
      </c>
      <c r="AH286" t="s">
        <v>460</v>
      </c>
      <c r="AI286" t="s">
        <v>460</v>
      </c>
      <c r="AJ286" t="s">
        <v>461</v>
      </c>
      <c r="AK286" t="s">
        <v>461</v>
      </c>
      <c r="AL286" t="s">
        <v>460</v>
      </c>
      <c r="AM286" t="s">
        <v>460</v>
      </c>
      <c r="AN286" t="s">
        <v>460</v>
      </c>
      <c r="AO286" t="s">
        <v>460</v>
      </c>
      <c r="AP286" t="s">
        <v>460</v>
      </c>
      <c r="AQ286" t="s">
        <v>460</v>
      </c>
      <c r="AR286" t="s">
        <v>461</v>
      </c>
      <c r="AS286" t="s">
        <v>461</v>
      </c>
      <c r="AT286" t="s">
        <v>460</v>
      </c>
      <c r="AU286" t="s">
        <v>461</v>
      </c>
      <c r="AV286" t="s">
        <v>461</v>
      </c>
      <c r="AW286" t="s">
        <v>460</v>
      </c>
      <c r="AX286" t="s">
        <v>461</v>
      </c>
      <c r="AY286" t="s">
        <v>460</v>
      </c>
      <c r="AZ286" t="s">
        <v>460</v>
      </c>
      <c r="BA286" t="s">
        <v>460</v>
      </c>
      <c r="BB286" t="s">
        <v>460</v>
      </c>
      <c r="BC286" t="s">
        <v>461</v>
      </c>
      <c r="BD286" t="s">
        <v>460</v>
      </c>
      <c r="BE286" t="s">
        <v>463</v>
      </c>
      <c r="BF286" t="s">
        <v>460</v>
      </c>
      <c r="BG286" t="s">
        <v>461</v>
      </c>
      <c r="BH286" t="s">
        <v>460</v>
      </c>
      <c r="BI286" t="s">
        <v>461</v>
      </c>
      <c r="BJ286" t="s">
        <v>463</v>
      </c>
      <c r="BK286" t="s">
        <v>460</v>
      </c>
      <c r="BL286" t="s">
        <v>461</v>
      </c>
      <c r="BM286" t="s">
        <v>461</v>
      </c>
      <c r="BN286" t="s">
        <v>461</v>
      </c>
      <c r="BO286" t="s">
        <v>460</v>
      </c>
      <c r="BP286" t="s">
        <v>461</v>
      </c>
      <c r="BQ286" t="s">
        <v>461</v>
      </c>
      <c r="BR286" t="s">
        <v>460</v>
      </c>
      <c r="BS286" t="s">
        <v>461</v>
      </c>
      <c r="BT286" t="s">
        <v>460</v>
      </c>
      <c r="BU286" t="s">
        <v>460</v>
      </c>
      <c r="BV286" t="s">
        <v>460</v>
      </c>
      <c r="BW286" t="s">
        <v>460</v>
      </c>
      <c r="BX286" t="s">
        <v>461</v>
      </c>
      <c r="BY286" t="s">
        <v>460</v>
      </c>
      <c r="BZ286" t="s">
        <v>460</v>
      </c>
      <c r="CA286" t="s">
        <v>461</v>
      </c>
      <c r="CB286" t="s">
        <v>460</v>
      </c>
      <c r="CC286" t="s">
        <v>460</v>
      </c>
      <c r="CD286" t="s">
        <v>460</v>
      </c>
      <c r="CE286" t="s">
        <v>461</v>
      </c>
      <c r="CF286" t="s">
        <v>461</v>
      </c>
      <c r="CG286" t="s">
        <v>460</v>
      </c>
      <c r="CH286" t="s">
        <v>461</v>
      </c>
      <c r="CI286" t="s">
        <v>460</v>
      </c>
      <c r="CJ286" t="s">
        <v>460</v>
      </c>
      <c r="CK286" t="s">
        <v>460</v>
      </c>
      <c r="CL286" t="s">
        <v>460</v>
      </c>
      <c r="CM286" t="s">
        <v>463</v>
      </c>
      <c r="CN286" t="s">
        <v>461</v>
      </c>
      <c r="CO286" t="s">
        <v>461</v>
      </c>
      <c r="CP286" t="s">
        <v>460</v>
      </c>
      <c r="CQ286" t="s">
        <v>460</v>
      </c>
      <c r="CR286" t="s">
        <v>460</v>
      </c>
      <c r="CS286" t="s">
        <v>460</v>
      </c>
      <c r="CT286" t="s">
        <v>460</v>
      </c>
      <c r="CU286" t="s">
        <v>460</v>
      </c>
      <c r="CV286" t="s">
        <v>460</v>
      </c>
      <c r="CW286" t="s">
        <v>460</v>
      </c>
      <c r="CX286" t="s">
        <v>461</v>
      </c>
      <c r="CY286" t="s">
        <v>463</v>
      </c>
      <c r="CZ286" t="s">
        <v>460</v>
      </c>
      <c r="DA286" t="s">
        <v>460</v>
      </c>
      <c r="DB286" t="s">
        <v>474</v>
      </c>
      <c r="DC286" t="s">
        <v>460</v>
      </c>
      <c r="DD286" t="s">
        <v>460</v>
      </c>
      <c r="DE286" t="s">
        <v>461</v>
      </c>
      <c r="DF286" t="s">
        <v>460</v>
      </c>
      <c r="DG286" t="s">
        <v>460</v>
      </c>
      <c r="DH286" t="s">
        <v>460</v>
      </c>
      <c r="DI286" t="s">
        <v>461</v>
      </c>
      <c r="DJ286" t="s">
        <v>460</v>
      </c>
      <c r="DK286" t="s">
        <v>460</v>
      </c>
      <c r="DL286" t="s">
        <v>461</v>
      </c>
      <c r="DM286" t="s">
        <v>461</v>
      </c>
      <c r="DN286" t="s">
        <v>461</v>
      </c>
      <c r="DO286" t="s">
        <v>460</v>
      </c>
      <c r="DP286" t="s">
        <v>460</v>
      </c>
      <c r="DQ286" t="s">
        <v>473</v>
      </c>
      <c r="DR286" t="s">
        <v>461</v>
      </c>
      <c r="DS286" t="s">
        <v>460</v>
      </c>
      <c r="DT286" t="s">
        <v>461</v>
      </c>
      <c r="DU286" t="s">
        <v>460</v>
      </c>
      <c r="DV286" t="s">
        <v>461</v>
      </c>
      <c r="DW286" t="s">
        <v>480</v>
      </c>
      <c r="DX286" t="s">
        <v>460</v>
      </c>
      <c r="DY286" t="s">
        <v>461</v>
      </c>
      <c r="DZ286" t="s">
        <v>461</v>
      </c>
      <c r="EA286" t="s">
        <v>461</v>
      </c>
      <c r="EB286" t="s">
        <v>461</v>
      </c>
      <c r="EC286" t="s">
        <v>460</v>
      </c>
      <c r="ED286" t="s">
        <v>461</v>
      </c>
      <c r="EE286" t="s">
        <v>460</v>
      </c>
      <c r="EF286" t="s">
        <v>460</v>
      </c>
      <c r="EG286" t="s">
        <v>461</v>
      </c>
      <c r="EH286" t="s">
        <v>460</v>
      </c>
      <c r="EI286" t="s">
        <v>460</v>
      </c>
      <c r="EJ286" t="s">
        <v>460</v>
      </c>
      <c r="EK286" t="s">
        <v>461</v>
      </c>
      <c r="EL286" t="s">
        <v>461</v>
      </c>
      <c r="EM286" t="s">
        <v>460</v>
      </c>
      <c r="EN286" t="s">
        <v>460</v>
      </c>
      <c r="EO286" t="s">
        <v>461</v>
      </c>
      <c r="EP286" t="s">
        <v>460</v>
      </c>
      <c r="EQ286" t="s">
        <v>461</v>
      </c>
      <c r="ER286" t="s">
        <v>461</v>
      </c>
      <c r="ES286" t="s">
        <v>461</v>
      </c>
      <c r="ET286" t="s">
        <v>460</v>
      </c>
      <c r="EU286" t="s">
        <v>461</v>
      </c>
      <c r="EV286" t="s">
        <v>461</v>
      </c>
      <c r="EW286" t="s">
        <v>461</v>
      </c>
      <c r="EX286" t="s">
        <v>461</v>
      </c>
      <c r="EY286" t="s">
        <v>460</v>
      </c>
      <c r="EZ286" t="s">
        <v>460</v>
      </c>
      <c r="FA286" t="s">
        <v>460</v>
      </c>
      <c r="FB286" t="s">
        <v>473</v>
      </c>
      <c r="FC286" t="s">
        <v>460</v>
      </c>
      <c r="FD286" t="s">
        <v>460</v>
      </c>
      <c r="FE286" t="s">
        <v>460</v>
      </c>
      <c r="FF286" t="s">
        <v>460</v>
      </c>
      <c r="FG286" t="s">
        <v>460</v>
      </c>
      <c r="FH286" t="s">
        <v>461</v>
      </c>
      <c r="FI286" t="s">
        <v>460</v>
      </c>
      <c r="FJ286" t="s">
        <v>460</v>
      </c>
      <c r="FK286" t="s">
        <v>473</v>
      </c>
      <c r="FL286" t="s">
        <v>461</v>
      </c>
      <c r="FM286" t="s">
        <v>461</v>
      </c>
      <c r="FN286" t="s">
        <v>460</v>
      </c>
      <c r="FO286" t="s">
        <v>461</v>
      </c>
      <c r="FP286" t="s">
        <v>460</v>
      </c>
      <c r="FQ286" t="s">
        <v>460</v>
      </c>
      <c r="FR286" t="s">
        <v>461</v>
      </c>
      <c r="FS286" t="s">
        <v>460</v>
      </c>
      <c r="FT286" t="s">
        <v>461</v>
      </c>
      <c r="FU286" t="s">
        <v>461</v>
      </c>
      <c r="FV286" t="s">
        <v>460</v>
      </c>
      <c r="FW286" t="s">
        <v>460</v>
      </c>
      <c r="FX286" t="s">
        <v>461</v>
      </c>
      <c r="FY286" t="s">
        <v>460</v>
      </c>
      <c r="FZ286" t="s">
        <v>460</v>
      </c>
      <c r="GA286" t="s">
        <v>460</v>
      </c>
      <c r="GB286" t="s">
        <v>460</v>
      </c>
      <c r="GC286" t="s">
        <v>473</v>
      </c>
      <c r="GD286" t="s">
        <v>461</v>
      </c>
      <c r="GE286" t="s">
        <v>460</v>
      </c>
      <c r="GF286" t="s">
        <v>460</v>
      </c>
      <c r="GG286" t="s">
        <v>460</v>
      </c>
      <c r="GH286" t="s">
        <v>461</v>
      </c>
      <c r="GI286" t="s">
        <v>461</v>
      </c>
      <c r="GJ286" t="s">
        <v>461</v>
      </c>
      <c r="GK286" t="s">
        <v>460</v>
      </c>
      <c r="GL286" t="s">
        <v>460</v>
      </c>
      <c r="GM286" t="s">
        <v>460</v>
      </c>
      <c r="GN286" t="s">
        <v>460</v>
      </c>
      <c r="GO286" t="s">
        <v>460</v>
      </c>
      <c r="GP286" t="s">
        <v>461</v>
      </c>
      <c r="GQ286" t="s">
        <v>460</v>
      </c>
      <c r="GR286" t="s">
        <v>460</v>
      </c>
      <c r="GS286" t="s">
        <v>460</v>
      </c>
      <c r="GT286" t="s">
        <v>461</v>
      </c>
      <c r="GU286" t="s">
        <v>480</v>
      </c>
      <c r="GV286" t="s">
        <v>460</v>
      </c>
      <c r="GW286" t="s">
        <v>461</v>
      </c>
      <c r="GX286" t="s">
        <v>461</v>
      </c>
      <c r="GY286" t="s">
        <v>461</v>
      </c>
      <c r="GZ286" t="s">
        <v>461</v>
      </c>
      <c r="HA286" t="s">
        <v>460</v>
      </c>
      <c r="HB286" t="s">
        <v>460</v>
      </c>
      <c r="HC286" t="s">
        <v>461</v>
      </c>
      <c r="HD286" t="s">
        <v>460</v>
      </c>
      <c r="HE286" t="s">
        <v>481</v>
      </c>
      <c r="HF286">
        <v>107</v>
      </c>
      <c r="HG286">
        <v>78</v>
      </c>
      <c r="HH286">
        <v>3</v>
      </c>
      <c r="HI286">
        <v>6</v>
      </c>
      <c r="HJ286">
        <v>5</v>
      </c>
      <c r="HK286" t="s">
        <v>476</v>
      </c>
      <c r="HM286" s="3">
        <f t="shared" si="194"/>
        <v>48</v>
      </c>
      <c r="HN286" s="3">
        <f t="shared" si="195"/>
        <v>0</v>
      </c>
      <c r="HO286" s="3">
        <f t="shared" si="211"/>
        <v>0</v>
      </c>
      <c r="HP286" s="3">
        <f t="shared" si="174"/>
        <v>48</v>
      </c>
      <c r="HQ286" s="7" t="str" cm="1">
        <f t="array" ref="HQ286">_xlfn.SWITCH(HP286,HM286,"Oui",HN286,"Non",HO286,"Abstention")</f>
        <v>Oui</v>
      </c>
      <c r="HR286" s="7" t="str" cm="1">
        <f t="array" ref="HR286">_xlfn.SWITCH(HQ286,"Oui","Non","Non","Oui","Abstention","Oui")</f>
        <v>Non</v>
      </c>
      <c r="HS286" s="7" t="str" cm="1">
        <f t="array" ref="HS286">_xlfn.SWITCH(HQ286,"Oui","Abstention","Non","Abstention","Abstention","Non")</f>
        <v>Abstention</v>
      </c>
      <c r="HT286" s="3">
        <f t="shared" si="175"/>
        <v>48</v>
      </c>
      <c r="HU286" s="3">
        <f t="shared" si="176"/>
        <v>1</v>
      </c>
      <c r="HV286" t="str">
        <f t="shared" si="177"/>
        <v>consigne</v>
      </c>
      <c r="HW286" s="3">
        <f t="shared" si="196"/>
        <v>1</v>
      </c>
      <c r="HX286" s="3">
        <f t="shared" si="197"/>
        <v>35</v>
      </c>
      <c r="HY286" s="3">
        <f t="shared" si="198"/>
        <v>1</v>
      </c>
      <c r="HZ286" s="3">
        <f t="shared" si="178"/>
        <v>35</v>
      </c>
      <c r="IA286" s="7" t="str" cm="1">
        <f t="array" ref="IA286">_xlfn.SWITCH(HZ286,HW286,"Oui",HX286,"Non",HY286,"Abstention")</f>
        <v>Non</v>
      </c>
      <c r="IB286" s="7" t="str" cm="1">
        <f t="array" ref="IB286">_xlfn.SWITCH(IA286,"Oui","Non","Non","Oui","Abstention","Oui")</f>
        <v>Oui</v>
      </c>
      <c r="IC286" s="7" t="str" cm="1">
        <f t="array" ref="IC286">_xlfn.SWITCH(IA286,"Oui","Abstention","Non","Abstention","Abstention","Non")</f>
        <v>Abstention</v>
      </c>
      <c r="ID286" s="3">
        <f t="shared" si="179"/>
        <v>37</v>
      </c>
      <c r="IE286" s="3">
        <f t="shared" si="180"/>
        <v>0.94594594594594594</v>
      </c>
      <c r="IF286" t="str">
        <f t="shared" si="181"/>
        <v>consigne</v>
      </c>
      <c r="IG286">
        <f t="shared" si="199"/>
        <v>31</v>
      </c>
      <c r="IH286">
        <f t="shared" si="200"/>
        <v>0</v>
      </c>
      <c r="II286">
        <f t="shared" si="201"/>
        <v>0</v>
      </c>
      <c r="IJ286" s="3">
        <f t="shared" si="182"/>
        <v>31</v>
      </c>
      <c r="IK286" s="7" t="str" cm="1">
        <f t="array" ref="IK286">_xlfn.SWITCH(IJ286,IG286,"Oui",IH286,"Non",II286,"Abstention")</f>
        <v>Oui</v>
      </c>
      <c r="IL286" s="7" t="str" cm="1">
        <f t="array" ref="IL286">_xlfn.SWITCH(IK286,"Oui","Non","Non","Oui","Abstention","Oui")</f>
        <v>Non</v>
      </c>
      <c r="IM286" s="7" t="str" cm="1">
        <f t="array" ref="IM286">_xlfn.SWITCH(IK286,"Oui","Abstention","Non","Abstention","Abstention","Non")</f>
        <v>Abstention</v>
      </c>
      <c r="IN286" s="3">
        <f t="shared" si="183"/>
        <v>31</v>
      </c>
      <c r="IO286" s="3">
        <f t="shared" si="184"/>
        <v>1</v>
      </c>
      <c r="IP286" t="str">
        <f t="shared" si="212"/>
        <v>consigne</v>
      </c>
      <c r="IQ286">
        <f t="shared" si="202"/>
        <v>27</v>
      </c>
      <c r="IR286">
        <f t="shared" si="203"/>
        <v>0</v>
      </c>
      <c r="IS286">
        <f t="shared" si="204"/>
        <v>0</v>
      </c>
      <c r="IT286" s="3">
        <f t="shared" si="185"/>
        <v>27</v>
      </c>
      <c r="IU286" s="7" t="str" cm="1">
        <f t="array" ref="IU286">_xlfn.SWITCH(IT286,IQ286,"Oui",IR286,"Non",IS286,"Abstention")</f>
        <v>Oui</v>
      </c>
      <c r="IV286" s="7" t="str" cm="1">
        <f t="array" ref="IV286">_xlfn.SWITCH(IU286,"Oui","Non","Non","Oui","Abstention","Oui")</f>
        <v>Non</v>
      </c>
      <c r="IW286" s="7" t="str" cm="1">
        <f t="array" ref="IW286">_xlfn.SWITCH(IU286,"Oui","Abstention","Non","Abstention","Abstention","Non")</f>
        <v>Abstention</v>
      </c>
      <c r="IX286" s="3">
        <f t="shared" si="186"/>
        <v>27</v>
      </c>
      <c r="IY286" s="3">
        <f t="shared" si="187"/>
        <v>1</v>
      </c>
      <c r="IZ286" t="str">
        <f t="shared" si="213"/>
        <v>consigne</v>
      </c>
      <c r="JA286">
        <f t="shared" si="205"/>
        <v>0</v>
      </c>
      <c r="JB286">
        <f t="shared" si="206"/>
        <v>29</v>
      </c>
      <c r="JC286">
        <f t="shared" si="207"/>
        <v>0</v>
      </c>
      <c r="JD286" s="3">
        <f t="shared" si="188"/>
        <v>29</v>
      </c>
      <c r="JE286" s="7" t="str" cm="1">
        <f t="array" ref="JE286">_xlfn.SWITCH(JD286,JA286,"Oui",JB286,"Non",JC286,"Abstention")</f>
        <v>Non</v>
      </c>
      <c r="JF286" s="7" t="str" cm="1">
        <f t="array" ref="JF286">_xlfn.SWITCH(JE286,"Oui","Non","Non","Oui","Abstention","Oui")</f>
        <v>Oui</v>
      </c>
      <c r="JG286" s="7" t="str" cm="1">
        <f t="array" ref="JG286">_xlfn.SWITCH(JE286,"Oui","Abstention","Non","Abstention","Abstention","Non")</f>
        <v>Abstention</v>
      </c>
      <c r="JH286" s="3">
        <f t="shared" si="189"/>
        <v>29</v>
      </c>
      <c r="JI286" s="3">
        <f t="shared" si="190"/>
        <v>1</v>
      </c>
      <c r="JJ286" t="str">
        <f t="shared" si="214"/>
        <v>consigne</v>
      </c>
      <c r="JK286">
        <f t="shared" si="208"/>
        <v>0</v>
      </c>
      <c r="JL286">
        <f t="shared" si="209"/>
        <v>14</v>
      </c>
      <c r="JM286">
        <f t="shared" si="210"/>
        <v>2</v>
      </c>
      <c r="JN286" s="3">
        <f t="shared" si="191"/>
        <v>14</v>
      </c>
      <c r="JO286" s="7" t="str" cm="1">
        <f t="array" ref="JO286">_xlfn.SWITCH(JN286,JK286,"Oui",JL286,"Non",JM286,"Abstention")</f>
        <v>Non</v>
      </c>
      <c r="JP286" s="7" t="str" cm="1">
        <f t="array" ref="JP286">_xlfn.SWITCH(JO286,"Oui","Non","Non","Oui","Abstention","Oui")</f>
        <v>Oui</v>
      </c>
      <c r="JQ286" s="7" t="str" cm="1">
        <f t="array" ref="JQ286">_xlfn.SWITCH(JO286,"Oui","Abstention","Non","Abstention","Abstention","Non")</f>
        <v>Abstention</v>
      </c>
      <c r="JR286" s="3">
        <f t="shared" si="192"/>
        <v>16</v>
      </c>
      <c r="JS286" s="3">
        <f t="shared" si="193"/>
        <v>0.875</v>
      </c>
      <c r="JT286" t="str">
        <f t="shared" si="215"/>
        <v>consigne</v>
      </c>
      <c r="JU286" s="3"/>
      <c r="JV286" t="str" cm="1">
        <f t="array" ref="JV286">_xlfn._xlws.FILTER($M$3:$HD$3,((($M286:$HD286=$HR286)+($M286:$HD286=$HS286))*($M$5:$HD$5="V")*($HV286="consigne")),"")</f>
        <v/>
      </c>
      <c r="KP286" t="str" cm="1">
        <f t="array" ref="KP286:KQ286">_xlfn._xlws.FILTER($M$3:$HD$3,((($M286:$HD286=$IB286)+($M286:$HD286=$IC286))*($M$5:$HD$5="S")*($IF286="consigne")),"")</f>
        <v>Barrile Angelo</v>
      </c>
      <c r="KQ286" t="str">
        <v>Marti Min Li</v>
      </c>
      <c r="LD286" t="str" cm="1">
        <f t="array" ref="LD286">_xlfn._xlws.FILTER($M$3:$HD$3,((($M286:$HD286=$IV286)+($M286:$HD286=$IW286))*($M$5:$HD$5="RL")*($IZ286="consigne")),"")</f>
        <v/>
      </c>
      <c r="LP286" t="str" cm="1">
        <f t="array" ref="LP286">_xlfn._xlws.FILTER($M$3:$HD$3,((($M286:$HD286=$JF286)+($M286:$HD286=$JG286))*($M$5:$HD$5="G")*($JJ286="consigne")),"")</f>
        <v/>
      </c>
      <c r="MA286" t="str" cm="1">
        <f t="array" ref="MA286:MB286">_xlfn._xlws.FILTER($M$3:$HD$3,((($M286:$HD286=$JP286)+($M286:$HD286=$JQ286))*($M$5:$HD$5="GL")*($JT286="consigne")),"")</f>
        <v>Matter Michel</v>
      </c>
      <c r="MB286" t="str">
        <v>Weber Céline</v>
      </c>
      <c r="MG286" t="str" cm="1">
        <f t="array" ref="MG286">_xlfn._xlws.FILTER($M$3:$HD$3,((($M286:$HD286=$IL286)+($M286:$HD286=$IM286))*($M$5:$HD$5="M-E")*($IP286="consigne")),"")</f>
        <v/>
      </c>
    </row>
    <row r="287" spans="1:354" x14ac:dyDescent="0.25">
      <c r="A287" s="1" t="s">
        <v>1413</v>
      </c>
      <c r="B287" t="s">
        <v>204</v>
      </c>
      <c r="C287" t="s">
        <v>483</v>
      </c>
      <c r="D287" t="s">
        <v>484</v>
      </c>
      <c r="E287" s="1" t="s">
        <v>1414</v>
      </c>
      <c r="F287" t="s">
        <v>1415</v>
      </c>
      <c r="G287">
        <v>24793</v>
      </c>
      <c r="H287" t="s">
        <v>521</v>
      </c>
      <c r="I287" t="s">
        <v>522</v>
      </c>
      <c r="J287" t="s">
        <v>1416</v>
      </c>
      <c r="K287" t="s">
        <v>1417</v>
      </c>
      <c r="M287" t="s">
        <v>460</v>
      </c>
      <c r="N287" t="s">
        <v>460</v>
      </c>
      <c r="O287" t="s">
        <v>460</v>
      </c>
      <c r="P287" t="s">
        <v>460</v>
      </c>
      <c r="Q287" t="s">
        <v>460</v>
      </c>
      <c r="R287" t="s">
        <v>460</v>
      </c>
      <c r="S287" t="s">
        <v>480</v>
      </c>
      <c r="T287" t="s">
        <v>480</v>
      </c>
      <c r="U287" t="s">
        <v>460</v>
      </c>
      <c r="V287" t="s">
        <v>480</v>
      </c>
      <c r="W287" t="s">
        <v>463</v>
      </c>
      <c r="X287" t="s">
        <v>460</v>
      </c>
      <c r="Y287" t="s">
        <v>480</v>
      </c>
      <c r="Z287" t="s">
        <v>460</v>
      </c>
      <c r="AA287" t="s">
        <v>460</v>
      </c>
      <c r="AB287" t="s">
        <v>460</v>
      </c>
      <c r="AC287" t="s">
        <v>460</v>
      </c>
      <c r="AD287" t="s">
        <v>460</v>
      </c>
      <c r="AE287" t="s">
        <v>460</v>
      </c>
      <c r="AF287" t="s">
        <v>463</v>
      </c>
      <c r="AG287" t="s">
        <v>460</v>
      </c>
      <c r="AH287" t="s">
        <v>460</v>
      </c>
      <c r="AI287" t="s">
        <v>460</v>
      </c>
      <c r="AJ287" t="s">
        <v>480</v>
      </c>
      <c r="AK287" t="s">
        <v>460</v>
      </c>
      <c r="AL287" t="s">
        <v>460</v>
      </c>
      <c r="AM287" t="s">
        <v>460</v>
      </c>
      <c r="AN287" t="s">
        <v>460</v>
      </c>
      <c r="AO287" t="s">
        <v>460</v>
      </c>
      <c r="AP287" t="s">
        <v>460</v>
      </c>
      <c r="AQ287" t="s">
        <v>460</v>
      </c>
      <c r="AR287" t="s">
        <v>460</v>
      </c>
      <c r="AS287" t="s">
        <v>480</v>
      </c>
      <c r="AT287" t="s">
        <v>460</v>
      </c>
      <c r="AU287" t="s">
        <v>460</v>
      </c>
      <c r="AV287" t="s">
        <v>460</v>
      </c>
      <c r="AW287" t="s">
        <v>460</v>
      </c>
      <c r="AX287" t="s">
        <v>480</v>
      </c>
      <c r="AY287" t="s">
        <v>460</v>
      </c>
      <c r="AZ287" t="s">
        <v>460</v>
      </c>
      <c r="BA287" t="s">
        <v>460</v>
      </c>
      <c r="BB287" t="s">
        <v>460</v>
      </c>
      <c r="BC287" t="s">
        <v>460</v>
      </c>
      <c r="BD287" t="s">
        <v>460</v>
      </c>
      <c r="BE287" t="s">
        <v>463</v>
      </c>
      <c r="BF287" t="s">
        <v>460</v>
      </c>
      <c r="BG287" t="s">
        <v>460</v>
      </c>
      <c r="BH287" t="s">
        <v>460</v>
      </c>
      <c r="BI287" t="s">
        <v>460</v>
      </c>
      <c r="BJ287" t="s">
        <v>463</v>
      </c>
      <c r="BK287" t="s">
        <v>460</v>
      </c>
      <c r="BL287" t="s">
        <v>460</v>
      </c>
      <c r="BM287" t="s">
        <v>480</v>
      </c>
      <c r="BN287" t="s">
        <v>460</v>
      </c>
      <c r="BO287" t="s">
        <v>460</v>
      </c>
      <c r="BP287" t="s">
        <v>460</v>
      </c>
      <c r="BQ287" t="s">
        <v>460</v>
      </c>
      <c r="BR287" t="s">
        <v>460</v>
      </c>
      <c r="BS287" t="s">
        <v>460</v>
      </c>
      <c r="BT287" t="s">
        <v>460</v>
      </c>
      <c r="BU287" t="s">
        <v>460</v>
      </c>
      <c r="BV287" t="s">
        <v>460</v>
      </c>
      <c r="BW287" t="s">
        <v>460</v>
      </c>
      <c r="BX287" t="s">
        <v>460</v>
      </c>
      <c r="BY287" t="s">
        <v>460</v>
      </c>
      <c r="BZ287" t="s">
        <v>460</v>
      </c>
      <c r="CA287" t="s">
        <v>460</v>
      </c>
      <c r="CB287" t="s">
        <v>460</v>
      </c>
      <c r="CC287" t="s">
        <v>460</v>
      </c>
      <c r="CD287" t="s">
        <v>460</v>
      </c>
      <c r="CE287" t="s">
        <v>460</v>
      </c>
      <c r="CF287" t="s">
        <v>460</v>
      </c>
      <c r="CG287" t="s">
        <v>460</v>
      </c>
      <c r="CH287" t="s">
        <v>460</v>
      </c>
      <c r="CI287" t="s">
        <v>460</v>
      </c>
      <c r="CJ287" t="s">
        <v>460</v>
      </c>
      <c r="CK287" t="s">
        <v>460</v>
      </c>
      <c r="CL287" t="s">
        <v>460</v>
      </c>
      <c r="CM287" t="s">
        <v>463</v>
      </c>
      <c r="CN287" t="s">
        <v>460</v>
      </c>
      <c r="CO287" t="s">
        <v>480</v>
      </c>
      <c r="CP287" t="s">
        <v>460</v>
      </c>
      <c r="CQ287" t="s">
        <v>460</v>
      </c>
      <c r="CR287" t="s">
        <v>460</v>
      </c>
      <c r="CS287" t="s">
        <v>460</v>
      </c>
      <c r="CT287" t="s">
        <v>460</v>
      </c>
      <c r="CU287" t="s">
        <v>460</v>
      </c>
      <c r="CV287" t="s">
        <v>460</v>
      </c>
      <c r="CW287" t="s">
        <v>460</v>
      </c>
      <c r="CX287" t="s">
        <v>460</v>
      </c>
      <c r="CY287" t="s">
        <v>463</v>
      </c>
      <c r="CZ287" t="s">
        <v>460</v>
      </c>
      <c r="DA287" t="s">
        <v>460</v>
      </c>
      <c r="DB287" t="s">
        <v>474</v>
      </c>
      <c r="DC287" t="s">
        <v>460</v>
      </c>
      <c r="DD287" t="s">
        <v>460</v>
      </c>
      <c r="DE287" t="s">
        <v>480</v>
      </c>
      <c r="DF287" t="s">
        <v>460</v>
      </c>
      <c r="DG287" t="s">
        <v>460</v>
      </c>
      <c r="DH287" t="s">
        <v>460</v>
      </c>
      <c r="DI287" t="s">
        <v>460</v>
      </c>
      <c r="DJ287" t="s">
        <v>460</v>
      </c>
      <c r="DK287" t="s">
        <v>460</v>
      </c>
      <c r="DL287" t="s">
        <v>460</v>
      </c>
      <c r="DM287" t="s">
        <v>480</v>
      </c>
      <c r="DN287" t="s">
        <v>460</v>
      </c>
      <c r="DO287" t="s">
        <v>460</v>
      </c>
      <c r="DP287" t="s">
        <v>460</v>
      </c>
      <c r="DQ287" t="s">
        <v>473</v>
      </c>
      <c r="DR287" t="s">
        <v>460</v>
      </c>
      <c r="DS287" t="s">
        <v>460</v>
      </c>
      <c r="DT287" t="s">
        <v>460</v>
      </c>
      <c r="DU287" t="s">
        <v>460</v>
      </c>
      <c r="DV287" t="s">
        <v>460</v>
      </c>
      <c r="DW287" t="s">
        <v>460</v>
      </c>
      <c r="DX287" t="s">
        <v>460</v>
      </c>
      <c r="DY287" t="s">
        <v>460</v>
      </c>
      <c r="DZ287" t="s">
        <v>460</v>
      </c>
      <c r="EA287" t="s">
        <v>480</v>
      </c>
      <c r="EB287" t="s">
        <v>460</v>
      </c>
      <c r="EC287" t="s">
        <v>460</v>
      </c>
      <c r="ED287" t="s">
        <v>460</v>
      </c>
      <c r="EE287" t="s">
        <v>460</v>
      </c>
      <c r="EF287" t="s">
        <v>460</v>
      </c>
      <c r="EG287" t="s">
        <v>460</v>
      </c>
      <c r="EH287" t="s">
        <v>460</v>
      </c>
      <c r="EI287" t="s">
        <v>460</v>
      </c>
      <c r="EJ287" t="s">
        <v>460</v>
      </c>
      <c r="EK287" t="s">
        <v>460</v>
      </c>
      <c r="EL287" t="s">
        <v>460</v>
      </c>
      <c r="EM287" t="s">
        <v>460</v>
      </c>
      <c r="EN287" t="s">
        <v>460</v>
      </c>
      <c r="EO287" t="s">
        <v>480</v>
      </c>
      <c r="EP287" t="s">
        <v>460</v>
      </c>
      <c r="EQ287" t="s">
        <v>460</v>
      </c>
      <c r="ER287" t="s">
        <v>460</v>
      </c>
      <c r="ES287" t="s">
        <v>480</v>
      </c>
      <c r="ET287" t="s">
        <v>460</v>
      </c>
      <c r="EU287" t="s">
        <v>480</v>
      </c>
      <c r="EV287" t="s">
        <v>480</v>
      </c>
      <c r="EW287" t="s">
        <v>460</v>
      </c>
      <c r="EX287" t="s">
        <v>480</v>
      </c>
      <c r="EY287" t="s">
        <v>460</v>
      </c>
      <c r="EZ287" t="s">
        <v>460</v>
      </c>
      <c r="FA287" t="s">
        <v>460</v>
      </c>
      <c r="FB287" t="s">
        <v>473</v>
      </c>
      <c r="FC287" t="s">
        <v>460</v>
      </c>
      <c r="FD287" t="s">
        <v>460</v>
      </c>
      <c r="FE287" t="s">
        <v>460</v>
      </c>
      <c r="FF287" t="s">
        <v>460</v>
      </c>
      <c r="FG287" t="s">
        <v>460</v>
      </c>
      <c r="FH287" t="s">
        <v>460</v>
      </c>
      <c r="FI287" t="s">
        <v>460</v>
      </c>
      <c r="FJ287" t="s">
        <v>460</v>
      </c>
      <c r="FK287" t="s">
        <v>460</v>
      </c>
      <c r="FL287" t="s">
        <v>480</v>
      </c>
      <c r="FM287" t="s">
        <v>480</v>
      </c>
      <c r="FN287" t="s">
        <v>460</v>
      </c>
      <c r="FO287" t="s">
        <v>460</v>
      </c>
      <c r="FP287" t="s">
        <v>460</v>
      </c>
      <c r="FQ287" t="s">
        <v>460</v>
      </c>
      <c r="FR287" t="s">
        <v>480</v>
      </c>
      <c r="FS287" t="s">
        <v>460</v>
      </c>
      <c r="FT287" t="s">
        <v>480</v>
      </c>
      <c r="FU287" t="s">
        <v>460</v>
      </c>
      <c r="FV287" t="s">
        <v>460</v>
      </c>
      <c r="FW287" t="s">
        <v>460</v>
      </c>
      <c r="FX287" t="s">
        <v>460</v>
      </c>
      <c r="FY287" t="s">
        <v>460</v>
      </c>
      <c r="FZ287" t="s">
        <v>460</v>
      </c>
      <c r="GA287" t="s">
        <v>460</v>
      </c>
      <c r="GB287" t="s">
        <v>460</v>
      </c>
      <c r="GC287" t="s">
        <v>460</v>
      </c>
      <c r="GD287" t="s">
        <v>460</v>
      </c>
      <c r="GE287" t="s">
        <v>460</v>
      </c>
      <c r="GF287" t="s">
        <v>460</v>
      </c>
      <c r="GG287" t="s">
        <v>460</v>
      </c>
      <c r="GH287" t="s">
        <v>460</v>
      </c>
      <c r="GI287" t="s">
        <v>460</v>
      </c>
      <c r="GJ287" t="s">
        <v>480</v>
      </c>
      <c r="GK287" t="s">
        <v>460</v>
      </c>
      <c r="GL287" t="s">
        <v>460</v>
      </c>
      <c r="GM287" t="s">
        <v>460</v>
      </c>
      <c r="GN287" t="s">
        <v>460</v>
      </c>
      <c r="GO287" t="s">
        <v>460</v>
      </c>
      <c r="GP287" t="s">
        <v>480</v>
      </c>
      <c r="GQ287" t="s">
        <v>460</v>
      </c>
      <c r="GR287" t="s">
        <v>460</v>
      </c>
      <c r="GS287" t="s">
        <v>473</v>
      </c>
      <c r="GT287" t="s">
        <v>460</v>
      </c>
      <c r="GU287" t="s">
        <v>460</v>
      </c>
      <c r="GV287" t="s">
        <v>460</v>
      </c>
      <c r="GW287" t="s">
        <v>480</v>
      </c>
      <c r="GX287" t="s">
        <v>460</v>
      </c>
      <c r="GY287" t="s">
        <v>480</v>
      </c>
      <c r="GZ287" t="s">
        <v>460</v>
      </c>
      <c r="HA287" t="s">
        <v>460</v>
      </c>
      <c r="HB287" t="s">
        <v>460</v>
      </c>
      <c r="HC287" t="s">
        <v>460</v>
      </c>
      <c r="HD287" t="s">
        <v>460</v>
      </c>
      <c r="HE287" t="s">
        <v>481</v>
      </c>
      <c r="HF287">
        <v>165</v>
      </c>
      <c r="HG287">
        <v>0</v>
      </c>
      <c r="HH287">
        <v>25</v>
      </c>
      <c r="HI287">
        <v>6</v>
      </c>
      <c r="HJ287">
        <v>3</v>
      </c>
      <c r="HK287" t="s">
        <v>476</v>
      </c>
      <c r="HM287" s="3">
        <f t="shared" si="194"/>
        <v>51</v>
      </c>
      <c r="HN287" s="3">
        <f t="shared" si="195"/>
        <v>0</v>
      </c>
      <c r="HO287" s="3">
        <f t="shared" si="211"/>
        <v>0</v>
      </c>
      <c r="HP287" s="3">
        <f t="shared" si="174"/>
        <v>51</v>
      </c>
      <c r="HQ287" s="7" t="str" cm="1">
        <f t="array" ref="HQ287">_xlfn.SWITCH(HP287,HM287,"Oui",HN287,"Non",HO287,"Abstention")</f>
        <v>Oui</v>
      </c>
      <c r="HR287" s="7" t="str" cm="1">
        <f t="array" ref="HR287">_xlfn.SWITCH(HQ287,"Oui","Non","Non","Oui","Abstention","Oui")</f>
        <v>Non</v>
      </c>
      <c r="HS287" s="7" t="str" cm="1">
        <f t="array" ref="HS287">_xlfn.SWITCH(HQ287,"Oui","Abstention","Non","Abstention","Abstention","Non")</f>
        <v>Abstention</v>
      </c>
      <c r="HT287" s="3">
        <f t="shared" si="175"/>
        <v>51</v>
      </c>
      <c r="HU287" s="3">
        <f t="shared" si="176"/>
        <v>1</v>
      </c>
      <c r="HV287" t="str">
        <f t="shared" si="177"/>
        <v>consigne</v>
      </c>
      <c r="HW287" s="3">
        <f t="shared" si="196"/>
        <v>37</v>
      </c>
      <c r="HX287" s="3">
        <f t="shared" si="197"/>
        <v>0</v>
      </c>
      <c r="HY287" s="3">
        <f t="shared" si="198"/>
        <v>0</v>
      </c>
      <c r="HZ287" s="3">
        <f t="shared" si="178"/>
        <v>37</v>
      </c>
      <c r="IA287" s="7" t="str" cm="1">
        <f t="array" ref="IA287">_xlfn.SWITCH(HZ287,HW287,"Oui",HX287,"Non",HY287,"Abstention")</f>
        <v>Oui</v>
      </c>
      <c r="IB287" s="7" t="str" cm="1">
        <f t="array" ref="IB287">_xlfn.SWITCH(IA287,"Oui","Non","Non","Oui","Abstention","Oui")</f>
        <v>Non</v>
      </c>
      <c r="IC287" s="7" t="str" cm="1">
        <f t="array" ref="IC287">_xlfn.SWITCH(IA287,"Oui","Abstention","Non","Abstention","Abstention","Non")</f>
        <v>Abstention</v>
      </c>
      <c r="ID287" s="3">
        <f t="shared" si="179"/>
        <v>37</v>
      </c>
      <c r="IE287" s="3">
        <f t="shared" si="180"/>
        <v>1</v>
      </c>
      <c r="IF287" t="str">
        <f t="shared" si="181"/>
        <v>consigne</v>
      </c>
      <c r="IG287">
        <f t="shared" si="199"/>
        <v>31</v>
      </c>
      <c r="IH287">
        <f t="shared" si="200"/>
        <v>0</v>
      </c>
      <c r="II287">
        <f t="shared" si="201"/>
        <v>0</v>
      </c>
      <c r="IJ287" s="3">
        <f t="shared" si="182"/>
        <v>31</v>
      </c>
      <c r="IK287" s="7" t="str" cm="1">
        <f t="array" ref="IK287">_xlfn.SWITCH(IJ287,IG287,"Oui",IH287,"Non",II287,"Abstention")</f>
        <v>Oui</v>
      </c>
      <c r="IL287" s="7" t="str" cm="1">
        <f t="array" ref="IL287">_xlfn.SWITCH(IK287,"Oui","Non","Non","Oui","Abstention","Oui")</f>
        <v>Non</v>
      </c>
      <c r="IM287" s="7" t="str" cm="1">
        <f t="array" ref="IM287">_xlfn.SWITCH(IK287,"Oui","Abstention","Non","Abstention","Abstention","Non")</f>
        <v>Abstention</v>
      </c>
      <c r="IN287" s="3">
        <f t="shared" si="183"/>
        <v>31</v>
      </c>
      <c r="IO287" s="3">
        <f t="shared" si="184"/>
        <v>1</v>
      </c>
      <c r="IP287" t="str">
        <f t="shared" si="212"/>
        <v>consigne</v>
      </c>
      <c r="IQ287">
        <f t="shared" si="202"/>
        <v>26</v>
      </c>
      <c r="IR287">
        <f t="shared" si="203"/>
        <v>0</v>
      </c>
      <c r="IS287">
        <f t="shared" si="204"/>
        <v>0</v>
      </c>
      <c r="IT287" s="3">
        <f t="shared" si="185"/>
        <v>26</v>
      </c>
      <c r="IU287" s="7" t="str" cm="1">
        <f t="array" ref="IU287">_xlfn.SWITCH(IT287,IQ287,"Oui",IR287,"Non",IS287,"Abstention")</f>
        <v>Oui</v>
      </c>
      <c r="IV287" s="7" t="str" cm="1">
        <f t="array" ref="IV287">_xlfn.SWITCH(IU287,"Oui","Non","Non","Oui","Abstention","Oui")</f>
        <v>Non</v>
      </c>
      <c r="IW287" s="7" t="str" cm="1">
        <f t="array" ref="IW287">_xlfn.SWITCH(IU287,"Oui","Abstention","Non","Abstention","Abstention","Non")</f>
        <v>Abstention</v>
      </c>
      <c r="IX287" s="3">
        <f t="shared" si="186"/>
        <v>26</v>
      </c>
      <c r="IY287" s="3">
        <f t="shared" si="187"/>
        <v>1</v>
      </c>
      <c r="IZ287" t="str">
        <f t="shared" si="213"/>
        <v>consigne</v>
      </c>
      <c r="JA287">
        <f t="shared" si="205"/>
        <v>4</v>
      </c>
      <c r="JB287">
        <f t="shared" si="206"/>
        <v>0</v>
      </c>
      <c r="JC287">
        <f t="shared" si="207"/>
        <v>25</v>
      </c>
      <c r="JD287" s="3">
        <f t="shared" si="188"/>
        <v>25</v>
      </c>
      <c r="JE287" s="7" t="str" cm="1">
        <f t="array" ref="JE287">_xlfn.SWITCH(JD287,JA287,"Oui",JB287,"Non",JC287,"Abstention")</f>
        <v>Abstention</v>
      </c>
      <c r="JF287" s="7" t="str" cm="1">
        <f t="array" ref="JF287">_xlfn.SWITCH(JE287,"Oui","Non","Non","Oui","Abstention","Oui")</f>
        <v>Oui</v>
      </c>
      <c r="JG287" s="7" t="str" cm="1">
        <f t="array" ref="JG287">_xlfn.SWITCH(JE287,"Oui","Abstention","Non","Abstention","Abstention","Non")</f>
        <v>Non</v>
      </c>
      <c r="JH287" s="3">
        <f t="shared" si="189"/>
        <v>29</v>
      </c>
      <c r="JI287" s="3">
        <f t="shared" si="190"/>
        <v>0.86206896551724133</v>
      </c>
      <c r="JJ287" t="str">
        <f t="shared" si="214"/>
        <v>consigne</v>
      </c>
      <c r="JK287">
        <f t="shared" si="208"/>
        <v>16</v>
      </c>
      <c r="JL287">
        <f t="shared" si="209"/>
        <v>0</v>
      </c>
      <c r="JM287">
        <f t="shared" si="210"/>
        <v>0</v>
      </c>
      <c r="JN287" s="3">
        <f t="shared" si="191"/>
        <v>16</v>
      </c>
      <c r="JO287" s="7" t="str" cm="1">
        <f t="array" ref="JO287">_xlfn.SWITCH(JN287,JK287,"Oui",JL287,"Non",JM287,"Abstention")</f>
        <v>Oui</v>
      </c>
      <c r="JP287" s="7" t="str" cm="1">
        <f t="array" ref="JP287">_xlfn.SWITCH(JO287,"Oui","Non","Non","Oui","Abstention","Oui")</f>
        <v>Non</v>
      </c>
      <c r="JQ287" s="7" t="str" cm="1">
        <f t="array" ref="JQ287">_xlfn.SWITCH(JO287,"Oui","Abstention","Non","Abstention","Abstention","Non")</f>
        <v>Abstention</v>
      </c>
      <c r="JR287" s="3">
        <f t="shared" si="192"/>
        <v>16</v>
      </c>
      <c r="JS287" s="3">
        <f t="shared" si="193"/>
        <v>1</v>
      </c>
      <c r="JT287" t="str">
        <f t="shared" si="215"/>
        <v>consigne</v>
      </c>
      <c r="JU287" s="3"/>
      <c r="JV287" t="str" cm="1">
        <f t="array" ref="JV287">_xlfn._xlws.FILTER($M$3:$HD$3,((($M287:$HD287=$HR287)+($M287:$HD287=$HS287))*($M$5:$HD$5="V")*($HV287="consigne")),"")</f>
        <v/>
      </c>
      <c r="KP287" t="str" cm="1">
        <f t="array" ref="KP287">_xlfn._xlws.FILTER($M$3:$HD$3,((($M287:$HD287=$IB287)+($M287:$HD287=$IC287))*($M$5:$HD$5="S")*($IF287="consigne")),"")</f>
        <v/>
      </c>
      <c r="LD287" t="str" cm="1">
        <f t="array" ref="LD287">_xlfn._xlws.FILTER($M$3:$HD$3,((($M287:$HD287=$IV287)+($M287:$HD287=$IW287))*($M$5:$HD$5="RL")*($IZ287="consigne")),"")</f>
        <v/>
      </c>
      <c r="LP287" t="str" cm="1">
        <f t="array" ref="LP287:LS287">_xlfn._xlws.FILTER($M$3:$HD$3,((($M287:$HD287=$JF287)+($M287:$HD287=$JG287))*($M$5:$HD$5="G")*($JJ287="consigne")),"")</f>
        <v>Egger Kurt</v>
      </c>
      <c r="LQ287" t="str">
        <v>Girod Bastien</v>
      </c>
      <c r="LR287" t="str">
        <v>Glättli Balthasar</v>
      </c>
      <c r="LS287" t="str">
        <v>Töngi Michael</v>
      </c>
      <c r="MA287" t="str" cm="1">
        <f t="array" ref="MA287">_xlfn._xlws.FILTER($M$3:$HD$3,((($M287:$HD287=$JP287)+($M287:$HD287=$JQ287))*($M$5:$HD$5="GL")*($JT287="consigne")),"")</f>
        <v/>
      </c>
      <c r="MG287" t="str" cm="1">
        <f t="array" ref="MG287">_xlfn._xlws.FILTER($M$3:$HD$3,((($M287:$HD287=$IL287)+($M287:$HD287=$IM287))*($M$5:$HD$5="M-E")*($IP287="consigne")),"")</f>
        <v/>
      </c>
    </row>
    <row r="288" spans="1:354" x14ac:dyDescent="0.25">
      <c r="A288" s="1" t="s">
        <v>1418</v>
      </c>
      <c r="B288" t="s">
        <v>204</v>
      </c>
      <c r="C288" t="s">
        <v>607</v>
      </c>
      <c r="D288" t="s">
        <v>608</v>
      </c>
      <c r="E288" s="1" t="s">
        <v>609</v>
      </c>
      <c r="F288" t="s">
        <v>610</v>
      </c>
      <c r="G288">
        <v>24794</v>
      </c>
      <c r="H288" t="s">
        <v>521</v>
      </c>
      <c r="I288" t="s">
        <v>522</v>
      </c>
      <c r="J288" t="s">
        <v>1416</v>
      </c>
      <c r="K288" t="s">
        <v>613</v>
      </c>
      <c r="M288" t="s">
        <v>461</v>
      </c>
      <c r="N288" t="s">
        <v>461</v>
      </c>
      <c r="O288" t="s">
        <v>460</v>
      </c>
      <c r="P288" t="s">
        <v>461</v>
      </c>
      <c r="Q288" t="s">
        <v>461</v>
      </c>
      <c r="R288" t="s">
        <v>460</v>
      </c>
      <c r="S288" t="s">
        <v>460</v>
      </c>
      <c r="T288" t="s">
        <v>460</v>
      </c>
      <c r="U288" t="s">
        <v>460</v>
      </c>
      <c r="V288" t="s">
        <v>460</v>
      </c>
      <c r="W288" t="s">
        <v>463</v>
      </c>
      <c r="X288" t="s">
        <v>460</v>
      </c>
      <c r="Y288" t="s">
        <v>460</v>
      </c>
      <c r="Z288" t="s">
        <v>460</v>
      </c>
      <c r="AA288" t="s">
        <v>460</v>
      </c>
      <c r="AB288" t="s">
        <v>460</v>
      </c>
      <c r="AC288" t="s">
        <v>460</v>
      </c>
      <c r="AD288" t="s">
        <v>460</v>
      </c>
      <c r="AE288" t="s">
        <v>480</v>
      </c>
      <c r="AF288" t="s">
        <v>463</v>
      </c>
      <c r="AG288" t="s">
        <v>460</v>
      </c>
      <c r="AH288" t="s">
        <v>460</v>
      </c>
      <c r="AI288" t="s">
        <v>460</v>
      </c>
      <c r="AJ288" t="s">
        <v>460</v>
      </c>
      <c r="AK288" t="s">
        <v>460</v>
      </c>
      <c r="AL288" t="s">
        <v>461</v>
      </c>
      <c r="AM288" t="s">
        <v>461</v>
      </c>
      <c r="AN288" t="s">
        <v>460</v>
      </c>
      <c r="AO288" t="s">
        <v>461</v>
      </c>
      <c r="AP288" t="s">
        <v>460</v>
      </c>
      <c r="AQ288" t="s">
        <v>460</v>
      </c>
      <c r="AR288" t="s">
        <v>460</v>
      </c>
      <c r="AS288" t="s">
        <v>460</v>
      </c>
      <c r="AT288" t="s">
        <v>460</v>
      </c>
      <c r="AU288" t="s">
        <v>460</v>
      </c>
      <c r="AV288" t="s">
        <v>460</v>
      </c>
      <c r="AW288" t="s">
        <v>461</v>
      </c>
      <c r="AX288" t="s">
        <v>460</v>
      </c>
      <c r="AY288" t="s">
        <v>460</v>
      </c>
      <c r="AZ288" t="s">
        <v>460</v>
      </c>
      <c r="BA288" t="s">
        <v>461</v>
      </c>
      <c r="BB288" t="s">
        <v>460</v>
      </c>
      <c r="BC288" t="s">
        <v>460</v>
      </c>
      <c r="BD288" t="s">
        <v>461</v>
      </c>
      <c r="BE288" t="s">
        <v>463</v>
      </c>
      <c r="BF288" t="s">
        <v>460</v>
      </c>
      <c r="BG288" t="s">
        <v>460</v>
      </c>
      <c r="BH288" t="s">
        <v>460</v>
      </c>
      <c r="BI288" t="s">
        <v>460</v>
      </c>
      <c r="BJ288" t="s">
        <v>463</v>
      </c>
      <c r="BK288" t="s">
        <v>461</v>
      </c>
      <c r="BL288" t="s">
        <v>460</v>
      </c>
      <c r="BM288" t="s">
        <v>460</v>
      </c>
      <c r="BN288" t="s">
        <v>460</v>
      </c>
      <c r="BO288" t="s">
        <v>460</v>
      </c>
      <c r="BP288" t="s">
        <v>460</v>
      </c>
      <c r="BQ288" t="s">
        <v>460</v>
      </c>
      <c r="BR288" t="s">
        <v>461</v>
      </c>
      <c r="BS288" t="s">
        <v>460</v>
      </c>
      <c r="BT288" t="s">
        <v>461</v>
      </c>
      <c r="BU288" t="s">
        <v>461</v>
      </c>
      <c r="BV288" t="s">
        <v>460</v>
      </c>
      <c r="BW288" t="s">
        <v>461</v>
      </c>
      <c r="BX288" t="s">
        <v>460</v>
      </c>
      <c r="BY288" t="s">
        <v>460</v>
      </c>
      <c r="BZ288" t="s">
        <v>461</v>
      </c>
      <c r="CA288" t="s">
        <v>460</v>
      </c>
      <c r="CB288" t="s">
        <v>460</v>
      </c>
      <c r="CC288" t="s">
        <v>460</v>
      </c>
      <c r="CD288" t="s">
        <v>461</v>
      </c>
      <c r="CE288" t="s">
        <v>460</v>
      </c>
      <c r="CF288" t="s">
        <v>460</v>
      </c>
      <c r="CG288" t="s">
        <v>480</v>
      </c>
      <c r="CH288" t="s">
        <v>460</v>
      </c>
      <c r="CI288" t="s">
        <v>461</v>
      </c>
      <c r="CJ288" t="s">
        <v>460</v>
      </c>
      <c r="CK288" t="s">
        <v>460</v>
      </c>
      <c r="CL288" t="s">
        <v>461</v>
      </c>
      <c r="CM288" t="s">
        <v>463</v>
      </c>
      <c r="CN288" t="s">
        <v>460</v>
      </c>
      <c r="CO288" t="s">
        <v>460</v>
      </c>
      <c r="CP288" t="s">
        <v>461</v>
      </c>
      <c r="CQ288" t="s">
        <v>461</v>
      </c>
      <c r="CR288" t="s">
        <v>461</v>
      </c>
      <c r="CS288" t="s">
        <v>461</v>
      </c>
      <c r="CT288" t="s">
        <v>461</v>
      </c>
      <c r="CU288" t="s">
        <v>460</v>
      </c>
      <c r="CV288" t="s">
        <v>461</v>
      </c>
      <c r="CW288" t="s">
        <v>460</v>
      </c>
      <c r="CX288" t="s">
        <v>460</v>
      </c>
      <c r="CY288" t="s">
        <v>463</v>
      </c>
      <c r="CZ288" t="s">
        <v>461</v>
      </c>
      <c r="DA288" t="s">
        <v>460</v>
      </c>
      <c r="DB288" t="s">
        <v>474</v>
      </c>
      <c r="DC288" t="s">
        <v>460</v>
      </c>
      <c r="DD288" t="s">
        <v>461</v>
      </c>
      <c r="DE288" t="s">
        <v>460</v>
      </c>
      <c r="DF288" t="s">
        <v>461</v>
      </c>
      <c r="DG288" t="s">
        <v>460</v>
      </c>
      <c r="DH288" t="s">
        <v>460</v>
      </c>
      <c r="DI288" t="s">
        <v>460</v>
      </c>
      <c r="DJ288" t="s">
        <v>460</v>
      </c>
      <c r="DK288" t="s">
        <v>460</v>
      </c>
      <c r="DL288" t="s">
        <v>460</v>
      </c>
      <c r="DM288" t="s">
        <v>460</v>
      </c>
      <c r="DN288" t="s">
        <v>460</v>
      </c>
      <c r="DO288" t="s">
        <v>460</v>
      </c>
      <c r="DP288" t="s">
        <v>461</v>
      </c>
      <c r="DQ288" t="s">
        <v>473</v>
      </c>
      <c r="DR288" t="s">
        <v>460</v>
      </c>
      <c r="DS288" t="s">
        <v>460</v>
      </c>
      <c r="DT288" t="s">
        <v>460</v>
      </c>
      <c r="DU288" t="s">
        <v>461</v>
      </c>
      <c r="DV288" t="s">
        <v>460</v>
      </c>
      <c r="DW288" t="s">
        <v>460</v>
      </c>
      <c r="DX288" t="s">
        <v>461</v>
      </c>
      <c r="DY288" t="s">
        <v>460</v>
      </c>
      <c r="DZ288" t="s">
        <v>460</v>
      </c>
      <c r="EA288" t="s">
        <v>460</v>
      </c>
      <c r="EB288" t="s">
        <v>460</v>
      </c>
      <c r="EC288" t="s">
        <v>460</v>
      </c>
      <c r="ED288" t="s">
        <v>460</v>
      </c>
      <c r="EE288" t="s">
        <v>460</v>
      </c>
      <c r="EF288" t="s">
        <v>460</v>
      </c>
      <c r="EG288" t="s">
        <v>460</v>
      </c>
      <c r="EH288" t="s">
        <v>460</v>
      </c>
      <c r="EI288" t="s">
        <v>461</v>
      </c>
      <c r="EJ288" t="s">
        <v>461</v>
      </c>
      <c r="EK288" t="s">
        <v>460</v>
      </c>
      <c r="EL288" t="s">
        <v>460</v>
      </c>
      <c r="EM288" t="s">
        <v>460</v>
      </c>
      <c r="EN288" t="s">
        <v>461</v>
      </c>
      <c r="EO288" t="s">
        <v>460</v>
      </c>
      <c r="EP288" t="s">
        <v>460</v>
      </c>
      <c r="EQ288" t="s">
        <v>460</v>
      </c>
      <c r="ER288" t="s">
        <v>460</v>
      </c>
      <c r="ES288" t="s">
        <v>460</v>
      </c>
      <c r="ET288" t="s">
        <v>460</v>
      </c>
      <c r="EU288" t="s">
        <v>460</v>
      </c>
      <c r="EV288" t="s">
        <v>460</v>
      </c>
      <c r="EW288" t="s">
        <v>460</v>
      </c>
      <c r="EX288" t="s">
        <v>460</v>
      </c>
      <c r="EY288" t="s">
        <v>460</v>
      </c>
      <c r="EZ288" t="s">
        <v>460</v>
      </c>
      <c r="FA288" t="s">
        <v>460</v>
      </c>
      <c r="FB288" t="s">
        <v>473</v>
      </c>
      <c r="FC288" t="s">
        <v>460</v>
      </c>
      <c r="FD288" t="s">
        <v>460</v>
      </c>
      <c r="FE288" t="s">
        <v>460</v>
      </c>
      <c r="FF288" t="s">
        <v>460</v>
      </c>
      <c r="FG288" t="s">
        <v>461</v>
      </c>
      <c r="FH288" t="s">
        <v>460</v>
      </c>
      <c r="FI288" t="s">
        <v>460</v>
      </c>
      <c r="FJ288" t="s">
        <v>461</v>
      </c>
      <c r="FK288" t="s">
        <v>461</v>
      </c>
      <c r="FL288" t="s">
        <v>460</v>
      </c>
      <c r="FM288" t="s">
        <v>460</v>
      </c>
      <c r="FN288" t="s">
        <v>460</v>
      </c>
      <c r="FO288" t="s">
        <v>460</v>
      </c>
      <c r="FP288" t="s">
        <v>460</v>
      </c>
      <c r="FQ288" t="s">
        <v>461</v>
      </c>
      <c r="FR288" t="s">
        <v>460</v>
      </c>
      <c r="FS288" t="s">
        <v>460</v>
      </c>
      <c r="FT288" t="s">
        <v>460</v>
      </c>
      <c r="FU288" t="s">
        <v>460</v>
      </c>
      <c r="FV288" t="s">
        <v>460</v>
      </c>
      <c r="FW288" t="s">
        <v>461</v>
      </c>
      <c r="FX288" t="s">
        <v>460</v>
      </c>
      <c r="FY288" t="s">
        <v>460</v>
      </c>
      <c r="FZ288" t="s">
        <v>460</v>
      </c>
      <c r="GA288" t="s">
        <v>461</v>
      </c>
      <c r="GB288" t="s">
        <v>460</v>
      </c>
      <c r="GC288" t="s">
        <v>461</v>
      </c>
      <c r="GD288" t="s">
        <v>460</v>
      </c>
      <c r="GE288" t="s">
        <v>460</v>
      </c>
      <c r="GF288" t="s">
        <v>461</v>
      </c>
      <c r="GG288" t="s">
        <v>460</v>
      </c>
      <c r="GH288" t="s">
        <v>460</v>
      </c>
      <c r="GI288" t="s">
        <v>460</v>
      </c>
      <c r="GJ288" t="s">
        <v>460</v>
      </c>
      <c r="GK288" t="s">
        <v>461</v>
      </c>
      <c r="GL288" t="s">
        <v>461</v>
      </c>
      <c r="GM288" t="s">
        <v>460</v>
      </c>
      <c r="GN288" t="s">
        <v>460</v>
      </c>
      <c r="GO288" t="s">
        <v>461</v>
      </c>
      <c r="GP288" t="s">
        <v>460</v>
      </c>
      <c r="GQ288" t="s">
        <v>461</v>
      </c>
      <c r="GR288" t="s">
        <v>460</v>
      </c>
      <c r="GS288" t="s">
        <v>460</v>
      </c>
      <c r="GT288" t="s">
        <v>460</v>
      </c>
      <c r="GU288" t="s">
        <v>460</v>
      </c>
      <c r="GV288" t="s">
        <v>460</v>
      </c>
      <c r="GW288" t="s">
        <v>460</v>
      </c>
      <c r="GX288" t="s">
        <v>460</v>
      </c>
      <c r="GY288" t="s">
        <v>460</v>
      </c>
      <c r="GZ288" t="s">
        <v>460</v>
      </c>
      <c r="HA288" t="s">
        <v>460</v>
      </c>
      <c r="HB288" t="s">
        <v>461</v>
      </c>
      <c r="HC288" t="s">
        <v>460</v>
      </c>
      <c r="HD288" t="s">
        <v>461</v>
      </c>
      <c r="HE288" t="s">
        <v>481</v>
      </c>
      <c r="HF288">
        <v>141</v>
      </c>
      <c r="HG288">
        <v>48</v>
      </c>
      <c r="HH288">
        <v>2</v>
      </c>
      <c r="HI288">
        <v>6</v>
      </c>
      <c r="HJ288">
        <v>2</v>
      </c>
      <c r="HK288" t="s">
        <v>476</v>
      </c>
      <c r="HM288" s="3">
        <f t="shared" si="194"/>
        <v>1</v>
      </c>
      <c r="HN288" s="3">
        <f t="shared" si="195"/>
        <v>48</v>
      </c>
      <c r="HO288" s="3">
        <f t="shared" si="211"/>
        <v>2</v>
      </c>
      <c r="HP288" s="3">
        <f t="shared" si="174"/>
        <v>48</v>
      </c>
      <c r="HQ288" s="7" t="str" cm="1">
        <f t="array" ref="HQ288">_xlfn.SWITCH(HP288,HM288,"Oui",HN288,"Non",HO288,"Abstention")</f>
        <v>Non</v>
      </c>
      <c r="HR288" s="7" t="str" cm="1">
        <f t="array" ref="HR288">_xlfn.SWITCH(HQ288,"Oui","Non","Non","Oui","Abstention","Oui")</f>
        <v>Oui</v>
      </c>
      <c r="HS288" s="7" t="str" cm="1">
        <f t="array" ref="HS288">_xlfn.SWITCH(HQ288,"Oui","Abstention","Non","Abstention","Abstention","Non")</f>
        <v>Abstention</v>
      </c>
      <c r="HT288" s="3">
        <f t="shared" si="175"/>
        <v>51</v>
      </c>
      <c r="HU288" s="3">
        <f t="shared" si="176"/>
        <v>0.94117647058823528</v>
      </c>
      <c r="HV288" t="str">
        <f t="shared" si="177"/>
        <v>consigne</v>
      </c>
      <c r="HW288" s="3">
        <f t="shared" si="196"/>
        <v>37</v>
      </c>
      <c r="HX288" s="3">
        <f t="shared" si="197"/>
        <v>0</v>
      </c>
      <c r="HY288" s="3">
        <f t="shared" si="198"/>
        <v>0</v>
      </c>
      <c r="HZ288" s="3">
        <f t="shared" si="178"/>
        <v>37</v>
      </c>
      <c r="IA288" s="7" t="str" cm="1">
        <f t="array" ref="IA288">_xlfn.SWITCH(HZ288,HW288,"Oui",HX288,"Non",HY288,"Abstention")</f>
        <v>Oui</v>
      </c>
      <c r="IB288" s="7" t="str" cm="1">
        <f t="array" ref="IB288">_xlfn.SWITCH(IA288,"Oui","Non","Non","Oui","Abstention","Oui")</f>
        <v>Non</v>
      </c>
      <c r="IC288" s="7" t="str" cm="1">
        <f t="array" ref="IC288">_xlfn.SWITCH(IA288,"Oui","Abstention","Non","Abstention","Abstention","Non")</f>
        <v>Abstention</v>
      </c>
      <c r="ID288" s="3">
        <f t="shared" si="179"/>
        <v>37</v>
      </c>
      <c r="IE288" s="3">
        <f t="shared" si="180"/>
        <v>1</v>
      </c>
      <c r="IF288" t="str">
        <f t="shared" si="181"/>
        <v>consigne</v>
      </c>
      <c r="IG288">
        <f t="shared" si="199"/>
        <v>31</v>
      </c>
      <c r="IH288">
        <f t="shared" si="200"/>
        <v>0</v>
      </c>
      <c r="II288">
        <f t="shared" si="201"/>
        <v>0</v>
      </c>
      <c r="IJ288" s="3">
        <f t="shared" si="182"/>
        <v>31</v>
      </c>
      <c r="IK288" s="7" t="str" cm="1">
        <f t="array" ref="IK288">_xlfn.SWITCH(IJ288,IG288,"Oui",IH288,"Non",II288,"Abstention")</f>
        <v>Oui</v>
      </c>
      <c r="IL288" s="7" t="str" cm="1">
        <f t="array" ref="IL288">_xlfn.SWITCH(IK288,"Oui","Non","Non","Oui","Abstention","Oui")</f>
        <v>Non</v>
      </c>
      <c r="IM288" s="7" t="str" cm="1">
        <f t="array" ref="IM288">_xlfn.SWITCH(IK288,"Oui","Abstention","Non","Abstention","Abstention","Non")</f>
        <v>Abstention</v>
      </c>
      <c r="IN288" s="3">
        <f t="shared" si="183"/>
        <v>31</v>
      </c>
      <c r="IO288" s="3">
        <f t="shared" si="184"/>
        <v>1</v>
      </c>
      <c r="IP288" t="str">
        <f t="shared" si="212"/>
        <v>consigne</v>
      </c>
      <c r="IQ288">
        <f t="shared" si="202"/>
        <v>27</v>
      </c>
      <c r="IR288">
        <f t="shared" si="203"/>
        <v>0</v>
      </c>
      <c r="IS288">
        <f t="shared" si="204"/>
        <v>0</v>
      </c>
      <c r="IT288" s="3">
        <f t="shared" si="185"/>
        <v>27</v>
      </c>
      <c r="IU288" s="7" t="str" cm="1">
        <f t="array" ref="IU288">_xlfn.SWITCH(IT288,IQ288,"Oui",IR288,"Non",IS288,"Abstention")</f>
        <v>Oui</v>
      </c>
      <c r="IV288" s="7" t="str" cm="1">
        <f t="array" ref="IV288">_xlfn.SWITCH(IU288,"Oui","Non","Non","Oui","Abstention","Oui")</f>
        <v>Non</v>
      </c>
      <c r="IW288" s="7" t="str" cm="1">
        <f t="array" ref="IW288">_xlfn.SWITCH(IU288,"Oui","Abstention","Non","Abstention","Abstention","Non")</f>
        <v>Abstention</v>
      </c>
      <c r="IX288" s="3">
        <f t="shared" si="186"/>
        <v>27</v>
      </c>
      <c r="IY288" s="3">
        <f t="shared" si="187"/>
        <v>1</v>
      </c>
      <c r="IZ288" t="str">
        <f t="shared" si="213"/>
        <v>consigne</v>
      </c>
      <c r="JA288">
        <f t="shared" si="205"/>
        <v>29</v>
      </c>
      <c r="JB288">
        <f t="shared" si="206"/>
        <v>0</v>
      </c>
      <c r="JC288">
        <f t="shared" si="207"/>
        <v>0</v>
      </c>
      <c r="JD288" s="3">
        <f t="shared" si="188"/>
        <v>29</v>
      </c>
      <c r="JE288" s="7" t="str" cm="1">
        <f t="array" ref="JE288">_xlfn.SWITCH(JD288,JA288,"Oui",JB288,"Non",JC288,"Abstention")</f>
        <v>Oui</v>
      </c>
      <c r="JF288" s="7" t="str" cm="1">
        <f t="array" ref="JF288">_xlfn.SWITCH(JE288,"Oui","Non","Non","Oui","Abstention","Oui")</f>
        <v>Non</v>
      </c>
      <c r="JG288" s="7" t="str" cm="1">
        <f t="array" ref="JG288">_xlfn.SWITCH(JE288,"Oui","Abstention","Non","Abstention","Abstention","Non")</f>
        <v>Abstention</v>
      </c>
      <c r="JH288" s="3">
        <f t="shared" si="189"/>
        <v>29</v>
      </c>
      <c r="JI288" s="3">
        <f t="shared" si="190"/>
        <v>1</v>
      </c>
      <c r="JJ288" t="str">
        <f t="shared" si="214"/>
        <v>consigne</v>
      </c>
      <c r="JK288">
        <f t="shared" si="208"/>
        <v>16</v>
      </c>
      <c r="JL288">
        <f t="shared" si="209"/>
        <v>0</v>
      </c>
      <c r="JM288">
        <f t="shared" si="210"/>
        <v>0</v>
      </c>
      <c r="JN288" s="3">
        <f t="shared" si="191"/>
        <v>16</v>
      </c>
      <c r="JO288" s="7" t="str" cm="1">
        <f t="array" ref="JO288">_xlfn.SWITCH(JN288,JK288,"Oui",JL288,"Non",JM288,"Abstention")</f>
        <v>Oui</v>
      </c>
      <c r="JP288" s="7" t="str" cm="1">
        <f t="array" ref="JP288">_xlfn.SWITCH(JO288,"Oui","Non","Non","Oui","Abstention","Oui")</f>
        <v>Non</v>
      </c>
      <c r="JQ288" s="7" t="str" cm="1">
        <f t="array" ref="JQ288">_xlfn.SWITCH(JO288,"Oui","Abstention","Non","Abstention","Abstention","Non")</f>
        <v>Abstention</v>
      </c>
      <c r="JR288" s="3">
        <f t="shared" si="192"/>
        <v>16</v>
      </c>
      <c r="JS288" s="3">
        <f t="shared" si="193"/>
        <v>1</v>
      </c>
      <c r="JT288" t="str">
        <f t="shared" si="215"/>
        <v>consigne</v>
      </c>
      <c r="JU288" s="3"/>
      <c r="JV288" t="str" cm="1">
        <f t="array" ref="JV288:JX288">_xlfn._xlws.FILTER($M$3:$HD$3,((($M288:$HD288=$HR288)+($M288:$HD288=$HS288))*($M$5:$HD$5="V")*($HV288="consigne")),"")</f>
        <v>Bircher Martina</v>
      </c>
      <c r="JW288" t="str">
        <v>Grin Jean-Pierre</v>
      </c>
      <c r="JX288" t="str">
        <v>Quadri Lorenzo</v>
      </c>
      <c r="KP288" t="str" cm="1">
        <f t="array" ref="KP288">_xlfn._xlws.FILTER($M$3:$HD$3,((($M288:$HD288=$IB288)+($M288:$HD288=$IC288))*($M$5:$HD$5="S")*($IF288="consigne")),"")</f>
        <v/>
      </c>
      <c r="LD288" t="str" cm="1">
        <f t="array" ref="LD288">_xlfn._xlws.FILTER($M$3:$HD$3,((($M288:$HD288=$IV288)+($M288:$HD288=$IW288))*($M$5:$HD$5="RL")*($IZ288="consigne")),"")</f>
        <v/>
      </c>
      <c r="LP288" t="str" cm="1">
        <f t="array" ref="LP288">_xlfn._xlws.FILTER($M$3:$HD$3,((($M288:$HD288=$JF288)+($M288:$HD288=$JG288))*($M$5:$HD$5="G")*($JJ288="consigne")),"")</f>
        <v/>
      </c>
      <c r="MA288" t="str" cm="1">
        <f t="array" ref="MA288">_xlfn._xlws.FILTER($M$3:$HD$3,((($M288:$HD288=$JP288)+($M288:$HD288=$JQ288))*($M$5:$HD$5="GL")*($JT288="consigne")),"")</f>
        <v/>
      </c>
      <c r="MG288" t="str" cm="1">
        <f t="array" ref="MG288">_xlfn._xlws.FILTER($M$3:$HD$3,((($M288:$HD288=$IL288)+($M288:$HD288=$IM288))*($M$5:$HD$5="M-E")*($IP288="consigne")),"")</f>
        <v/>
      </c>
    </row>
    <row r="289" spans="1:347" x14ac:dyDescent="0.25">
      <c r="A289" s="1" t="s">
        <v>1419</v>
      </c>
      <c r="B289" t="s">
        <v>204</v>
      </c>
      <c r="C289" t="s">
        <v>539</v>
      </c>
      <c r="D289" t="s">
        <v>540</v>
      </c>
      <c r="E289" s="1" t="s">
        <v>541</v>
      </c>
      <c r="F289" t="s">
        <v>542</v>
      </c>
      <c r="G289">
        <v>24795</v>
      </c>
      <c r="H289" t="s">
        <v>521</v>
      </c>
      <c r="I289" t="s">
        <v>522</v>
      </c>
      <c r="J289" t="s">
        <v>1416</v>
      </c>
      <c r="K289" t="s">
        <v>545</v>
      </c>
      <c r="M289" t="s">
        <v>460</v>
      </c>
      <c r="N289" t="s">
        <v>460</v>
      </c>
      <c r="O289" t="s">
        <v>460</v>
      </c>
      <c r="P289" t="s">
        <v>460</v>
      </c>
      <c r="Q289" t="s">
        <v>460</v>
      </c>
      <c r="R289" t="s">
        <v>460</v>
      </c>
      <c r="S289" t="s">
        <v>460</v>
      </c>
      <c r="T289" t="s">
        <v>460</v>
      </c>
      <c r="U289" t="s">
        <v>460</v>
      </c>
      <c r="V289" t="s">
        <v>460</v>
      </c>
      <c r="W289" t="s">
        <v>463</v>
      </c>
      <c r="X289" t="s">
        <v>460</v>
      </c>
      <c r="Y289" t="s">
        <v>460</v>
      </c>
      <c r="Z289" t="s">
        <v>460</v>
      </c>
      <c r="AA289" t="s">
        <v>460</v>
      </c>
      <c r="AB289" t="s">
        <v>460</v>
      </c>
      <c r="AC289" t="s">
        <v>460</v>
      </c>
      <c r="AD289" t="s">
        <v>460</v>
      </c>
      <c r="AE289" t="s">
        <v>460</v>
      </c>
      <c r="AF289" t="s">
        <v>463</v>
      </c>
      <c r="AG289" t="s">
        <v>460</v>
      </c>
      <c r="AH289" t="s">
        <v>460</v>
      </c>
      <c r="AI289" t="s">
        <v>460</v>
      </c>
      <c r="AJ289" t="s">
        <v>460</v>
      </c>
      <c r="AK289" t="s">
        <v>460</v>
      </c>
      <c r="AL289" t="s">
        <v>460</v>
      </c>
      <c r="AM289" t="s">
        <v>460</v>
      </c>
      <c r="AN289" t="s">
        <v>460</v>
      </c>
      <c r="AO289" t="s">
        <v>460</v>
      </c>
      <c r="AP289" t="s">
        <v>460</v>
      </c>
      <c r="AQ289" t="s">
        <v>460</v>
      </c>
      <c r="AR289" t="s">
        <v>460</v>
      </c>
      <c r="AS289" t="s">
        <v>460</v>
      </c>
      <c r="AT289" t="s">
        <v>460</v>
      </c>
      <c r="AU289" t="s">
        <v>460</v>
      </c>
      <c r="AV289" t="s">
        <v>460</v>
      </c>
      <c r="AW289" t="s">
        <v>480</v>
      </c>
      <c r="AX289" t="s">
        <v>460</v>
      </c>
      <c r="AY289" t="s">
        <v>460</v>
      </c>
      <c r="AZ289" t="s">
        <v>460</v>
      </c>
      <c r="BA289" t="s">
        <v>460</v>
      </c>
      <c r="BB289" t="s">
        <v>460</v>
      </c>
      <c r="BC289" t="s">
        <v>460</v>
      </c>
      <c r="BD289" t="s">
        <v>460</v>
      </c>
      <c r="BE289" t="s">
        <v>463</v>
      </c>
      <c r="BF289" t="s">
        <v>460</v>
      </c>
      <c r="BG289" t="s">
        <v>460</v>
      </c>
      <c r="BH289" t="s">
        <v>460</v>
      </c>
      <c r="BI289" t="s">
        <v>460</v>
      </c>
      <c r="BJ289" t="s">
        <v>463</v>
      </c>
      <c r="BK289" t="s">
        <v>461</v>
      </c>
      <c r="BL289" t="s">
        <v>460</v>
      </c>
      <c r="BM289" t="s">
        <v>460</v>
      </c>
      <c r="BN289" t="s">
        <v>460</v>
      </c>
      <c r="BO289" t="s">
        <v>460</v>
      </c>
      <c r="BP289" t="s">
        <v>460</v>
      </c>
      <c r="BQ289" t="s">
        <v>460</v>
      </c>
      <c r="BR289" t="s">
        <v>460</v>
      </c>
      <c r="BS289" t="s">
        <v>460</v>
      </c>
      <c r="BT289" t="s">
        <v>460</v>
      </c>
      <c r="BU289" t="s">
        <v>460</v>
      </c>
      <c r="BV289" t="s">
        <v>460</v>
      </c>
      <c r="BW289" t="s">
        <v>460</v>
      </c>
      <c r="BX289" t="s">
        <v>460</v>
      </c>
      <c r="BY289" t="s">
        <v>460</v>
      </c>
      <c r="BZ289" t="s">
        <v>460</v>
      </c>
      <c r="CA289" t="s">
        <v>460</v>
      </c>
      <c r="CB289" t="s">
        <v>460</v>
      </c>
      <c r="CC289" t="s">
        <v>460</v>
      </c>
      <c r="CD289" t="s">
        <v>460</v>
      </c>
      <c r="CE289" t="s">
        <v>460</v>
      </c>
      <c r="CF289" t="s">
        <v>460</v>
      </c>
      <c r="CG289" t="s">
        <v>460</v>
      </c>
      <c r="CH289" t="s">
        <v>460</v>
      </c>
      <c r="CI289" t="s">
        <v>460</v>
      </c>
      <c r="CJ289" t="s">
        <v>460</v>
      </c>
      <c r="CK289" t="s">
        <v>460</v>
      </c>
      <c r="CL289" t="s">
        <v>460</v>
      </c>
      <c r="CM289" t="s">
        <v>463</v>
      </c>
      <c r="CN289" t="s">
        <v>460</v>
      </c>
      <c r="CO289" t="s">
        <v>460</v>
      </c>
      <c r="CP289" t="s">
        <v>460</v>
      </c>
      <c r="CQ289" t="s">
        <v>460</v>
      </c>
      <c r="CR289" t="s">
        <v>460</v>
      </c>
      <c r="CS289" t="s">
        <v>460</v>
      </c>
      <c r="CT289" t="s">
        <v>461</v>
      </c>
      <c r="CU289" t="s">
        <v>460</v>
      </c>
      <c r="CV289" t="s">
        <v>460</v>
      </c>
      <c r="CW289" t="s">
        <v>460</v>
      </c>
      <c r="CX289" t="s">
        <v>460</v>
      </c>
      <c r="CY289" t="s">
        <v>463</v>
      </c>
      <c r="CZ289" t="s">
        <v>460</v>
      </c>
      <c r="DA289" t="s">
        <v>460</v>
      </c>
      <c r="DB289" t="s">
        <v>474</v>
      </c>
      <c r="DC289" t="s">
        <v>460</v>
      </c>
      <c r="DD289" t="s">
        <v>460</v>
      </c>
      <c r="DE289" t="s">
        <v>460</v>
      </c>
      <c r="DF289" t="s">
        <v>460</v>
      </c>
      <c r="DG289" t="s">
        <v>460</v>
      </c>
      <c r="DH289" t="s">
        <v>460</v>
      </c>
      <c r="DI289" t="s">
        <v>460</v>
      </c>
      <c r="DJ289" t="s">
        <v>460</v>
      </c>
      <c r="DK289" t="s">
        <v>460</v>
      </c>
      <c r="DL289" t="s">
        <v>460</v>
      </c>
      <c r="DM289" t="s">
        <v>460</v>
      </c>
      <c r="DN289" t="s">
        <v>460</v>
      </c>
      <c r="DO289" t="s">
        <v>460</v>
      </c>
      <c r="DP289" t="s">
        <v>460</v>
      </c>
      <c r="DQ289" t="s">
        <v>473</v>
      </c>
      <c r="DR289" t="s">
        <v>460</v>
      </c>
      <c r="DS289" t="s">
        <v>460</v>
      </c>
      <c r="DT289" t="s">
        <v>460</v>
      </c>
      <c r="DU289" t="s">
        <v>460</v>
      </c>
      <c r="DV289" t="s">
        <v>460</v>
      </c>
      <c r="DW289" t="s">
        <v>460</v>
      </c>
      <c r="DX289" t="s">
        <v>460</v>
      </c>
      <c r="DY289" t="s">
        <v>460</v>
      </c>
      <c r="DZ289" t="s">
        <v>460</v>
      </c>
      <c r="EA289" t="s">
        <v>460</v>
      </c>
      <c r="EB289" t="s">
        <v>460</v>
      </c>
      <c r="EC289" t="s">
        <v>460</v>
      </c>
      <c r="ED289" t="s">
        <v>460</v>
      </c>
      <c r="EE289" t="s">
        <v>460</v>
      </c>
      <c r="EF289" t="s">
        <v>460</v>
      </c>
      <c r="EG289" t="s">
        <v>460</v>
      </c>
      <c r="EH289" t="s">
        <v>460</v>
      </c>
      <c r="EI289" t="s">
        <v>460</v>
      </c>
      <c r="EJ289" t="s">
        <v>460</v>
      </c>
      <c r="EK289" t="s">
        <v>460</v>
      </c>
      <c r="EL289" t="s">
        <v>460</v>
      </c>
      <c r="EM289" t="s">
        <v>460</v>
      </c>
      <c r="EN289" t="s">
        <v>460</v>
      </c>
      <c r="EO289" t="s">
        <v>460</v>
      </c>
      <c r="EP289" t="s">
        <v>460</v>
      </c>
      <c r="EQ289" t="s">
        <v>460</v>
      </c>
      <c r="ER289" t="s">
        <v>460</v>
      </c>
      <c r="ES289" t="s">
        <v>460</v>
      </c>
      <c r="ET289" t="s">
        <v>460</v>
      </c>
      <c r="EU289" t="s">
        <v>460</v>
      </c>
      <c r="EV289" t="s">
        <v>460</v>
      </c>
      <c r="EW289" t="s">
        <v>460</v>
      </c>
      <c r="EX289" t="s">
        <v>460</v>
      </c>
      <c r="EY289" t="s">
        <v>460</v>
      </c>
      <c r="EZ289" t="s">
        <v>460</v>
      </c>
      <c r="FA289" t="s">
        <v>460</v>
      </c>
      <c r="FB289" t="s">
        <v>473</v>
      </c>
      <c r="FC289" t="s">
        <v>460</v>
      </c>
      <c r="FD289" t="s">
        <v>460</v>
      </c>
      <c r="FE289" t="s">
        <v>460</v>
      </c>
      <c r="FF289" t="s">
        <v>460</v>
      </c>
      <c r="FG289" t="s">
        <v>460</v>
      </c>
      <c r="FH289" t="s">
        <v>460</v>
      </c>
      <c r="FI289" t="s">
        <v>460</v>
      </c>
      <c r="FJ289" t="s">
        <v>460</v>
      </c>
      <c r="FK289" t="s">
        <v>460</v>
      </c>
      <c r="FL289" t="s">
        <v>460</v>
      </c>
      <c r="FM289" t="s">
        <v>460</v>
      </c>
      <c r="FN289" t="s">
        <v>460</v>
      </c>
      <c r="FO289" t="s">
        <v>460</v>
      </c>
      <c r="FP289" t="s">
        <v>460</v>
      </c>
      <c r="FQ289" t="s">
        <v>460</v>
      </c>
      <c r="FR289" t="s">
        <v>460</v>
      </c>
      <c r="FS289" t="s">
        <v>460</v>
      </c>
      <c r="FT289" t="s">
        <v>460</v>
      </c>
      <c r="FU289" t="s">
        <v>460</v>
      </c>
      <c r="FV289" t="s">
        <v>460</v>
      </c>
      <c r="FW289" t="s">
        <v>460</v>
      </c>
      <c r="FX289" t="s">
        <v>460</v>
      </c>
      <c r="FY289" t="s">
        <v>460</v>
      </c>
      <c r="FZ289" t="s">
        <v>460</v>
      </c>
      <c r="GA289" t="s">
        <v>460</v>
      </c>
      <c r="GB289" t="s">
        <v>460</v>
      </c>
      <c r="GC289" t="s">
        <v>460</v>
      </c>
      <c r="GD289" t="s">
        <v>460</v>
      </c>
      <c r="GE289" t="s">
        <v>460</v>
      </c>
      <c r="GF289" t="s">
        <v>460</v>
      </c>
      <c r="GG289" t="s">
        <v>460</v>
      </c>
      <c r="GH289" t="s">
        <v>460</v>
      </c>
      <c r="GI289" t="s">
        <v>460</v>
      </c>
      <c r="GJ289" t="s">
        <v>460</v>
      </c>
      <c r="GK289" t="s">
        <v>461</v>
      </c>
      <c r="GL289" t="s">
        <v>460</v>
      </c>
      <c r="GM289" t="s">
        <v>460</v>
      </c>
      <c r="GN289" t="s">
        <v>460</v>
      </c>
      <c r="GO289" t="s">
        <v>460</v>
      </c>
      <c r="GP289" t="s">
        <v>460</v>
      </c>
      <c r="GQ289" t="s">
        <v>461</v>
      </c>
      <c r="GR289" t="s">
        <v>460</v>
      </c>
      <c r="GS289" t="s">
        <v>460</v>
      </c>
      <c r="GT289" t="s">
        <v>460</v>
      </c>
      <c r="GU289" t="s">
        <v>460</v>
      </c>
      <c r="GV289" t="s">
        <v>460</v>
      </c>
      <c r="GW289" t="s">
        <v>460</v>
      </c>
      <c r="GX289" t="s">
        <v>460</v>
      </c>
      <c r="GY289" t="s">
        <v>460</v>
      </c>
      <c r="GZ289" t="s">
        <v>460</v>
      </c>
      <c r="HA289" t="s">
        <v>460</v>
      </c>
      <c r="HB289" t="s">
        <v>460</v>
      </c>
      <c r="HC289" t="s">
        <v>460</v>
      </c>
      <c r="HD289" t="s">
        <v>460</v>
      </c>
      <c r="HE289" t="s">
        <v>481</v>
      </c>
      <c r="HF289">
        <v>186</v>
      </c>
      <c r="HG289">
        <v>4</v>
      </c>
      <c r="HH289">
        <v>1</v>
      </c>
      <c r="HI289">
        <v>6</v>
      </c>
      <c r="HJ289">
        <v>2</v>
      </c>
      <c r="HK289" t="s">
        <v>476</v>
      </c>
      <c r="HM289" s="3">
        <f t="shared" si="194"/>
        <v>46</v>
      </c>
      <c r="HN289" s="3">
        <f t="shared" si="195"/>
        <v>4</v>
      </c>
      <c r="HO289" s="3">
        <f t="shared" si="211"/>
        <v>1</v>
      </c>
      <c r="HP289" s="3">
        <f t="shared" si="174"/>
        <v>46</v>
      </c>
      <c r="HQ289" s="7" t="str" cm="1">
        <f t="array" ref="HQ289">_xlfn.SWITCH(HP289,HM289,"Oui",HN289,"Non",HO289,"Abstention")</f>
        <v>Oui</v>
      </c>
      <c r="HR289" s="7" t="str" cm="1">
        <f t="array" ref="HR289">_xlfn.SWITCH(HQ289,"Oui","Non","Non","Oui","Abstention","Oui")</f>
        <v>Non</v>
      </c>
      <c r="HS289" s="7" t="str" cm="1">
        <f t="array" ref="HS289">_xlfn.SWITCH(HQ289,"Oui","Abstention","Non","Abstention","Abstention","Non")</f>
        <v>Abstention</v>
      </c>
      <c r="HT289" s="3">
        <f t="shared" si="175"/>
        <v>51</v>
      </c>
      <c r="HU289" s="3">
        <f t="shared" si="176"/>
        <v>0.90196078431372551</v>
      </c>
      <c r="HV289" t="str">
        <f t="shared" si="177"/>
        <v>consigne</v>
      </c>
      <c r="HW289" s="3">
        <f t="shared" si="196"/>
        <v>37</v>
      </c>
      <c r="HX289" s="3">
        <f t="shared" si="197"/>
        <v>0</v>
      </c>
      <c r="HY289" s="3">
        <f t="shared" si="198"/>
        <v>0</v>
      </c>
      <c r="HZ289" s="3">
        <f t="shared" si="178"/>
        <v>37</v>
      </c>
      <c r="IA289" s="7" t="str" cm="1">
        <f t="array" ref="IA289">_xlfn.SWITCH(HZ289,HW289,"Oui",HX289,"Non",HY289,"Abstention")</f>
        <v>Oui</v>
      </c>
      <c r="IB289" s="7" t="str" cm="1">
        <f t="array" ref="IB289">_xlfn.SWITCH(IA289,"Oui","Non","Non","Oui","Abstention","Oui")</f>
        <v>Non</v>
      </c>
      <c r="IC289" s="7" t="str" cm="1">
        <f t="array" ref="IC289">_xlfn.SWITCH(IA289,"Oui","Abstention","Non","Abstention","Abstention","Non")</f>
        <v>Abstention</v>
      </c>
      <c r="ID289" s="3">
        <f t="shared" si="179"/>
        <v>37</v>
      </c>
      <c r="IE289" s="3">
        <f t="shared" si="180"/>
        <v>1</v>
      </c>
      <c r="IF289" t="str">
        <f t="shared" si="181"/>
        <v>consigne</v>
      </c>
      <c r="IG289">
        <f t="shared" si="199"/>
        <v>31</v>
      </c>
      <c r="IH289">
        <f t="shared" si="200"/>
        <v>0</v>
      </c>
      <c r="II289">
        <f t="shared" si="201"/>
        <v>0</v>
      </c>
      <c r="IJ289" s="3">
        <f t="shared" si="182"/>
        <v>31</v>
      </c>
      <c r="IK289" s="7" t="str" cm="1">
        <f t="array" ref="IK289">_xlfn.SWITCH(IJ289,IG289,"Oui",IH289,"Non",II289,"Abstention")</f>
        <v>Oui</v>
      </c>
      <c r="IL289" s="7" t="str" cm="1">
        <f t="array" ref="IL289">_xlfn.SWITCH(IK289,"Oui","Non","Non","Oui","Abstention","Oui")</f>
        <v>Non</v>
      </c>
      <c r="IM289" s="7" t="str" cm="1">
        <f t="array" ref="IM289">_xlfn.SWITCH(IK289,"Oui","Abstention","Non","Abstention","Abstention","Non")</f>
        <v>Abstention</v>
      </c>
      <c r="IN289" s="3">
        <f t="shared" si="183"/>
        <v>31</v>
      </c>
      <c r="IO289" s="3">
        <f t="shared" si="184"/>
        <v>1</v>
      </c>
      <c r="IP289" t="str">
        <f t="shared" si="212"/>
        <v>consigne</v>
      </c>
      <c r="IQ289">
        <f t="shared" si="202"/>
        <v>27</v>
      </c>
      <c r="IR289">
        <f t="shared" si="203"/>
        <v>0</v>
      </c>
      <c r="IS289">
        <f t="shared" si="204"/>
        <v>0</v>
      </c>
      <c r="IT289" s="3">
        <f t="shared" si="185"/>
        <v>27</v>
      </c>
      <c r="IU289" s="7" t="str" cm="1">
        <f t="array" ref="IU289">_xlfn.SWITCH(IT289,IQ289,"Oui",IR289,"Non",IS289,"Abstention")</f>
        <v>Oui</v>
      </c>
      <c r="IV289" s="7" t="str" cm="1">
        <f t="array" ref="IV289">_xlfn.SWITCH(IU289,"Oui","Non","Non","Oui","Abstention","Oui")</f>
        <v>Non</v>
      </c>
      <c r="IW289" s="7" t="str" cm="1">
        <f t="array" ref="IW289">_xlfn.SWITCH(IU289,"Oui","Abstention","Non","Abstention","Abstention","Non")</f>
        <v>Abstention</v>
      </c>
      <c r="IX289" s="3">
        <f t="shared" si="186"/>
        <v>27</v>
      </c>
      <c r="IY289" s="3">
        <f t="shared" si="187"/>
        <v>1</v>
      </c>
      <c r="IZ289" t="str">
        <f t="shared" si="213"/>
        <v>consigne</v>
      </c>
      <c r="JA289">
        <f t="shared" si="205"/>
        <v>29</v>
      </c>
      <c r="JB289">
        <f t="shared" si="206"/>
        <v>0</v>
      </c>
      <c r="JC289">
        <f t="shared" si="207"/>
        <v>0</v>
      </c>
      <c r="JD289" s="3">
        <f t="shared" si="188"/>
        <v>29</v>
      </c>
      <c r="JE289" s="7" t="str" cm="1">
        <f t="array" ref="JE289">_xlfn.SWITCH(JD289,JA289,"Oui",JB289,"Non",JC289,"Abstention")</f>
        <v>Oui</v>
      </c>
      <c r="JF289" s="7" t="str" cm="1">
        <f t="array" ref="JF289">_xlfn.SWITCH(JE289,"Oui","Non","Non","Oui","Abstention","Oui")</f>
        <v>Non</v>
      </c>
      <c r="JG289" s="7" t="str" cm="1">
        <f t="array" ref="JG289">_xlfn.SWITCH(JE289,"Oui","Abstention","Non","Abstention","Abstention","Non")</f>
        <v>Abstention</v>
      </c>
      <c r="JH289" s="3">
        <f t="shared" si="189"/>
        <v>29</v>
      </c>
      <c r="JI289" s="3">
        <f t="shared" si="190"/>
        <v>1</v>
      </c>
      <c r="JJ289" t="str">
        <f t="shared" si="214"/>
        <v>consigne</v>
      </c>
      <c r="JK289">
        <f t="shared" si="208"/>
        <v>16</v>
      </c>
      <c r="JL289">
        <f t="shared" si="209"/>
        <v>0</v>
      </c>
      <c r="JM289">
        <f t="shared" si="210"/>
        <v>0</v>
      </c>
      <c r="JN289" s="3">
        <f t="shared" si="191"/>
        <v>16</v>
      </c>
      <c r="JO289" s="7" t="str" cm="1">
        <f t="array" ref="JO289">_xlfn.SWITCH(JN289,JK289,"Oui",JL289,"Non",JM289,"Abstention")</f>
        <v>Oui</v>
      </c>
      <c r="JP289" s="7" t="str" cm="1">
        <f t="array" ref="JP289">_xlfn.SWITCH(JO289,"Oui","Non","Non","Oui","Abstention","Oui")</f>
        <v>Non</v>
      </c>
      <c r="JQ289" s="7" t="str" cm="1">
        <f t="array" ref="JQ289">_xlfn.SWITCH(JO289,"Oui","Abstention","Non","Abstention","Abstention","Non")</f>
        <v>Abstention</v>
      </c>
      <c r="JR289" s="3">
        <f t="shared" si="192"/>
        <v>16</v>
      </c>
      <c r="JS289" s="3">
        <f t="shared" si="193"/>
        <v>1</v>
      </c>
      <c r="JT289" t="str">
        <f t="shared" si="215"/>
        <v>consigne</v>
      </c>
      <c r="JU289" s="3"/>
      <c r="JV289" t="str" cm="1">
        <f t="array" ref="JV289:JZ289">_xlfn._xlws.FILTER($M$3:$HD$3,((($M289:$HD289=$HR289)+($M289:$HD289=$HS289))*($M$5:$HD$5="V")*($HV289="consigne")),"")</f>
        <v>de Courten Thomas</v>
      </c>
      <c r="JW289" t="str">
        <v>Fischer Benjamin</v>
      </c>
      <c r="JX289" t="str">
        <v>Hess Erich</v>
      </c>
      <c r="JY289" t="str">
        <v>Tuena Mauro</v>
      </c>
      <c r="JZ289" t="str">
        <v>Walliser Bruno</v>
      </c>
      <c r="KP289" t="str" cm="1">
        <f t="array" ref="KP289">_xlfn._xlws.FILTER($M$3:$HD$3,((($M289:$HD289=$IB289)+($M289:$HD289=$IC289))*($M$5:$HD$5="S")*($IF289="consigne")),"")</f>
        <v/>
      </c>
      <c r="LD289" t="str" cm="1">
        <f t="array" ref="LD289">_xlfn._xlws.FILTER($M$3:$HD$3,((($M289:$HD289=$IV289)+($M289:$HD289=$IW289))*($M$5:$HD$5="RL")*($IZ289="consigne")),"")</f>
        <v/>
      </c>
      <c r="LP289" t="str" cm="1">
        <f t="array" ref="LP289">_xlfn._xlws.FILTER($M$3:$HD$3,((($M289:$HD289=$JF289)+($M289:$HD289=$JG289))*($M$5:$HD$5="G")*($JJ289="consigne")),"")</f>
        <v/>
      </c>
      <c r="MA289" t="str" cm="1">
        <f t="array" ref="MA289">_xlfn._xlws.FILTER($M$3:$HD$3,((($M289:$HD289=$JP289)+($M289:$HD289=$JQ289))*($M$5:$HD$5="GL")*($JT289="consigne")),"")</f>
        <v/>
      </c>
      <c r="MG289" t="str" cm="1">
        <f t="array" ref="MG289">_xlfn._xlws.FILTER($M$3:$HD$3,((($M289:$HD289=$IL289)+($M289:$HD289=$IM289))*($M$5:$HD$5="M-E")*($IP289="consigne")),"")</f>
        <v/>
      </c>
    </row>
    <row r="290" spans="1:347" x14ac:dyDescent="0.25">
      <c r="A290" s="1" t="s">
        <v>1420</v>
      </c>
      <c r="B290" t="s">
        <v>204</v>
      </c>
      <c r="C290" t="s">
        <v>607</v>
      </c>
      <c r="D290" t="s">
        <v>608</v>
      </c>
      <c r="E290" s="1" t="s">
        <v>862</v>
      </c>
      <c r="F290" t="s">
        <v>863</v>
      </c>
      <c r="G290">
        <v>24796</v>
      </c>
      <c r="H290" t="s">
        <v>521</v>
      </c>
      <c r="I290" t="s">
        <v>522</v>
      </c>
      <c r="J290" t="s">
        <v>1416</v>
      </c>
      <c r="K290" t="s">
        <v>866</v>
      </c>
      <c r="M290" t="s">
        <v>461</v>
      </c>
      <c r="N290" t="s">
        <v>460</v>
      </c>
      <c r="O290" t="s">
        <v>460</v>
      </c>
      <c r="P290" t="s">
        <v>460</v>
      </c>
      <c r="Q290" t="s">
        <v>460</v>
      </c>
      <c r="R290" t="s">
        <v>460</v>
      </c>
      <c r="S290" t="s">
        <v>480</v>
      </c>
      <c r="T290" t="s">
        <v>480</v>
      </c>
      <c r="U290" t="s">
        <v>460</v>
      </c>
      <c r="V290" t="s">
        <v>480</v>
      </c>
      <c r="W290" t="s">
        <v>463</v>
      </c>
      <c r="X290" t="s">
        <v>460</v>
      </c>
      <c r="Y290" t="s">
        <v>480</v>
      </c>
      <c r="Z290" t="s">
        <v>460</v>
      </c>
      <c r="AA290" t="s">
        <v>460</v>
      </c>
      <c r="AB290" t="s">
        <v>460</v>
      </c>
      <c r="AC290" t="s">
        <v>460</v>
      </c>
      <c r="AD290" t="s">
        <v>460</v>
      </c>
      <c r="AE290" t="s">
        <v>460</v>
      </c>
      <c r="AF290" t="s">
        <v>463</v>
      </c>
      <c r="AG290" t="s">
        <v>460</v>
      </c>
      <c r="AH290" t="s">
        <v>460</v>
      </c>
      <c r="AI290" t="s">
        <v>460</v>
      </c>
      <c r="AJ290" t="s">
        <v>480</v>
      </c>
      <c r="AK290" t="s">
        <v>460</v>
      </c>
      <c r="AL290" t="s">
        <v>460</v>
      </c>
      <c r="AM290" t="s">
        <v>460</v>
      </c>
      <c r="AN290" t="s">
        <v>460</v>
      </c>
      <c r="AO290" t="s">
        <v>460</v>
      </c>
      <c r="AP290" t="s">
        <v>460</v>
      </c>
      <c r="AQ290" t="s">
        <v>460</v>
      </c>
      <c r="AR290" t="s">
        <v>460</v>
      </c>
      <c r="AS290" t="s">
        <v>480</v>
      </c>
      <c r="AT290" t="s">
        <v>460</v>
      </c>
      <c r="AU290" t="s">
        <v>460</v>
      </c>
      <c r="AV290" t="s">
        <v>480</v>
      </c>
      <c r="AW290" t="s">
        <v>460</v>
      </c>
      <c r="AX290" t="s">
        <v>480</v>
      </c>
      <c r="AY290" t="s">
        <v>460</v>
      </c>
      <c r="AZ290" t="s">
        <v>460</v>
      </c>
      <c r="BA290" t="s">
        <v>461</v>
      </c>
      <c r="BB290" t="s">
        <v>460</v>
      </c>
      <c r="BC290" t="s">
        <v>480</v>
      </c>
      <c r="BD290" t="s">
        <v>461</v>
      </c>
      <c r="BE290" t="s">
        <v>463</v>
      </c>
      <c r="BF290" t="s">
        <v>460</v>
      </c>
      <c r="BG290" t="s">
        <v>480</v>
      </c>
      <c r="BH290" t="s">
        <v>460</v>
      </c>
      <c r="BI290" t="s">
        <v>460</v>
      </c>
      <c r="BJ290" t="s">
        <v>463</v>
      </c>
      <c r="BK290" t="s">
        <v>460</v>
      </c>
      <c r="BL290" t="s">
        <v>460</v>
      </c>
      <c r="BM290" t="s">
        <v>480</v>
      </c>
      <c r="BN290" t="s">
        <v>460</v>
      </c>
      <c r="BO290" t="s">
        <v>460</v>
      </c>
      <c r="BP290" t="s">
        <v>460</v>
      </c>
      <c r="BQ290" t="s">
        <v>460</v>
      </c>
      <c r="BR290" t="s">
        <v>461</v>
      </c>
      <c r="BS290" t="s">
        <v>460</v>
      </c>
      <c r="BT290" t="s">
        <v>460</v>
      </c>
      <c r="BU290" t="s">
        <v>460</v>
      </c>
      <c r="BV290" t="s">
        <v>460</v>
      </c>
      <c r="BW290" t="s">
        <v>460</v>
      </c>
      <c r="BX290" t="s">
        <v>480</v>
      </c>
      <c r="BY290" t="s">
        <v>460</v>
      </c>
      <c r="BZ290" t="s">
        <v>461</v>
      </c>
      <c r="CA290" t="s">
        <v>480</v>
      </c>
      <c r="CB290" t="s">
        <v>460</v>
      </c>
      <c r="CC290" t="s">
        <v>460</v>
      </c>
      <c r="CD290" t="s">
        <v>461</v>
      </c>
      <c r="CE290" t="s">
        <v>460</v>
      </c>
      <c r="CF290" t="s">
        <v>460</v>
      </c>
      <c r="CG290" t="s">
        <v>460</v>
      </c>
      <c r="CH290" t="s">
        <v>460</v>
      </c>
      <c r="CI290" t="s">
        <v>460</v>
      </c>
      <c r="CJ290" t="s">
        <v>460</v>
      </c>
      <c r="CK290" t="s">
        <v>460</v>
      </c>
      <c r="CL290" t="s">
        <v>460</v>
      </c>
      <c r="CM290" t="s">
        <v>463</v>
      </c>
      <c r="CN290" t="s">
        <v>460</v>
      </c>
      <c r="CO290" t="s">
        <v>480</v>
      </c>
      <c r="CP290" t="s">
        <v>460</v>
      </c>
      <c r="CQ290" t="s">
        <v>460</v>
      </c>
      <c r="CR290" t="s">
        <v>460</v>
      </c>
      <c r="CS290" t="s">
        <v>460</v>
      </c>
      <c r="CT290" t="s">
        <v>461</v>
      </c>
      <c r="CU290" t="s">
        <v>460</v>
      </c>
      <c r="CV290" t="s">
        <v>460</v>
      </c>
      <c r="CW290" t="s">
        <v>460</v>
      </c>
      <c r="CX290" t="s">
        <v>460</v>
      </c>
      <c r="CY290" t="s">
        <v>463</v>
      </c>
      <c r="CZ290" t="s">
        <v>460</v>
      </c>
      <c r="DA290" t="s">
        <v>460</v>
      </c>
      <c r="DB290" t="s">
        <v>474</v>
      </c>
      <c r="DC290" t="s">
        <v>460</v>
      </c>
      <c r="DD290" t="s">
        <v>460</v>
      </c>
      <c r="DE290" t="s">
        <v>480</v>
      </c>
      <c r="DF290" t="s">
        <v>461</v>
      </c>
      <c r="DG290" t="s">
        <v>460</v>
      </c>
      <c r="DH290" t="s">
        <v>460</v>
      </c>
      <c r="DI290" t="s">
        <v>460</v>
      </c>
      <c r="DJ290" t="s">
        <v>460</v>
      </c>
      <c r="DK290" t="s">
        <v>460</v>
      </c>
      <c r="DL290" t="s">
        <v>460</v>
      </c>
      <c r="DM290" t="s">
        <v>480</v>
      </c>
      <c r="DN290" t="s">
        <v>460</v>
      </c>
      <c r="DO290" t="s">
        <v>460</v>
      </c>
      <c r="DP290" t="s">
        <v>460</v>
      </c>
      <c r="DQ290" t="s">
        <v>473</v>
      </c>
      <c r="DR290" t="s">
        <v>480</v>
      </c>
      <c r="DS290" t="s">
        <v>460</v>
      </c>
      <c r="DT290" t="s">
        <v>460</v>
      </c>
      <c r="DU290" t="s">
        <v>461</v>
      </c>
      <c r="DV290" t="s">
        <v>460</v>
      </c>
      <c r="DW290" t="s">
        <v>460</v>
      </c>
      <c r="DX290" t="s">
        <v>461</v>
      </c>
      <c r="DY290" t="s">
        <v>460</v>
      </c>
      <c r="DZ290" t="s">
        <v>460</v>
      </c>
      <c r="EA290" t="s">
        <v>480</v>
      </c>
      <c r="EB290" t="s">
        <v>460</v>
      </c>
      <c r="EC290" t="s">
        <v>460</v>
      </c>
      <c r="ED290" t="s">
        <v>460</v>
      </c>
      <c r="EE290" t="s">
        <v>460</v>
      </c>
      <c r="EF290" t="s">
        <v>460</v>
      </c>
      <c r="EG290" t="s">
        <v>460</v>
      </c>
      <c r="EH290" t="s">
        <v>460</v>
      </c>
      <c r="EI290" t="s">
        <v>460</v>
      </c>
      <c r="EJ290" t="s">
        <v>460</v>
      </c>
      <c r="EK290" t="s">
        <v>460</v>
      </c>
      <c r="EL290" t="s">
        <v>460</v>
      </c>
      <c r="EM290" t="s">
        <v>460</v>
      </c>
      <c r="EN290" t="s">
        <v>460</v>
      </c>
      <c r="EO290" t="s">
        <v>480</v>
      </c>
      <c r="EP290" t="s">
        <v>460</v>
      </c>
      <c r="EQ290" t="s">
        <v>460</v>
      </c>
      <c r="ER290" t="s">
        <v>460</v>
      </c>
      <c r="ES290" t="s">
        <v>480</v>
      </c>
      <c r="ET290" t="s">
        <v>460</v>
      </c>
      <c r="EU290" t="s">
        <v>480</v>
      </c>
      <c r="EV290" t="s">
        <v>480</v>
      </c>
      <c r="EW290" t="s">
        <v>460</v>
      </c>
      <c r="EX290" t="s">
        <v>480</v>
      </c>
      <c r="EY290" t="s">
        <v>460</v>
      </c>
      <c r="EZ290" t="s">
        <v>460</v>
      </c>
      <c r="FA290" t="s">
        <v>460</v>
      </c>
      <c r="FB290" t="s">
        <v>473</v>
      </c>
      <c r="FC290" t="s">
        <v>460</v>
      </c>
      <c r="FD290" t="s">
        <v>460</v>
      </c>
      <c r="FE290" t="s">
        <v>460</v>
      </c>
      <c r="FF290" t="s">
        <v>460</v>
      </c>
      <c r="FG290" t="s">
        <v>460</v>
      </c>
      <c r="FH290" t="s">
        <v>460</v>
      </c>
      <c r="FI290" t="s">
        <v>460</v>
      </c>
      <c r="FJ290" t="s">
        <v>460</v>
      </c>
      <c r="FK290" t="s">
        <v>460</v>
      </c>
      <c r="FL290" t="s">
        <v>480</v>
      </c>
      <c r="FM290" t="s">
        <v>480</v>
      </c>
      <c r="FN290" t="s">
        <v>460</v>
      </c>
      <c r="FO290" t="s">
        <v>460</v>
      </c>
      <c r="FP290" t="s">
        <v>460</v>
      </c>
      <c r="FQ290" t="s">
        <v>460</v>
      </c>
      <c r="FR290" t="s">
        <v>480</v>
      </c>
      <c r="FS290" t="s">
        <v>460</v>
      </c>
      <c r="FT290" t="s">
        <v>480</v>
      </c>
      <c r="FU290" t="s">
        <v>460</v>
      </c>
      <c r="FV290" t="s">
        <v>460</v>
      </c>
      <c r="FW290" t="s">
        <v>461</v>
      </c>
      <c r="FX290" t="s">
        <v>460</v>
      </c>
      <c r="FY290" t="s">
        <v>460</v>
      </c>
      <c r="FZ290" t="s">
        <v>460</v>
      </c>
      <c r="GA290" t="s">
        <v>460</v>
      </c>
      <c r="GB290" t="s">
        <v>460</v>
      </c>
      <c r="GC290" t="s">
        <v>460</v>
      </c>
      <c r="GD290" t="s">
        <v>460</v>
      </c>
      <c r="GE290" t="s">
        <v>460</v>
      </c>
      <c r="GF290" t="s">
        <v>461</v>
      </c>
      <c r="GG290" t="s">
        <v>460</v>
      </c>
      <c r="GH290" t="s">
        <v>460</v>
      </c>
      <c r="GI290" t="s">
        <v>480</v>
      </c>
      <c r="GJ290" t="s">
        <v>480</v>
      </c>
      <c r="GK290" t="s">
        <v>460</v>
      </c>
      <c r="GL290" t="s">
        <v>460</v>
      </c>
      <c r="GM290" t="s">
        <v>460</v>
      </c>
      <c r="GN290" t="s">
        <v>460</v>
      </c>
      <c r="GO290" t="s">
        <v>460</v>
      </c>
      <c r="GP290" t="s">
        <v>480</v>
      </c>
      <c r="GQ290" t="s">
        <v>460</v>
      </c>
      <c r="GR290" t="s">
        <v>460</v>
      </c>
      <c r="GS290" t="s">
        <v>460</v>
      </c>
      <c r="GT290" t="s">
        <v>460</v>
      </c>
      <c r="GU290" t="s">
        <v>460</v>
      </c>
      <c r="GV290" t="s">
        <v>460</v>
      </c>
      <c r="GW290" t="s">
        <v>480</v>
      </c>
      <c r="GX290" t="s">
        <v>460</v>
      </c>
      <c r="GY290" t="s">
        <v>480</v>
      </c>
      <c r="GZ290" t="s">
        <v>460</v>
      </c>
      <c r="HA290" t="s">
        <v>460</v>
      </c>
      <c r="HB290" t="s">
        <v>460</v>
      </c>
      <c r="HC290" t="s">
        <v>460</v>
      </c>
      <c r="HD290" t="s">
        <v>460</v>
      </c>
      <c r="HE290" t="s">
        <v>481</v>
      </c>
      <c r="HF290">
        <v>147</v>
      </c>
      <c r="HG290">
        <v>12</v>
      </c>
      <c r="HH290">
        <v>32</v>
      </c>
      <c r="HI290">
        <v>6</v>
      </c>
      <c r="HJ290">
        <v>2</v>
      </c>
      <c r="HK290" t="s">
        <v>476</v>
      </c>
      <c r="HM290" s="3">
        <f t="shared" si="194"/>
        <v>39</v>
      </c>
      <c r="HN290" s="3">
        <f t="shared" si="195"/>
        <v>12</v>
      </c>
      <c r="HO290" s="3">
        <f t="shared" si="211"/>
        <v>0</v>
      </c>
      <c r="HP290" s="3">
        <f t="shared" si="174"/>
        <v>39</v>
      </c>
      <c r="HQ290" s="7" t="str" cm="1">
        <f t="array" ref="HQ290">_xlfn.SWITCH(HP290,HM290,"Oui",HN290,"Non",HO290,"Abstention")</f>
        <v>Oui</v>
      </c>
      <c r="HR290" s="7" t="str" cm="1">
        <f t="array" ref="HR290">_xlfn.SWITCH(HQ290,"Oui","Non","Non","Oui","Abstention","Oui")</f>
        <v>Non</v>
      </c>
      <c r="HS290" s="7" t="str" cm="1">
        <f t="array" ref="HS290">_xlfn.SWITCH(HQ290,"Oui","Abstention","Non","Abstention","Abstention","Non")</f>
        <v>Abstention</v>
      </c>
      <c r="HT290" s="3">
        <f t="shared" si="175"/>
        <v>51</v>
      </c>
      <c r="HU290" s="3">
        <f t="shared" si="176"/>
        <v>0.76470588235294112</v>
      </c>
      <c r="HV290" t="str">
        <f t="shared" si="177"/>
        <v>consigne</v>
      </c>
      <c r="HW290" s="3">
        <f t="shared" si="196"/>
        <v>34</v>
      </c>
      <c r="HX290" s="3">
        <f t="shared" si="197"/>
        <v>0</v>
      </c>
      <c r="HY290" s="3">
        <f t="shared" si="198"/>
        <v>3</v>
      </c>
      <c r="HZ290" s="3">
        <f t="shared" si="178"/>
        <v>34</v>
      </c>
      <c r="IA290" s="7" t="str" cm="1">
        <f t="array" ref="IA290">_xlfn.SWITCH(HZ290,HW290,"Oui",HX290,"Non",HY290,"Abstention")</f>
        <v>Oui</v>
      </c>
      <c r="IB290" s="7" t="str" cm="1">
        <f t="array" ref="IB290">_xlfn.SWITCH(IA290,"Oui","Non","Non","Oui","Abstention","Oui")</f>
        <v>Non</v>
      </c>
      <c r="IC290" s="7" t="str" cm="1">
        <f t="array" ref="IC290">_xlfn.SWITCH(IA290,"Oui","Abstention","Non","Abstention","Abstention","Non")</f>
        <v>Abstention</v>
      </c>
      <c r="ID290" s="3">
        <f t="shared" si="179"/>
        <v>37</v>
      </c>
      <c r="IE290" s="3">
        <f t="shared" si="180"/>
        <v>0.91891891891891897</v>
      </c>
      <c r="IF290" t="str">
        <f t="shared" si="181"/>
        <v>consigne</v>
      </c>
      <c r="IG290">
        <f t="shared" si="199"/>
        <v>31</v>
      </c>
      <c r="IH290">
        <f t="shared" si="200"/>
        <v>0</v>
      </c>
      <c r="II290">
        <f t="shared" si="201"/>
        <v>0</v>
      </c>
      <c r="IJ290" s="3">
        <f t="shared" si="182"/>
        <v>31</v>
      </c>
      <c r="IK290" s="7" t="str" cm="1">
        <f t="array" ref="IK290">_xlfn.SWITCH(IJ290,IG290,"Oui",IH290,"Non",II290,"Abstention")</f>
        <v>Oui</v>
      </c>
      <c r="IL290" s="7" t="str" cm="1">
        <f t="array" ref="IL290">_xlfn.SWITCH(IK290,"Oui","Non","Non","Oui","Abstention","Oui")</f>
        <v>Non</v>
      </c>
      <c r="IM290" s="7" t="str" cm="1">
        <f t="array" ref="IM290">_xlfn.SWITCH(IK290,"Oui","Abstention","Non","Abstention","Abstention","Non")</f>
        <v>Abstention</v>
      </c>
      <c r="IN290" s="3">
        <f t="shared" si="183"/>
        <v>31</v>
      </c>
      <c r="IO290" s="3">
        <f t="shared" si="184"/>
        <v>1</v>
      </c>
      <c r="IP290" t="str">
        <f t="shared" si="212"/>
        <v>consigne</v>
      </c>
      <c r="IQ290">
        <f t="shared" si="202"/>
        <v>27</v>
      </c>
      <c r="IR290">
        <f t="shared" si="203"/>
        <v>0</v>
      </c>
      <c r="IS290">
        <f t="shared" si="204"/>
        <v>0</v>
      </c>
      <c r="IT290" s="3">
        <f t="shared" si="185"/>
        <v>27</v>
      </c>
      <c r="IU290" s="7" t="str" cm="1">
        <f t="array" ref="IU290">_xlfn.SWITCH(IT290,IQ290,"Oui",IR290,"Non",IS290,"Abstention")</f>
        <v>Oui</v>
      </c>
      <c r="IV290" s="7" t="str" cm="1">
        <f t="array" ref="IV290">_xlfn.SWITCH(IU290,"Oui","Non","Non","Oui","Abstention","Oui")</f>
        <v>Non</v>
      </c>
      <c r="IW290" s="7" t="str" cm="1">
        <f t="array" ref="IW290">_xlfn.SWITCH(IU290,"Oui","Abstention","Non","Abstention","Abstention","Non")</f>
        <v>Abstention</v>
      </c>
      <c r="IX290" s="3">
        <f t="shared" si="186"/>
        <v>27</v>
      </c>
      <c r="IY290" s="3">
        <f t="shared" si="187"/>
        <v>1</v>
      </c>
      <c r="IZ290" t="str">
        <f t="shared" si="213"/>
        <v>consigne</v>
      </c>
      <c r="JA290">
        <f t="shared" si="205"/>
        <v>0</v>
      </c>
      <c r="JB290">
        <f t="shared" si="206"/>
        <v>0</v>
      </c>
      <c r="JC290">
        <f t="shared" si="207"/>
        <v>29</v>
      </c>
      <c r="JD290" s="3">
        <f t="shared" si="188"/>
        <v>29</v>
      </c>
      <c r="JE290" s="7" t="str" cm="1">
        <f t="array" ref="JE290">_xlfn.SWITCH(JD290,JA290,"Oui",JB290,"Non",JC290,"Abstention")</f>
        <v>Abstention</v>
      </c>
      <c r="JF290" s="7" t="str" cm="1">
        <f t="array" ref="JF290">_xlfn.SWITCH(JE290,"Oui","Non","Non","Oui","Abstention","Oui")</f>
        <v>Oui</v>
      </c>
      <c r="JG290" s="7" t="str" cm="1">
        <f t="array" ref="JG290">_xlfn.SWITCH(JE290,"Oui","Abstention","Non","Abstention","Abstention","Non")</f>
        <v>Non</v>
      </c>
      <c r="JH290" s="3">
        <f t="shared" si="189"/>
        <v>29</v>
      </c>
      <c r="JI290" s="3">
        <f t="shared" si="190"/>
        <v>1</v>
      </c>
      <c r="JJ290" t="str">
        <f t="shared" si="214"/>
        <v>consigne</v>
      </c>
      <c r="JK290">
        <f t="shared" si="208"/>
        <v>16</v>
      </c>
      <c r="JL290">
        <f t="shared" si="209"/>
        <v>0</v>
      </c>
      <c r="JM290">
        <f t="shared" si="210"/>
        <v>0</v>
      </c>
      <c r="JN290" s="3">
        <f t="shared" si="191"/>
        <v>16</v>
      </c>
      <c r="JO290" s="7" t="str" cm="1">
        <f t="array" ref="JO290">_xlfn.SWITCH(JN290,JK290,"Oui",JL290,"Non",JM290,"Abstention")</f>
        <v>Oui</v>
      </c>
      <c r="JP290" s="7" t="str" cm="1">
        <f t="array" ref="JP290">_xlfn.SWITCH(JO290,"Oui","Non","Non","Oui","Abstention","Oui")</f>
        <v>Non</v>
      </c>
      <c r="JQ290" s="7" t="str" cm="1">
        <f t="array" ref="JQ290">_xlfn.SWITCH(JO290,"Oui","Abstention","Non","Abstention","Abstention","Non")</f>
        <v>Abstention</v>
      </c>
      <c r="JR290" s="3">
        <f t="shared" si="192"/>
        <v>16</v>
      </c>
      <c r="JS290" s="3">
        <f t="shared" si="193"/>
        <v>1</v>
      </c>
      <c r="JT290" t="str">
        <f t="shared" si="215"/>
        <v>consigne</v>
      </c>
      <c r="JU290" s="3"/>
      <c r="JV290" t="str" cm="1">
        <f t="array" ref="JV290:KG290">_xlfn._xlws.FILTER($M$3:$HD$3,((($M290:$HD290=$HR290)+($M290:$HD290=$HS290))*($M$5:$HD$5="V")*($HV290="consigne")),"")</f>
        <v>Addor Jean-Luc</v>
      </c>
      <c r="JW290" t="str">
        <v>Dettling Marcel</v>
      </c>
      <c r="JX290" t="str">
        <v>Egger Mike</v>
      </c>
      <c r="JY290" t="str">
        <v>Friedli Esther</v>
      </c>
      <c r="JZ290" t="str">
        <v>Glarner Andreas</v>
      </c>
      <c r="KA290" t="str">
        <v>Graber Michael</v>
      </c>
      <c r="KB290" t="str">
        <v>Hess Erich</v>
      </c>
      <c r="KC290" t="str">
        <v>Köppel Roger</v>
      </c>
      <c r="KD290" t="str">
        <v>Martullo-Blocher Magdalena</v>
      </c>
      <c r="KE290" t="str">
        <v>Matter Thomas</v>
      </c>
      <c r="KF290" t="str">
        <v>Schwander Pirmin</v>
      </c>
      <c r="KG290" t="str">
        <v>Strupler Manuel</v>
      </c>
      <c r="KP290" t="str" cm="1">
        <f t="array" ref="KP290:KR290">_xlfn._xlws.FILTER($M$3:$HD$3,((($M290:$HD290=$IB290)+($M290:$HD290=$IC290))*($M$5:$HD$5="S")*($IF290="consigne")),"")</f>
        <v>Dandrès Christian</v>
      </c>
      <c r="KQ290" t="str">
        <v>Fehlmann Rielle Laurence</v>
      </c>
      <c r="KR290" t="str">
        <v>Marra Ada</v>
      </c>
      <c r="LD290" t="str" cm="1">
        <f t="array" ref="LD290">_xlfn._xlws.FILTER($M$3:$HD$3,((($M290:$HD290=$IV290)+($M290:$HD290=$IW290))*($M$5:$HD$5="RL")*($IZ290="consigne")),"")</f>
        <v/>
      </c>
      <c r="LP290" t="str" cm="1">
        <f t="array" ref="LP290">_xlfn._xlws.FILTER($M$3:$HD$3,((($M290:$HD290=$JF290)+($M290:$HD290=$JG290))*($M$5:$HD$5="G")*($JJ290="consigne")),"")</f>
        <v/>
      </c>
      <c r="MA290" t="str" cm="1">
        <f t="array" ref="MA290">_xlfn._xlws.FILTER($M$3:$HD$3,((($M290:$HD290=$JP290)+($M290:$HD290=$JQ290))*($M$5:$HD$5="GL")*($JT290="consigne")),"")</f>
        <v/>
      </c>
      <c r="MG290" t="str" cm="1">
        <f t="array" ref="MG290">_xlfn._xlws.FILTER($M$3:$HD$3,((($M290:$HD290=$IL290)+($M290:$HD290=$IM290))*($M$5:$HD$5="M-E")*($IP290="consigne")),"")</f>
        <v/>
      </c>
    </row>
    <row r="291" spans="1:347" x14ac:dyDescent="0.25">
      <c r="A291" s="1" t="s">
        <v>1421</v>
      </c>
      <c r="B291" t="s">
        <v>204</v>
      </c>
      <c r="C291" t="s">
        <v>607</v>
      </c>
      <c r="D291" t="s">
        <v>982</v>
      </c>
      <c r="E291" s="1" t="s">
        <v>1422</v>
      </c>
      <c r="F291" t="s">
        <v>1423</v>
      </c>
      <c r="G291">
        <v>24797</v>
      </c>
      <c r="H291" t="s">
        <v>521</v>
      </c>
      <c r="I291" t="s">
        <v>522</v>
      </c>
      <c r="J291" t="s">
        <v>1416</v>
      </c>
      <c r="K291" t="s">
        <v>1424</v>
      </c>
      <c r="M291" t="s">
        <v>460</v>
      </c>
      <c r="N291" t="s">
        <v>460</v>
      </c>
      <c r="O291" t="s">
        <v>460</v>
      </c>
      <c r="P291" t="s">
        <v>460</v>
      </c>
      <c r="Q291" t="s">
        <v>460</v>
      </c>
      <c r="R291" t="s">
        <v>460</v>
      </c>
      <c r="S291" t="s">
        <v>460</v>
      </c>
      <c r="T291" t="s">
        <v>460</v>
      </c>
      <c r="U291" t="s">
        <v>460</v>
      </c>
      <c r="V291" t="s">
        <v>460</v>
      </c>
      <c r="W291" t="s">
        <v>463</v>
      </c>
      <c r="X291" t="s">
        <v>460</v>
      </c>
      <c r="Y291" t="s">
        <v>460</v>
      </c>
      <c r="Z291" t="s">
        <v>460</v>
      </c>
      <c r="AA291" t="s">
        <v>460</v>
      </c>
      <c r="AB291" t="s">
        <v>460</v>
      </c>
      <c r="AC291" t="s">
        <v>460</v>
      </c>
      <c r="AD291" t="s">
        <v>460</v>
      </c>
      <c r="AE291" t="s">
        <v>460</v>
      </c>
      <c r="AF291" t="s">
        <v>463</v>
      </c>
      <c r="AG291" t="s">
        <v>460</v>
      </c>
      <c r="AH291" t="s">
        <v>460</v>
      </c>
      <c r="AI291" t="s">
        <v>460</v>
      </c>
      <c r="AJ291" t="s">
        <v>460</v>
      </c>
      <c r="AK291" t="s">
        <v>460</v>
      </c>
      <c r="AL291" t="s">
        <v>460</v>
      </c>
      <c r="AM291" t="s">
        <v>460</v>
      </c>
      <c r="AN291" t="s">
        <v>460</v>
      </c>
      <c r="AO291" t="s">
        <v>460</v>
      </c>
      <c r="AP291" t="s">
        <v>460</v>
      </c>
      <c r="AQ291" t="s">
        <v>460</v>
      </c>
      <c r="AR291" t="s">
        <v>460</v>
      </c>
      <c r="AS291" t="s">
        <v>460</v>
      </c>
      <c r="AT291" t="s">
        <v>460</v>
      </c>
      <c r="AU291" t="s">
        <v>460</v>
      </c>
      <c r="AV291" t="s">
        <v>460</v>
      </c>
      <c r="AW291" t="s">
        <v>460</v>
      </c>
      <c r="AX291" t="s">
        <v>460</v>
      </c>
      <c r="AY291" t="s">
        <v>460</v>
      </c>
      <c r="AZ291" t="s">
        <v>460</v>
      </c>
      <c r="BA291" t="s">
        <v>460</v>
      </c>
      <c r="BB291" t="s">
        <v>460</v>
      </c>
      <c r="BC291" t="s">
        <v>460</v>
      </c>
      <c r="BD291" t="s">
        <v>460</v>
      </c>
      <c r="BE291" t="s">
        <v>463</v>
      </c>
      <c r="BF291" t="s">
        <v>460</v>
      </c>
      <c r="BG291" t="s">
        <v>460</v>
      </c>
      <c r="BH291" t="s">
        <v>460</v>
      </c>
      <c r="BI291" t="s">
        <v>460</v>
      </c>
      <c r="BJ291" t="s">
        <v>463</v>
      </c>
      <c r="BK291" t="s">
        <v>460</v>
      </c>
      <c r="BL291" t="s">
        <v>460</v>
      </c>
      <c r="BM291" t="s">
        <v>460</v>
      </c>
      <c r="BN291" t="s">
        <v>460</v>
      </c>
      <c r="BO291" t="s">
        <v>460</v>
      </c>
      <c r="BP291" t="s">
        <v>460</v>
      </c>
      <c r="BQ291" t="s">
        <v>460</v>
      </c>
      <c r="BR291" t="s">
        <v>460</v>
      </c>
      <c r="BS291" t="s">
        <v>460</v>
      </c>
      <c r="BT291" t="s">
        <v>460</v>
      </c>
      <c r="BU291" t="s">
        <v>460</v>
      </c>
      <c r="BV291" t="s">
        <v>460</v>
      </c>
      <c r="BW291" t="s">
        <v>460</v>
      </c>
      <c r="BX291" t="s">
        <v>460</v>
      </c>
      <c r="BY291" t="s">
        <v>460</v>
      </c>
      <c r="BZ291" t="s">
        <v>460</v>
      </c>
      <c r="CA291" t="s">
        <v>460</v>
      </c>
      <c r="CB291" t="s">
        <v>460</v>
      </c>
      <c r="CC291" t="s">
        <v>460</v>
      </c>
      <c r="CD291" t="s">
        <v>460</v>
      </c>
      <c r="CE291" t="s">
        <v>460</v>
      </c>
      <c r="CF291" t="s">
        <v>460</v>
      </c>
      <c r="CG291" t="s">
        <v>460</v>
      </c>
      <c r="CH291" t="s">
        <v>460</v>
      </c>
      <c r="CI291" t="s">
        <v>460</v>
      </c>
      <c r="CJ291" t="s">
        <v>460</v>
      </c>
      <c r="CK291" t="s">
        <v>460</v>
      </c>
      <c r="CL291" t="s">
        <v>460</v>
      </c>
      <c r="CM291" t="s">
        <v>463</v>
      </c>
      <c r="CN291" t="s">
        <v>460</v>
      </c>
      <c r="CO291" t="s">
        <v>460</v>
      </c>
      <c r="CP291" t="s">
        <v>460</v>
      </c>
      <c r="CQ291" t="s">
        <v>460</v>
      </c>
      <c r="CR291" t="s">
        <v>460</v>
      </c>
      <c r="CS291" t="s">
        <v>460</v>
      </c>
      <c r="CT291" t="s">
        <v>460</v>
      </c>
      <c r="CU291" t="s">
        <v>460</v>
      </c>
      <c r="CV291" t="s">
        <v>460</v>
      </c>
      <c r="CW291" t="s">
        <v>460</v>
      </c>
      <c r="CX291" t="s">
        <v>460</v>
      </c>
      <c r="CY291" t="s">
        <v>463</v>
      </c>
      <c r="CZ291" t="s">
        <v>460</v>
      </c>
      <c r="DA291" t="s">
        <v>460</v>
      </c>
      <c r="DB291" t="s">
        <v>474</v>
      </c>
      <c r="DC291" t="s">
        <v>460</v>
      </c>
      <c r="DD291" t="s">
        <v>460</v>
      </c>
      <c r="DE291" t="s">
        <v>460</v>
      </c>
      <c r="DF291" t="s">
        <v>460</v>
      </c>
      <c r="DG291" t="s">
        <v>460</v>
      </c>
      <c r="DH291" t="s">
        <v>460</v>
      </c>
      <c r="DI291" t="s">
        <v>460</v>
      </c>
      <c r="DJ291" t="s">
        <v>460</v>
      </c>
      <c r="DK291" t="s">
        <v>460</v>
      </c>
      <c r="DL291" t="s">
        <v>460</v>
      </c>
      <c r="DM291" t="s">
        <v>460</v>
      </c>
      <c r="DN291" t="s">
        <v>460</v>
      </c>
      <c r="DO291" t="s">
        <v>460</v>
      </c>
      <c r="DP291" t="s">
        <v>460</v>
      </c>
      <c r="DQ291" t="s">
        <v>473</v>
      </c>
      <c r="DR291" t="s">
        <v>460</v>
      </c>
      <c r="DS291" t="s">
        <v>460</v>
      </c>
      <c r="DT291" t="s">
        <v>460</v>
      </c>
      <c r="DU291" t="s">
        <v>460</v>
      </c>
      <c r="DV291" t="s">
        <v>460</v>
      </c>
      <c r="DW291" t="s">
        <v>460</v>
      </c>
      <c r="DX291" t="s">
        <v>460</v>
      </c>
      <c r="DY291" t="s">
        <v>460</v>
      </c>
      <c r="DZ291" t="s">
        <v>460</v>
      </c>
      <c r="EA291" t="s">
        <v>460</v>
      </c>
      <c r="EB291" t="s">
        <v>460</v>
      </c>
      <c r="EC291" t="s">
        <v>460</v>
      </c>
      <c r="ED291" t="s">
        <v>460</v>
      </c>
      <c r="EE291" t="s">
        <v>460</v>
      </c>
      <c r="EF291" t="s">
        <v>460</v>
      </c>
      <c r="EG291" t="s">
        <v>460</v>
      </c>
      <c r="EH291" t="s">
        <v>460</v>
      </c>
      <c r="EI291" t="s">
        <v>460</v>
      </c>
      <c r="EJ291" t="s">
        <v>460</v>
      </c>
      <c r="EK291" t="s">
        <v>460</v>
      </c>
      <c r="EL291" t="s">
        <v>460</v>
      </c>
      <c r="EM291" t="s">
        <v>460</v>
      </c>
      <c r="EN291" t="s">
        <v>460</v>
      </c>
      <c r="EO291" t="s">
        <v>460</v>
      </c>
      <c r="EP291" t="s">
        <v>460</v>
      </c>
      <c r="EQ291" t="s">
        <v>460</v>
      </c>
      <c r="ER291" t="s">
        <v>460</v>
      </c>
      <c r="ES291" t="s">
        <v>460</v>
      </c>
      <c r="ET291" t="s">
        <v>460</v>
      </c>
      <c r="EU291" t="s">
        <v>460</v>
      </c>
      <c r="EV291" t="s">
        <v>460</v>
      </c>
      <c r="EW291" t="s">
        <v>460</v>
      </c>
      <c r="EX291" t="s">
        <v>460</v>
      </c>
      <c r="EY291" t="s">
        <v>460</v>
      </c>
      <c r="EZ291" t="s">
        <v>460</v>
      </c>
      <c r="FA291" t="s">
        <v>460</v>
      </c>
      <c r="FB291" t="s">
        <v>473</v>
      </c>
      <c r="FC291" t="s">
        <v>460</v>
      </c>
      <c r="FD291" t="s">
        <v>460</v>
      </c>
      <c r="FE291" t="s">
        <v>460</v>
      </c>
      <c r="FF291" t="s">
        <v>460</v>
      </c>
      <c r="FG291" t="s">
        <v>460</v>
      </c>
      <c r="FH291" t="s">
        <v>460</v>
      </c>
      <c r="FI291" t="s">
        <v>460</v>
      </c>
      <c r="FJ291" t="s">
        <v>460</v>
      </c>
      <c r="FK291" t="s">
        <v>460</v>
      </c>
      <c r="FL291" t="s">
        <v>460</v>
      </c>
      <c r="FM291" t="s">
        <v>460</v>
      </c>
      <c r="FN291" t="s">
        <v>460</v>
      </c>
      <c r="FO291" t="s">
        <v>460</v>
      </c>
      <c r="FP291" t="s">
        <v>460</v>
      </c>
      <c r="FQ291" t="s">
        <v>460</v>
      </c>
      <c r="FR291" t="s">
        <v>460</v>
      </c>
      <c r="FS291" t="s">
        <v>460</v>
      </c>
      <c r="FT291" t="s">
        <v>460</v>
      </c>
      <c r="FU291" t="s">
        <v>460</v>
      </c>
      <c r="FV291" t="s">
        <v>460</v>
      </c>
      <c r="FW291" t="s">
        <v>460</v>
      </c>
      <c r="FX291" t="s">
        <v>460</v>
      </c>
      <c r="FY291" t="s">
        <v>460</v>
      </c>
      <c r="FZ291" t="s">
        <v>460</v>
      </c>
      <c r="GA291" t="s">
        <v>460</v>
      </c>
      <c r="GB291" t="s">
        <v>460</v>
      </c>
      <c r="GC291" t="s">
        <v>460</v>
      </c>
      <c r="GD291" t="s">
        <v>460</v>
      </c>
      <c r="GE291" t="s">
        <v>460</v>
      </c>
      <c r="GF291" t="s">
        <v>460</v>
      </c>
      <c r="GG291" t="s">
        <v>460</v>
      </c>
      <c r="GH291" t="s">
        <v>460</v>
      </c>
      <c r="GI291" t="s">
        <v>460</v>
      </c>
      <c r="GJ291" t="s">
        <v>460</v>
      </c>
      <c r="GK291" t="s">
        <v>460</v>
      </c>
      <c r="GL291" t="s">
        <v>460</v>
      </c>
      <c r="GM291" t="s">
        <v>460</v>
      </c>
      <c r="GN291" t="s">
        <v>460</v>
      </c>
      <c r="GO291" t="s">
        <v>460</v>
      </c>
      <c r="GP291" t="s">
        <v>460</v>
      </c>
      <c r="GQ291" t="s">
        <v>460</v>
      </c>
      <c r="GR291" t="s">
        <v>460</v>
      </c>
      <c r="GS291" t="s">
        <v>460</v>
      </c>
      <c r="GT291" t="s">
        <v>460</v>
      </c>
      <c r="GU291" t="s">
        <v>460</v>
      </c>
      <c r="GV291" t="s">
        <v>460</v>
      </c>
      <c r="GW291" t="s">
        <v>460</v>
      </c>
      <c r="GX291" t="s">
        <v>460</v>
      </c>
      <c r="GY291" t="s">
        <v>460</v>
      </c>
      <c r="GZ291" t="s">
        <v>460</v>
      </c>
      <c r="HA291" t="s">
        <v>460</v>
      </c>
      <c r="HB291" t="s">
        <v>460</v>
      </c>
      <c r="HC291" t="s">
        <v>460</v>
      </c>
      <c r="HD291" t="s">
        <v>460</v>
      </c>
      <c r="HE291" t="s">
        <v>481</v>
      </c>
      <c r="HF291">
        <v>191</v>
      </c>
      <c r="HG291">
        <v>0</v>
      </c>
      <c r="HH291">
        <v>0</v>
      </c>
      <c r="HI291">
        <v>6</v>
      </c>
      <c r="HJ291">
        <v>2</v>
      </c>
      <c r="HK291" t="s">
        <v>476</v>
      </c>
      <c r="HM291" s="3">
        <f t="shared" si="194"/>
        <v>51</v>
      </c>
      <c r="HN291" s="3">
        <f t="shared" si="195"/>
        <v>0</v>
      </c>
      <c r="HO291" s="3">
        <f t="shared" si="211"/>
        <v>0</v>
      </c>
      <c r="HP291" s="3">
        <f t="shared" si="174"/>
        <v>51</v>
      </c>
      <c r="HQ291" s="7" t="str" cm="1">
        <f t="array" ref="HQ291">_xlfn.SWITCH(HP291,HM291,"Oui",HN291,"Non",HO291,"Abstention")</f>
        <v>Oui</v>
      </c>
      <c r="HR291" s="7" t="str" cm="1">
        <f t="array" ref="HR291">_xlfn.SWITCH(HQ291,"Oui","Non","Non","Oui","Abstention","Oui")</f>
        <v>Non</v>
      </c>
      <c r="HS291" s="7" t="str" cm="1">
        <f t="array" ref="HS291">_xlfn.SWITCH(HQ291,"Oui","Abstention","Non","Abstention","Abstention","Non")</f>
        <v>Abstention</v>
      </c>
      <c r="HT291" s="3">
        <f t="shared" si="175"/>
        <v>51</v>
      </c>
      <c r="HU291" s="3">
        <f t="shared" si="176"/>
        <v>1</v>
      </c>
      <c r="HV291" t="str">
        <f t="shared" si="177"/>
        <v>consigne</v>
      </c>
      <c r="HW291" s="3">
        <f t="shared" si="196"/>
        <v>37</v>
      </c>
      <c r="HX291" s="3">
        <f t="shared" si="197"/>
        <v>0</v>
      </c>
      <c r="HY291" s="3">
        <f t="shared" si="198"/>
        <v>0</v>
      </c>
      <c r="HZ291" s="3">
        <f t="shared" si="178"/>
        <v>37</v>
      </c>
      <c r="IA291" s="7" t="str" cm="1">
        <f t="array" ref="IA291">_xlfn.SWITCH(HZ291,HW291,"Oui",HX291,"Non",HY291,"Abstention")</f>
        <v>Oui</v>
      </c>
      <c r="IB291" s="7" t="str" cm="1">
        <f t="array" ref="IB291">_xlfn.SWITCH(IA291,"Oui","Non","Non","Oui","Abstention","Oui")</f>
        <v>Non</v>
      </c>
      <c r="IC291" s="7" t="str" cm="1">
        <f t="array" ref="IC291">_xlfn.SWITCH(IA291,"Oui","Abstention","Non","Abstention","Abstention","Non")</f>
        <v>Abstention</v>
      </c>
      <c r="ID291" s="3">
        <f t="shared" si="179"/>
        <v>37</v>
      </c>
      <c r="IE291" s="3">
        <f t="shared" si="180"/>
        <v>1</v>
      </c>
      <c r="IF291" t="str">
        <f t="shared" si="181"/>
        <v>consigne</v>
      </c>
      <c r="IG291">
        <f t="shared" si="199"/>
        <v>31</v>
      </c>
      <c r="IH291">
        <f t="shared" si="200"/>
        <v>0</v>
      </c>
      <c r="II291">
        <f t="shared" si="201"/>
        <v>0</v>
      </c>
      <c r="IJ291" s="3">
        <f t="shared" si="182"/>
        <v>31</v>
      </c>
      <c r="IK291" s="7" t="str" cm="1">
        <f t="array" ref="IK291">_xlfn.SWITCH(IJ291,IG291,"Oui",IH291,"Non",II291,"Abstention")</f>
        <v>Oui</v>
      </c>
      <c r="IL291" s="7" t="str" cm="1">
        <f t="array" ref="IL291">_xlfn.SWITCH(IK291,"Oui","Non","Non","Oui","Abstention","Oui")</f>
        <v>Non</v>
      </c>
      <c r="IM291" s="7" t="str" cm="1">
        <f t="array" ref="IM291">_xlfn.SWITCH(IK291,"Oui","Abstention","Non","Abstention","Abstention","Non")</f>
        <v>Abstention</v>
      </c>
      <c r="IN291" s="3">
        <f t="shared" si="183"/>
        <v>31</v>
      </c>
      <c r="IO291" s="3">
        <f t="shared" si="184"/>
        <v>1</v>
      </c>
      <c r="IP291" t="str">
        <f t="shared" si="212"/>
        <v>consigne</v>
      </c>
      <c r="IQ291">
        <f t="shared" si="202"/>
        <v>27</v>
      </c>
      <c r="IR291">
        <f t="shared" si="203"/>
        <v>0</v>
      </c>
      <c r="IS291">
        <f t="shared" si="204"/>
        <v>0</v>
      </c>
      <c r="IT291" s="3">
        <f t="shared" si="185"/>
        <v>27</v>
      </c>
      <c r="IU291" s="7" t="str" cm="1">
        <f t="array" ref="IU291">_xlfn.SWITCH(IT291,IQ291,"Oui",IR291,"Non",IS291,"Abstention")</f>
        <v>Oui</v>
      </c>
      <c r="IV291" s="7" t="str" cm="1">
        <f t="array" ref="IV291">_xlfn.SWITCH(IU291,"Oui","Non","Non","Oui","Abstention","Oui")</f>
        <v>Non</v>
      </c>
      <c r="IW291" s="7" t="str" cm="1">
        <f t="array" ref="IW291">_xlfn.SWITCH(IU291,"Oui","Abstention","Non","Abstention","Abstention","Non")</f>
        <v>Abstention</v>
      </c>
      <c r="IX291" s="3">
        <f t="shared" si="186"/>
        <v>27</v>
      </c>
      <c r="IY291" s="3">
        <f t="shared" si="187"/>
        <v>1</v>
      </c>
      <c r="IZ291" t="str">
        <f t="shared" si="213"/>
        <v>consigne</v>
      </c>
      <c r="JA291">
        <f t="shared" si="205"/>
        <v>29</v>
      </c>
      <c r="JB291">
        <f t="shared" si="206"/>
        <v>0</v>
      </c>
      <c r="JC291">
        <f t="shared" si="207"/>
        <v>0</v>
      </c>
      <c r="JD291" s="3">
        <f t="shared" si="188"/>
        <v>29</v>
      </c>
      <c r="JE291" s="7" t="str" cm="1">
        <f t="array" ref="JE291">_xlfn.SWITCH(JD291,JA291,"Oui",JB291,"Non",JC291,"Abstention")</f>
        <v>Oui</v>
      </c>
      <c r="JF291" s="7" t="str" cm="1">
        <f t="array" ref="JF291">_xlfn.SWITCH(JE291,"Oui","Non","Non","Oui","Abstention","Oui")</f>
        <v>Non</v>
      </c>
      <c r="JG291" s="7" t="str" cm="1">
        <f t="array" ref="JG291">_xlfn.SWITCH(JE291,"Oui","Abstention","Non","Abstention","Abstention","Non")</f>
        <v>Abstention</v>
      </c>
      <c r="JH291" s="3">
        <f t="shared" si="189"/>
        <v>29</v>
      </c>
      <c r="JI291" s="3">
        <f t="shared" si="190"/>
        <v>1</v>
      </c>
      <c r="JJ291" t="str">
        <f t="shared" si="214"/>
        <v>consigne</v>
      </c>
      <c r="JK291">
        <f t="shared" si="208"/>
        <v>16</v>
      </c>
      <c r="JL291">
        <f t="shared" si="209"/>
        <v>0</v>
      </c>
      <c r="JM291">
        <f t="shared" si="210"/>
        <v>0</v>
      </c>
      <c r="JN291" s="3">
        <f t="shared" si="191"/>
        <v>16</v>
      </c>
      <c r="JO291" s="7" t="str" cm="1">
        <f t="array" ref="JO291">_xlfn.SWITCH(JN291,JK291,"Oui",JL291,"Non",JM291,"Abstention")</f>
        <v>Oui</v>
      </c>
      <c r="JP291" s="7" t="str" cm="1">
        <f t="array" ref="JP291">_xlfn.SWITCH(JO291,"Oui","Non","Non","Oui","Abstention","Oui")</f>
        <v>Non</v>
      </c>
      <c r="JQ291" s="7" t="str" cm="1">
        <f t="array" ref="JQ291">_xlfn.SWITCH(JO291,"Oui","Abstention","Non","Abstention","Abstention","Non")</f>
        <v>Abstention</v>
      </c>
      <c r="JR291" s="3">
        <f t="shared" si="192"/>
        <v>16</v>
      </c>
      <c r="JS291" s="3">
        <f t="shared" si="193"/>
        <v>1</v>
      </c>
      <c r="JT291" t="str">
        <f t="shared" si="215"/>
        <v>consigne</v>
      </c>
      <c r="JU291" s="3"/>
      <c r="JV291" t="str" cm="1">
        <f t="array" ref="JV291">_xlfn._xlws.FILTER($M$3:$HD$3,((($M291:$HD291=$HR291)+($M291:$HD291=$HS291))*($M$5:$HD$5="V")*($HV291="consigne")),"")</f>
        <v/>
      </c>
      <c r="KP291" t="str" cm="1">
        <f t="array" ref="KP291">_xlfn._xlws.FILTER($M$3:$HD$3,((($M291:$HD291=$IB291)+($M291:$HD291=$IC291))*($M$5:$HD$5="S")*($IF291="consigne")),"")</f>
        <v/>
      </c>
      <c r="LD291" t="str" cm="1">
        <f t="array" ref="LD291">_xlfn._xlws.FILTER($M$3:$HD$3,((($M291:$HD291=$IV291)+($M291:$HD291=$IW291))*($M$5:$HD$5="RL")*($IZ291="consigne")),"")</f>
        <v/>
      </c>
      <c r="LP291" t="str" cm="1">
        <f t="array" ref="LP291">_xlfn._xlws.FILTER($M$3:$HD$3,((($M291:$HD291=$JF291)+($M291:$HD291=$JG291))*($M$5:$HD$5="G")*($JJ291="consigne")),"")</f>
        <v/>
      </c>
      <c r="MA291" t="str" cm="1">
        <f t="array" ref="MA291">_xlfn._xlws.FILTER($M$3:$HD$3,((($M291:$HD291=$JP291)+($M291:$HD291=$JQ291))*($M$5:$HD$5="GL")*($JT291="consigne")),"")</f>
        <v/>
      </c>
      <c r="MG291" t="str" cm="1">
        <f t="array" ref="MG291">_xlfn._xlws.FILTER($M$3:$HD$3,((($M291:$HD291=$IL291)+($M291:$HD291=$IM291))*($M$5:$HD$5="M-E")*($IP291="consigne")),"")</f>
        <v/>
      </c>
    </row>
    <row r="292" spans="1:347" x14ac:dyDescent="0.25">
      <c r="A292" s="1" t="s">
        <v>1425</v>
      </c>
      <c r="B292" t="s">
        <v>204</v>
      </c>
      <c r="C292" t="s">
        <v>539</v>
      </c>
      <c r="D292" t="s">
        <v>484</v>
      </c>
      <c r="E292" s="1" t="s">
        <v>1426</v>
      </c>
      <c r="F292" t="s">
        <v>1427</v>
      </c>
      <c r="G292">
        <v>24798</v>
      </c>
      <c r="H292" t="s">
        <v>1428</v>
      </c>
      <c r="I292" t="s">
        <v>522</v>
      </c>
      <c r="J292" t="s">
        <v>1416</v>
      </c>
      <c r="K292" t="s">
        <v>1429</v>
      </c>
      <c r="M292" t="s">
        <v>460</v>
      </c>
      <c r="N292" t="s">
        <v>460</v>
      </c>
      <c r="O292" t="s">
        <v>461</v>
      </c>
      <c r="P292" t="s">
        <v>460</v>
      </c>
      <c r="Q292" t="s">
        <v>460</v>
      </c>
      <c r="R292" t="s">
        <v>461</v>
      </c>
      <c r="S292" t="s">
        <v>461</v>
      </c>
      <c r="T292" t="s">
        <v>461</v>
      </c>
      <c r="U292" t="s">
        <v>461</v>
      </c>
      <c r="V292" t="s">
        <v>480</v>
      </c>
      <c r="W292" t="s">
        <v>463</v>
      </c>
      <c r="X292" t="s">
        <v>461</v>
      </c>
      <c r="Y292" t="s">
        <v>461</v>
      </c>
      <c r="Z292" t="s">
        <v>461</v>
      </c>
      <c r="AA292" t="s">
        <v>461</v>
      </c>
      <c r="AB292" t="s">
        <v>461</v>
      </c>
      <c r="AC292" t="s">
        <v>461</v>
      </c>
      <c r="AD292" t="s">
        <v>460</v>
      </c>
      <c r="AE292" t="s">
        <v>460</v>
      </c>
      <c r="AF292" t="s">
        <v>463</v>
      </c>
      <c r="AG292" t="s">
        <v>460</v>
      </c>
      <c r="AH292" t="s">
        <v>460</v>
      </c>
      <c r="AI292" t="s">
        <v>460</v>
      </c>
      <c r="AJ292" t="s">
        <v>461</v>
      </c>
      <c r="AK292" t="s">
        <v>480</v>
      </c>
      <c r="AL292" t="s">
        <v>460</v>
      </c>
      <c r="AM292" t="s">
        <v>460</v>
      </c>
      <c r="AN292" t="s">
        <v>460</v>
      </c>
      <c r="AO292" t="s">
        <v>460</v>
      </c>
      <c r="AP292" t="s">
        <v>460</v>
      </c>
      <c r="AQ292" t="s">
        <v>460</v>
      </c>
      <c r="AR292" t="s">
        <v>461</v>
      </c>
      <c r="AS292" t="s">
        <v>461</v>
      </c>
      <c r="AT292" t="s">
        <v>460</v>
      </c>
      <c r="AU292" t="s">
        <v>461</v>
      </c>
      <c r="AV292" t="s">
        <v>461</v>
      </c>
      <c r="AW292" t="s">
        <v>460</v>
      </c>
      <c r="AX292" t="s">
        <v>461</v>
      </c>
      <c r="AY292" t="s">
        <v>460</v>
      </c>
      <c r="AZ292" t="s">
        <v>460</v>
      </c>
      <c r="BA292" t="s">
        <v>460</v>
      </c>
      <c r="BB292" t="s">
        <v>460</v>
      </c>
      <c r="BC292" t="s">
        <v>461</v>
      </c>
      <c r="BD292" t="s">
        <v>460</v>
      </c>
      <c r="BE292" t="s">
        <v>463</v>
      </c>
      <c r="BF292" t="s">
        <v>460</v>
      </c>
      <c r="BG292" t="s">
        <v>461</v>
      </c>
      <c r="BH292" t="s">
        <v>460</v>
      </c>
      <c r="BI292" t="s">
        <v>461</v>
      </c>
      <c r="BJ292" t="s">
        <v>463</v>
      </c>
      <c r="BK292" t="s">
        <v>460</v>
      </c>
      <c r="BL292" t="s">
        <v>461</v>
      </c>
      <c r="BM292" t="s">
        <v>461</v>
      </c>
      <c r="BN292" t="s">
        <v>461</v>
      </c>
      <c r="BO292" t="s">
        <v>460</v>
      </c>
      <c r="BP292" t="s">
        <v>461</v>
      </c>
      <c r="BQ292" t="s">
        <v>461</v>
      </c>
      <c r="BR292" t="s">
        <v>460</v>
      </c>
      <c r="BS292" t="s">
        <v>461</v>
      </c>
      <c r="BT292" t="s">
        <v>460</v>
      </c>
      <c r="BU292" t="s">
        <v>460</v>
      </c>
      <c r="BV292" t="s">
        <v>480</v>
      </c>
      <c r="BW292" t="s">
        <v>460</v>
      </c>
      <c r="BX292" t="s">
        <v>461</v>
      </c>
      <c r="BY292" t="s">
        <v>460</v>
      </c>
      <c r="BZ292" t="s">
        <v>460</v>
      </c>
      <c r="CA292" t="s">
        <v>461</v>
      </c>
      <c r="CB292" t="s">
        <v>460</v>
      </c>
      <c r="CC292" t="s">
        <v>460</v>
      </c>
      <c r="CD292" t="s">
        <v>460</v>
      </c>
      <c r="CE292" t="s">
        <v>461</v>
      </c>
      <c r="CF292" t="s">
        <v>461</v>
      </c>
      <c r="CG292" t="s">
        <v>460</v>
      </c>
      <c r="CH292" t="s">
        <v>461</v>
      </c>
      <c r="CI292" t="s">
        <v>460</v>
      </c>
      <c r="CJ292" t="s">
        <v>460</v>
      </c>
      <c r="CK292" t="s">
        <v>480</v>
      </c>
      <c r="CL292" t="s">
        <v>460</v>
      </c>
      <c r="CM292" t="s">
        <v>463</v>
      </c>
      <c r="CN292" t="s">
        <v>461</v>
      </c>
      <c r="CO292" t="s">
        <v>461</v>
      </c>
      <c r="CP292" t="s">
        <v>460</v>
      </c>
      <c r="CQ292" t="s">
        <v>460</v>
      </c>
      <c r="CR292" t="s">
        <v>460</v>
      </c>
      <c r="CS292" t="s">
        <v>460</v>
      </c>
      <c r="CT292" t="s">
        <v>460</v>
      </c>
      <c r="CU292" t="s">
        <v>460</v>
      </c>
      <c r="CV292" t="s">
        <v>460</v>
      </c>
      <c r="CW292" t="s">
        <v>460</v>
      </c>
      <c r="CX292" t="s">
        <v>461</v>
      </c>
      <c r="CY292" t="s">
        <v>463</v>
      </c>
      <c r="CZ292" t="s">
        <v>460</v>
      </c>
      <c r="DA292" t="s">
        <v>460</v>
      </c>
      <c r="DB292" t="s">
        <v>474</v>
      </c>
      <c r="DC292" t="s">
        <v>460</v>
      </c>
      <c r="DD292" t="s">
        <v>460</v>
      </c>
      <c r="DE292" t="s">
        <v>461</v>
      </c>
      <c r="DF292" t="s">
        <v>460</v>
      </c>
      <c r="DG292" t="s">
        <v>460</v>
      </c>
      <c r="DH292" t="s">
        <v>460</v>
      </c>
      <c r="DI292" t="s">
        <v>461</v>
      </c>
      <c r="DJ292" t="s">
        <v>460</v>
      </c>
      <c r="DK292" t="s">
        <v>460</v>
      </c>
      <c r="DL292" t="s">
        <v>461</v>
      </c>
      <c r="DM292" t="s">
        <v>461</v>
      </c>
      <c r="DN292" t="s">
        <v>461</v>
      </c>
      <c r="DO292" t="s">
        <v>460</v>
      </c>
      <c r="DP292" t="s">
        <v>460</v>
      </c>
      <c r="DQ292" t="s">
        <v>473</v>
      </c>
      <c r="DR292" t="s">
        <v>461</v>
      </c>
      <c r="DS292" t="s">
        <v>461</v>
      </c>
      <c r="DT292" t="s">
        <v>461</v>
      </c>
      <c r="DU292" t="s">
        <v>460</v>
      </c>
      <c r="DV292" t="s">
        <v>461</v>
      </c>
      <c r="DW292" t="s">
        <v>461</v>
      </c>
      <c r="DX292" t="s">
        <v>460</v>
      </c>
      <c r="DY292" t="s">
        <v>461</v>
      </c>
      <c r="DZ292" t="s">
        <v>461</v>
      </c>
      <c r="EA292" t="s">
        <v>461</v>
      </c>
      <c r="EB292" t="s">
        <v>461</v>
      </c>
      <c r="EC292" t="s">
        <v>460</v>
      </c>
      <c r="ED292" t="s">
        <v>461</v>
      </c>
      <c r="EE292" t="s">
        <v>460</v>
      </c>
      <c r="EF292" t="s">
        <v>460</v>
      </c>
      <c r="EG292" t="s">
        <v>461</v>
      </c>
      <c r="EH292" t="s">
        <v>460</v>
      </c>
      <c r="EI292" t="s">
        <v>460</v>
      </c>
      <c r="EJ292" t="s">
        <v>460</v>
      </c>
      <c r="EK292" t="s">
        <v>480</v>
      </c>
      <c r="EL292" t="s">
        <v>461</v>
      </c>
      <c r="EM292" t="s">
        <v>460</v>
      </c>
      <c r="EN292" t="s">
        <v>460</v>
      </c>
      <c r="EO292" t="s">
        <v>461</v>
      </c>
      <c r="EP292" t="s">
        <v>460</v>
      </c>
      <c r="EQ292" t="s">
        <v>480</v>
      </c>
      <c r="ER292" t="s">
        <v>480</v>
      </c>
      <c r="ES292" t="s">
        <v>461</v>
      </c>
      <c r="ET292" t="s">
        <v>460</v>
      </c>
      <c r="EU292" t="s">
        <v>461</v>
      </c>
      <c r="EV292" t="s">
        <v>461</v>
      </c>
      <c r="EW292" t="s">
        <v>461</v>
      </c>
      <c r="EX292" t="s">
        <v>461</v>
      </c>
      <c r="EY292" t="s">
        <v>460</v>
      </c>
      <c r="EZ292" t="s">
        <v>460</v>
      </c>
      <c r="FA292" t="s">
        <v>460</v>
      </c>
      <c r="FB292" t="s">
        <v>473</v>
      </c>
      <c r="FC292" t="s">
        <v>460</v>
      </c>
      <c r="FD292" t="s">
        <v>460</v>
      </c>
      <c r="FE292" t="s">
        <v>460</v>
      </c>
      <c r="FF292" t="s">
        <v>460</v>
      </c>
      <c r="FG292" t="s">
        <v>460</v>
      </c>
      <c r="FH292" t="s">
        <v>461</v>
      </c>
      <c r="FI292" t="s">
        <v>460</v>
      </c>
      <c r="FJ292" t="s">
        <v>460</v>
      </c>
      <c r="FK292" t="s">
        <v>460</v>
      </c>
      <c r="FL292" t="s">
        <v>461</v>
      </c>
      <c r="FM292" t="s">
        <v>461</v>
      </c>
      <c r="FN292" t="s">
        <v>460</v>
      </c>
      <c r="FO292" t="s">
        <v>461</v>
      </c>
      <c r="FP292" t="s">
        <v>460</v>
      </c>
      <c r="FQ292" t="s">
        <v>460</v>
      </c>
      <c r="FR292" t="s">
        <v>461</v>
      </c>
      <c r="FS292" t="s">
        <v>460</v>
      </c>
      <c r="FT292" t="s">
        <v>461</v>
      </c>
      <c r="FU292" t="s">
        <v>461</v>
      </c>
      <c r="FV292" t="s">
        <v>460</v>
      </c>
      <c r="FW292" t="s">
        <v>460</v>
      </c>
      <c r="FX292" t="s">
        <v>461</v>
      </c>
      <c r="FY292" t="s">
        <v>460</v>
      </c>
      <c r="FZ292" t="s">
        <v>460</v>
      </c>
      <c r="GA292" t="s">
        <v>460</v>
      </c>
      <c r="GB292" t="s">
        <v>460</v>
      </c>
      <c r="GC292" t="s">
        <v>460</v>
      </c>
      <c r="GD292" t="s">
        <v>461</v>
      </c>
      <c r="GE292" t="s">
        <v>461</v>
      </c>
      <c r="GF292" t="s">
        <v>460</v>
      </c>
      <c r="GG292" t="s">
        <v>460</v>
      </c>
      <c r="GH292" t="s">
        <v>461</v>
      </c>
      <c r="GI292" t="s">
        <v>461</v>
      </c>
      <c r="GJ292" t="s">
        <v>461</v>
      </c>
      <c r="GK292" t="s">
        <v>460</v>
      </c>
      <c r="GL292" t="s">
        <v>460</v>
      </c>
      <c r="GM292" t="s">
        <v>460</v>
      </c>
      <c r="GN292" t="s">
        <v>460</v>
      </c>
      <c r="GO292" t="s">
        <v>460</v>
      </c>
      <c r="GP292" t="s">
        <v>461</v>
      </c>
      <c r="GQ292" t="s">
        <v>460</v>
      </c>
      <c r="GR292" t="s">
        <v>460</v>
      </c>
      <c r="GS292" t="s">
        <v>460</v>
      </c>
      <c r="GT292" t="s">
        <v>461</v>
      </c>
      <c r="GU292" t="s">
        <v>480</v>
      </c>
      <c r="GV292" t="s">
        <v>460</v>
      </c>
      <c r="GW292" t="s">
        <v>461</v>
      </c>
      <c r="GX292" t="s">
        <v>461</v>
      </c>
      <c r="GY292" t="s">
        <v>461</v>
      </c>
      <c r="GZ292" t="s">
        <v>461</v>
      </c>
      <c r="HA292" t="s">
        <v>460</v>
      </c>
      <c r="HB292" t="s">
        <v>460</v>
      </c>
      <c r="HC292" t="s">
        <v>461</v>
      </c>
      <c r="HD292" t="s">
        <v>460</v>
      </c>
      <c r="HE292" t="s">
        <v>481</v>
      </c>
      <c r="HF292">
        <v>106</v>
      </c>
      <c r="HG292">
        <v>77</v>
      </c>
      <c r="HH292">
        <v>8</v>
      </c>
      <c r="HI292">
        <v>6</v>
      </c>
      <c r="HJ292">
        <v>2</v>
      </c>
      <c r="HK292" t="s">
        <v>476</v>
      </c>
      <c r="HM292" s="3">
        <f t="shared" si="194"/>
        <v>51</v>
      </c>
      <c r="HN292" s="3">
        <f t="shared" si="195"/>
        <v>0</v>
      </c>
      <c r="HO292" s="3">
        <f t="shared" si="211"/>
        <v>0</v>
      </c>
      <c r="HP292" s="3">
        <f t="shared" si="174"/>
        <v>51</v>
      </c>
      <c r="HQ292" s="7" t="str" cm="1">
        <f t="array" ref="HQ292">_xlfn.SWITCH(HP292,HM292,"Oui",HN292,"Non",HO292,"Abstention")</f>
        <v>Oui</v>
      </c>
      <c r="HR292" s="7" t="str" cm="1">
        <f t="array" ref="HR292">_xlfn.SWITCH(HQ292,"Oui","Non","Non","Oui","Abstention","Oui")</f>
        <v>Non</v>
      </c>
      <c r="HS292" s="7" t="str" cm="1">
        <f t="array" ref="HS292">_xlfn.SWITCH(HQ292,"Oui","Abstention","Non","Abstention","Abstention","Non")</f>
        <v>Abstention</v>
      </c>
      <c r="HT292" s="3">
        <f t="shared" si="175"/>
        <v>51</v>
      </c>
      <c r="HU292" s="3">
        <f t="shared" si="176"/>
        <v>1</v>
      </c>
      <c r="HV292" t="str">
        <f t="shared" si="177"/>
        <v>consigne</v>
      </c>
      <c r="HW292" s="3">
        <f t="shared" si="196"/>
        <v>0</v>
      </c>
      <c r="HX292" s="3">
        <f t="shared" si="197"/>
        <v>35</v>
      </c>
      <c r="HY292" s="3">
        <f t="shared" si="198"/>
        <v>2</v>
      </c>
      <c r="HZ292" s="3">
        <f t="shared" si="178"/>
        <v>35</v>
      </c>
      <c r="IA292" s="7" t="str" cm="1">
        <f t="array" ref="IA292">_xlfn.SWITCH(HZ292,HW292,"Oui",HX292,"Non",HY292,"Abstention")</f>
        <v>Non</v>
      </c>
      <c r="IB292" s="7" t="str" cm="1">
        <f t="array" ref="IB292">_xlfn.SWITCH(IA292,"Oui","Non","Non","Oui","Abstention","Oui")</f>
        <v>Oui</v>
      </c>
      <c r="IC292" s="7" t="str" cm="1">
        <f t="array" ref="IC292">_xlfn.SWITCH(IA292,"Oui","Abstention","Non","Abstention","Abstention","Non")</f>
        <v>Abstention</v>
      </c>
      <c r="ID292" s="3">
        <f t="shared" si="179"/>
        <v>37</v>
      </c>
      <c r="IE292" s="3">
        <f t="shared" si="180"/>
        <v>0.94594594594594594</v>
      </c>
      <c r="IF292" t="str">
        <f t="shared" si="181"/>
        <v>consigne</v>
      </c>
      <c r="IG292">
        <f t="shared" si="199"/>
        <v>29</v>
      </c>
      <c r="IH292">
        <f t="shared" si="200"/>
        <v>1</v>
      </c>
      <c r="II292">
        <f t="shared" si="201"/>
        <v>1</v>
      </c>
      <c r="IJ292" s="3">
        <f t="shared" si="182"/>
        <v>29</v>
      </c>
      <c r="IK292" s="7" t="str" cm="1">
        <f t="array" ref="IK292">_xlfn.SWITCH(IJ292,IG292,"Oui",IH292,"Non",II292,"Abstention")</f>
        <v>Oui</v>
      </c>
      <c r="IL292" s="7" t="str" cm="1">
        <f t="array" ref="IL292">_xlfn.SWITCH(IK292,"Oui","Non","Non","Oui","Abstention","Oui")</f>
        <v>Non</v>
      </c>
      <c r="IM292" s="7" t="str" cm="1">
        <f t="array" ref="IM292">_xlfn.SWITCH(IK292,"Oui","Abstention","Non","Abstention","Abstention","Non")</f>
        <v>Abstention</v>
      </c>
      <c r="IN292" s="3">
        <f t="shared" si="183"/>
        <v>31</v>
      </c>
      <c r="IO292" s="3">
        <f t="shared" si="184"/>
        <v>0.93548387096774188</v>
      </c>
      <c r="IP292" t="str">
        <f t="shared" si="212"/>
        <v>consigne</v>
      </c>
      <c r="IQ292">
        <f t="shared" si="202"/>
        <v>26</v>
      </c>
      <c r="IR292">
        <f t="shared" si="203"/>
        <v>0</v>
      </c>
      <c r="IS292">
        <f t="shared" si="204"/>
        <v>1</v>
      </c>
      <c r="IT292" s="3">
        <f t="shared" si="185"/>
        <v>26</v>
      </c>
      <c r="IU292" s="7" t="str" cm="1">
        <f t="array" ref="IU292">_xlfn.SWITCH(IT292,IQ292,"Oui",IR292,"Non",IS292,"Abstention")</f>
        <v>Oui</v>
      </c>
      <c r="IV292" s="7" t="str" cm="1">
        <f t="array" ref="IV292">_xlfn.SWITCH(IU292,"Oui","Non","Non","Oui","Abstention","Oui")</f>
        <v>Non</v>
      </c>
      <c r="IW292" s="7" t="str" cm="1">
        <f t="array" ref="IW292">_xlfn.SWITCH(IU292,"Oui","Abstention","Non","Abstention","Abstention","Non")</f>
        <v>Abstention</v>
      </c>
      <c r="IX292" s="3">
        <f t="shared" si="186"/>
        <v>27</v>
      </c>
      <c r="IY292" s="3">
        <f t="shared" si="187"/>
        <v>0.96296296296296291</v>
      </c>
      <c r="IZ292" t="str">
        <f t="shared" si="213"/>
        <v>consigne</v>
      </c>
      <c r="JA292">
        <f t="shared" si="205"/>
        <v>0</v>
      </c>
      <c r="JB292">
        <f t="shared" si="206"/>
        <v>28</v>
      </c>
      <c r="JC292">
        <f t="shared" si="207"/>
        <v>1</v>
      </c>
      <c r="JD292" s="3">
        <f t="shared" si="188"/>
        <v>28</v>
      </c>
      <c r="JE292" s="7" t="str" cm="1">
        <f t="array" ref="JE292">_xlfn.SWITCH(JD292,JA292,"Oui",JB292,"Non",JC292,"Abstention")</f>
        <v>Non</v>
      </c>
      <c r="JF292" s="7" t="str" cm="1">
        <f t="array" ref="JF292">_xlfn.SWITCH(JE292,"Oui","Non","Non","Oui","Abstention","Oui")</f>
        <v>Oui</v>
      </c>
      <c r="JG292" s="7" t="str" cm="1">
        <f t="array" ref="JG292">_xlfn.SWITCH(JE292,"Oui","Abstention","Non","Abstention","Abstention","Non")</f>
        <v>Abstention</v>
      </c>
      <c r="JH292" s="3">
        <f t="shared" si="189"/>
        <v>29</v>
      </c>
      <c r="JI292" s="3">
        <f t="shared" si="190"/>
        <v>0.96551724137931039</v>
      </c>
      <c r="JJ292" t="str">
        <f t="shared" si="214"/>
        <v>consigne</v>
      </c>
      <c r="JK292">
        <f t="shared" si="208"/>
        <v>0</v>
      </c>
      <c r="JL292">
        <f t="shared" si="209"/>
        <v>13</v>
      </c>
      <c r="JM292">
        <f t="shared" si="210"/>
        <v>3</v>
      </c>
      <c r="JN292" s="3">
        <f t="shared" si="191"/>
        <v>13</v>
      </c>
      <c r="JO292" s="7" t="str" cm="1">
        <f t="array" ref="JO292">_xlfn.SWITCH(JN292,JK292,"Oui",JL292,"Non",JM292,"Abstention")</f>
        <v>Non</v>
      </c>
      <c r="JP292" s="7" t="str" cm="1">
        <f t="array" ref="JP292">_xlfn.SWITCH(JO292,"Oui","Non","Non","Oui","Abstention","Oui")</f>
        <v>Oui</v>
      </c>
      <c r="JQ292" s="7" t="str" cm="1">
        <f t="array" ref="JQ292">_xlfn.SWITCH(JO292,"Oui","Abstention","Non","Abstention","Abstention","Non")</f>
        <v>Abstention</v>
      </c>
      <c r="JR292" s="3">
        <f t="shared" si="192"/>
        <v>16</v>
      </c>
      <c r="JS292" s="3">
        <f t="shared" si="193"/>
        <v>0.8125</v>
      </c>
      <c r="JT292" t="str">
        <f t="shared" si="215"/>
        <v>consigne</v>
      </c>
      <c r="JU292" s="3"/>
      <c r="JV292" t="str" cm="1">
        <f t="array" ref="JV292">_xlfn._xlws.FILTER($M$3:$HD$3,((($M292:$HD292=$HR292)+($M292:$HD292=$HS292))*($M$5:$HD$5="V")*($HV292="consigne")),"")</f>
        <v/>
      </c>
      <c r="KP292" t="str" cm="1">
        <f t="array" ref="KP292:KQ292">_xlfn._xlws.FILTER($M$3:$HD$3,((($M292:$HD292=$IB292)+($M292:$HD292=$IC292))*($M$5:$HD$5="S")*($IF292="consigne")),"")</f>
        <v>Nordmann Roger</v>
      </c>
      <c r="KQ292" t="str">
        <v>Piller Carrard Valérie</v>
      </c>
      <c r="LD292" t="str" cm="1">
        <f t="array" ref="LD292">_xlfn._xlws.FILTER($M$3:$HD$3,((($M292:$HD292=$IV292)+($M292:$HD292=$IW292))*($M$5:$HD$5="RL")*($IZ292="consigne")),"")</f>
        <v>Giacometti Anna</v>
      </c>
      <c r="LP292" t="str" cm="1">
        <f t="array" ref="LP292">_xlfn._xlws.FILTER($M$3:$HD$3,((($M292:$HD292=$JF292)+($M292:$HD292=$JG292))*($M$5:$HD$5="G")*($JJ292="consigne")),"")</f>
        <v>Badertscher Christine</v>
      </c>
      <c r="MA292" t="str" cm="1">
        <f t="array" ref="MA292:MC292">_xlfn._xlws.FILTER($M$3:$HD$3,((($M292:$HD292=$JP292)+($M292:$HD292=$JQ292))*($M$5:$HD$5="GL")*($JT292="consigne")),"")</f>
        <v>Brunner Thomas</v>
      </c>
      <c r="MB292" t="str">
        <v>Pointet François</v>
      </c>
      <c r="MC292" t="str">
        <v>Weber Céline</v>
      </c>
      <c r="MG292" t="str" cm="1">
        <f t="array" ref="MG292:MH292">_xlfn._xlws.FILTER($M$3:$HD$3,((($M292:$HD292=$IL292)+($M292:$HD292=$IM292))*($M$5:$HD$5="M-E")*($IP292="consigne")),"")</f>
        <v>Gugger Niklaus-Samuel</v>
      </c>
      <c r="MH292" t="str">
        <v>Streiff-Feller Marianne</v>
      </c>
    </row>
    <row r="293" spans="1:347" x14ac:dyDescent="0.25">
      <c r="A293" s="1" t="s">
        <v>1430</v>
      </c>
      <c r="B293" t="s">
        <v>204</v>
      </c>
      <c r="C293" t="s">
        <v>916</v>
      </c>
      <c r="D293" t="s">
        <v>706</v>
      </c>
      <c r="E293" s="1" t="s">
        <v>1431</v>
      </c>
      <c r="F293" t="s">
        <v>1432</v>
      </c>
      <c r="G293">
        <v>24799</v>
      </c>
      <c r="H293" t="s">
        <v>521</v>
      </c>
      <c r="I293" t="s">
        <v>522</v>
      </c>
      <c r="J293" t="s">
        <v>1416</v>
      </c>
      <c r="K293" t="s">
        <v>1432</v>
      </c>
      <c r="M293" t="s">
        <v>461</v>
      </c>
      <c r="N293" t="s">
        <v>461</v>
      </c>
      <c r="O293" t="s">
        <v>460</v>
      </c>
      <c r="P293" t="s">
        <v>461</v>
      </c>
      <c r="Q293" t="s">
        <v>461</v>
      </c>
      <c r="R293" t="s">
        <v>460</v>
      </c>
      <c r="S293" t="s">
        <v>460</v>
      </c>
      <c r="T293" t="s">
        <v>460</v>
      </c>
      <c r="U293" t="s">
        <v>460</v>
      </c>
      <c r="V293" t="s">
        <v>460</v>
      </c>
      <c r="W293" t="s">
        <v>463</v>
      </c>
      <c r="X293" t="s">
        <v>460</v>
      </c>
      <c r="Y293" t="s">
        <v>460</v>
      </c>
      <c r="Z293" t="s">
        <v>460</v>
      </c>
      <c r="AA293" t="s">
        <v>460</v>
      </c>
      <c r="AB293" t="s">
        <v>460</v>
      </c>
      <c r="AC293" t="s">
        <v>460</v>
      </c>
      <c r="AD293" t="s">
        <v>460</v>
      </c>
      <c r="AE293" t="s">
        <v>461</v>
      </c>
      <c r="AF293" t="s">
        <v>463</v>
      </c>
      <c r="AG293" t="s">
        <v>460</v>
      </c>
      <c r="AH293" t="s">
        <v>460</v>
      </c>
      <c r="AI293" t="s">
        <v>460</v>
      </c>
      <c r="AJ293" t="s">
        <v>460</v>
      </c>
      <c r="AK293" t="s">
        <v>460</v>
      </c>
      <c r="AL293" t="s">
        <v>461</v>
      </c>
      <c r="AM293" t="s">
        <v>461</v>
      </c>
      <c r="AN293" t="s">
        <v>460</v>
      </c>
      <c r="AO293" t="s">
        <v>461</v>
      </c>
      <c r="AP293" t="s">
        <v>460</v>
      </c>
      <c r="AQ293" t="s">
        <v>460</v>
      </c>
      <c r="AR293" t="s">
        <v>460</v>
      </c>
      <c r="AS293" t="s">
        <v>460</v>
      </c>
      <c r="AT293" t="s">
        <v>460</v>
      </c>
      <c r="AU293" t="s">
        <v>460</v>
      </c>
      <c r="AV293" t="s">
        <v>460</v>
      </c>
      <c r="AW293" t="s">
        <v>461</v>
      </c>
      <c r="AX293" t="s">
        <v>460</v>
      </c>
      <c r="AY293" t="s">
        <v>460</v>
      </c>
      <c r="AZ293" t="s">
        <v>460</v>
      </c>
      <c r="BA293" t="s">
        <v>461</v>
      </c>
      <c r="BB293" t="s">
        <v>460</v>
      </c>
      <c r="BC293" t="s">
        <v>460</v>
      </c>
      <c r="BD293" t="s">
        <v>461</v>
      </c>
      <c r="BE293" t="s">
        <v>463</v>
      </c>
      <c r="BF293" t="s">
        <v>460</v>
      </c>
      <c r="BG293" t="s">
        <v>460</v>
      </c>
      <c r="BH293" t="s">
        <v>460</v>
      </c>
      <c r="BI293" t="s">
        <v>460</v>
      </c>
      <c r="BJ293" t="s">
        <v>463</v>
      </c>
      <c r="BK293" t="s">
        <v>461</v>
      </c>
      <c r="BL293" t="s">
        <v>460</v>
      </c>
      <c r="BM293" t="s">
        <v>460</v>
      </c>
      <c r="BN293" t="s">
        <v>460</v>
      </c>
      <c r="BO293" t="s">
        <v>460</v>
      </c>
      <c r="BP293" t="s">
        <v>460</v>
      </c>
      <c r="BQ293" t="s">
        <v>460</v>
      </c>
      <c r="BR293" t="s">
        <v>461</v>
      </c>
      <c r="BS293" t="s">
        <v>460</v>
      </c>
      <c r="BT293" t="s">
        <v>461</v>
      </c>
      <c r="BU293" t="s">
        <v>480</v>
      </c>
      <c r="BV293" t="s">
        <v>460</v>
      </c>
      <c r="BW293" t="s">
        <v>461</v>
      </c>
      <c r="BX293" t="s">
        <v>460</v>
      </c>
      <c r="BY293" t="s">
        <v>460</v>
      </c>
      <c r="BZ293" t="s">
        <v>461</v>
      </c>
      <c r="CA293" t="s">
        <v>460</v>
      </c>
      <c r="CB293" t="s">
        <v>460</v>
      </c>
      <c r="CC293" t="s">
        <v>460</v>
      </c>
      <c r="CD293" t="s">
        <v>461</v>
      </c>
      <c r="CE293" t="s">
        <v>460</v>
      </c>
      <c r="CF293" t="s">
        <v>460</v>
      </c>
      <c r="CG293" t="s">
        <v>461</v>
      </c>
      <c r="CH293" t="s">
        <v>460</v>
      </c>
      <c r="CI293" t="s">
        <v>461</v>
      </c>
      <c r="CJ293" t="s">
        <v>460</v>
      </c>
      <c r="CK293" t="s">
        <v>460</v>
      </c>
      <c r="CL293" t="s">
        <v>461</v>
      </c>
      <c r="CM293" t="s">
        <v>463</v>
      </c>
      <c r="CN293" t="s">
        <v>460</v>
      </c>
      <c r="CO293" t="s">
        <v>460</v>
      </c>
      <c r="CP293" t="s">
        <v>461</v>
      </c>
      <c r="CQ293" t="s">
        <v>461</v>
      </c>
      <c r="CR293" t="s">
        <v>461</v>
      </c>
      <c r="CS293" t="s">
        <v>461</v>
      </c>
      <c r="CT293" t="s">
        <v>461</v>
      </c>
      <c r="CU293" t="s">
        <v>460</v>
      </c>
      <c r="CV293" t="s">
        <v>461</v>
      </c>
      <c r="CW293" t="s">
        <v>460</v>
      </c>
      <c r="CX293" t="s">
        <v>460</v>
      </c>
      <c r="CY293" t="s">
        <v>463</v>
      </c>
      <c r="CZ293" t="s">
        <v>461</v>
      </c>
      <c r="DA293" t="s">
        <v>460</v>
      </c>
      <c r="DB293" t="s">
        <v>474</v>
      </c>
      <c r="DC293" t="s">
        <v>460</v>
      </c>
      <c r="DD293" t="s">
        <v>461</v>
      </c>
      <c r="DE293" t="s">
        <v>460</v>
      </c>
      <c r="DF293" t="s">
        <v>461</v>
      </c>
      <c r="DG293" t="s">
        <v>460</v>
      </c>
      <c r="DH293" t="s">
        <v>460</v>
      </c>
      <c r="DI293" t="s">
        <v>460</v>
      </c>
      <c r="DJ293" t="s">
        <v>460</v>
      </c>
      <c r="DK293" t="s">
        <v>460</v>
      </c>
      <c r="DL293" t="s">
        <v>460</v>
      </c>
      <c r="DM293" t="s">
        <v>460</v>
      </c>
      <c r="DN293" t="s">
        <v>460</v>
      </c>
      <c r="DO293" t="s">
        <v>460</v>
      </c>
      <c r="DP293" t="s">
        <v>461</v>
      </c>
      <c r="DQ293" t="s">
        <v>473</v>
      </c>
      <c r="DR293" t="s">
        <v>460</v>
      </c>
      <c r="DS293" t="s">
        <v>460</v>
      </c>
      <c r="DT293" t="s">
        <v>460</v>
      </c>
      <c r="DU293" t="s">
        <v>461</v>
      </c>
      <c r="DV293" t="s">
        <v>460</v>
      </c>
      <c r="DW293" t="s">
        <v>460</v>
      </c>
      <c r="DX293" t="s">
        <v>461</v>
      </c>
      <c r="DY293" t="s">
        <v>460</v>
      </c>
      <c r="DZ293" t="s">
        <v>460</v>
      </c>
      <c r="EA293" t="s">
        <v>460</v>
      </c>
      <c r="EB293" t="s">
        <v>460</v>
      </c>
      <c r="EC293" t="s">
        <v>460</v>
      </c>
      <c r="ED293" t="s">
        <v>460</v>
      </c>
      <c r="EE293" t="s">
        <v>460</v>
      </c>
      <c r="EF293" t="s">
        <v>460</v>
      </c>
      <c r="EG293" t="s">
        <v>460</v>
      </c>
      <c r="EH293" t="s">
        <v>460</v>
      </c>
      <c r="EI293" t="s">
        <v>480</v>
      </c>
      <c r="EJ293" t="s">
        <v>461</v>
      </c>
      <c r="EK293" t="s">
        <v>460</v>
      </c>
      <c r="EL293" t="s">
        <v>460</v>
      </c>
      <c r="EM293" t="s">
        <v>460</v>
      </c>
      <c r="EN293" t="s">
        <v>461</v>
      </c>
      <c r="EO293" t="s">
        <v>460</v>
      </c>
      <c r="EP293" t="s">
        <v>460</v>
      </c>
      <c r="EQ293" t="s">
        <v>460</v>
      </c>
      <c r="ER293" t="s">
        <v>460</v>
      </c>
      <c r="ES293" t="s">
        <v>460</v>
      </c>
      <c r="ET293" t="s">
        <v>460</v>
      </c>
      <c r="EU293" t="s">
        <v>460</v>
      </c>
      <c r="EV293" t="s">
        <v>460</v>
      </c>
      <c r="EW293" t="s">
        <v>460</v>
      </c>
      <c r="EX293" t="s">
        <v>460</v>
      </c>
      <c r="EY293" t="s">
        <v>461</v>
      </c>
      <c r="EZ293" t="s">
        <v>460</v>
      </c>
      <c r="FA293" t="s">
        <v>460</v>
      </c>
      <c r="FB293" t="s">
        <v>473</v>
      </c>
      <c r="FC293" t="s">
        <v>460</v>
      </c>
      <c r="FD293" t="s">
        <v>460</v>
      </c>
      <c r="FE293" t="s">
        <v>460</v>
      </c>
      <c r="FF293" t="s">
        <v>460</v>
      </c>
      <c r="FG293" t="s">
        <v>461</v>
      </c>
      <c r="FH293" t="s">
        <v>460</v>
      </c>
      <c r="FI293" t="s">
        <v>460</v>
      </c>
      <c r="FJ293" t="s">
        <v>461</v>
      </c>
      <c r="FK293" t="s">
        <v>461</v>
      </c>
      <c r="FL293" t="s">
        <v>460</v>
      </c>
      <c r="FM293" t="s">
        <v>460</v>
      </c>
      <c r="FN293" t="s">
        <v>460</v>
      </c>
      <c r="FO293" t="s">
        <v>460</v>
      </c>
      <c r="FP293" t="s">
        <v>460</v>
      </c>
      <c r="FQ293" t="s">
        <v>461</v>
      </c>
      <c r="FR293" t="s">
        <v>460</v>
      </c>
      <c r="FS293" t="s">
        <v>460</v>
      </c>
      <c r="FT293" t="s">
        <v>460</v>
      </c>
      <c r="FU293" t="s">
        <v>460</v>
      </c>
      <c r="FV293" t="s">
        <v>460</v>
      </c>
      <c r="FW293" t="s">
        <v>461</v>
      </c>
      <c r="FX293" t="s">
        <v>460</v>
      </c>
      <c r="FY293" t="s">
        <v>460</v>
      </c>
      <c r="FZ293" t="s">
        <v>460</v>
      </c>
      <c r="GA293" t="s">
        <v>461</v>
      </c>
      <c r="GB293" t="s">
        <v>460</v>
      </c>
      <c r="GC293" t="s">
        <v>461</v>
      </c>
      <c r="GD293" t="s">
        <v>460</v>
      </c>
      <c r="GE293" t="s">
        <v>460</v>
      </c>
      <c r="GF293" t="s">
        <v>461</v>
      </c>
      <c r="GG293" t="s">
        <v>460</v>
      </c>
      <c r="GH293" t="s">
        <v>460</v>
      </c>
      <c r="GI293" t="s">
        <v>460</v>
      </c>
      <c r="GJ293" t="s">
        <v>460</v>
      </c>
      <c r="GK293" t="s">
        <v>461</v>
      </c>
      <c r="GL293" t="s">
        <v>461</v>
      </c>
      <c r="GM293" t="s">
        <v>460</v>
      </c>
      <c r="GN293" t="s">
        <v>460</v>
      </c>
      <c r="GO293" t="s">
        <v>461</v>
      </c>
      <c r="GP293" t="s">
        <v>460</v>
      </c>
      <c r="GQ293" t="s">
        <v>461</v>
      </c>
      <c r="GR293" t="s">
        <v>480</v>
      </c>
      <c r="GS293" t="s">
        <v>480</v>
      </c>
      <c r="GT293" t="s">
        <v>460</v>
      </c>
      <c r="GU293" t="s">
        <v>460</v>
      </c>
      <c r="GV293" t="s">
        <v>460</v>
      </c>
      <c r="GW293" t="s">
        <v>460</v>
      </c>
      <c r="GX293" t="s">
        <v>460</v>
      </c>
      <c r="GY293" t="s">
        <v>460</v>
      </c>
      <c r="GZ293" t="s">
        <v>460</v>
      </c>
      <c r="HA293" t="s">
        <v>460</v>
      </c>
      <c r="HB293" t="s">
        <v>461</v>
      </c>
      <c r="HC293" t="s">
        <v>460</v>
      </c>
      <c r="HD293" t="s">
        <v>461</v>
      </c>
      <c r="HE293" t="s">
        <v>481</v>
      </c>
      <c r="HF293">
        <v>138</v>
      </c>
      <c r="HG293">
        <v>49</v>
      </c>
      <c r="HH293">
        <v>4</v>
      </c>
      <c r="HI293">
        <v>6</v>
      </c>
      <c r="HJ293">
        <v>2</v>
      </c>
      <c r="HK293" t="s">
        <v>476</v>
      </c>
      <c r="HM293" s="3">
        <f t="shared" si="194"/>
        <v>0</v>
      </c>
      <c r="HN293" s="3">
        <f t="shared" si="195"/>
        <v>49</v>
      </c>
      <c r="HO293" s="3">
        <f t="shared" si="211"/>
        <v>2</v>
      </c>
      <c r="HP293" s="3">
        <f t="shared" si="174"/>
        <v>49</v>
      </c>
      <c r="HQ293" s="7" t="str" cm="1">
        <f t="array" ref="HQ293">_xlfn.SWITCH(HP293,HM293,"Oui",HN293,"Non",HO293,"Abstention")</f>
        <v>Non</v>
      </c>
      <c r="HR293" s="7" t="str" cm="1">
        <f t="array" ref="HR293">_xlfn.SWITCH(HQ293,"Oui","Non","Non","Oui","Abstention","Oui")</f>
        <v>Oui</v>
      </c>
      <c r="HS293" s="7" t="str" cm="1">
        <f t="array" ref="HS293">_xlfn.SWITCH(HQ293,"Oui","Abstention","Non","Abstention","Abstention","Non")</f>
        <v>Abstention</v>
      </c>
      <c r="HT293" s="3">
        <f t="shared" si="175"/>
        <v>51</v>
      </c>
      <c r="HU293" s="3">
        <f t="shared" si="176"/>
        <v>0.96078431372549022</v>
      </c>
      <c r="HV293" t="str">
        <f t="shared" si="177"/>
        <v>consigne</v>
      </c>
      <c r="HW293" s="3">
        <f t="shared" si="196"/>
        <v>37</v>
      </c>
      <c r="HX293" s="3">
        <f t="shared" si="197"/>
        <v>0</v>
      </c>
      <c r="HY293" s="3">
        <f t="shared" si="198"/>
        <v>0</v>
      </c>
      <c r="HZ293" s="3">
        <f t="shared" si="178"/>
        <v>37</v>
      </c>
      <c r="IA293" s="7" t="str" cm="1">
        <f t="array" ref="IA293">_xlfn.SWITCH(HZ293,HW293,"Oui",HX293,"Non",HY293,"Abstention")</f>
        <v>Oui</v>
      </c>
      <c r="IB293" s="7" t="str" cm="1">
        <f t="array" ref="IB293">_xlfn.SWITCH(IA293,"Oui","Non","Non","Oui","Abstention","Oui")</f>
        <v>Non</v>
      </c>
      <c r="IC293" s="7" t="str" cm="1">
        <f t="array" ref="IC293">_xlfn.SWITCH(IA293,"Oui","Abstention","Non","Abstention","Abstention","Non")</f>
        <v>Abstention</v>
      </c>
      <c r="ID293" s="3">
        <f t="shared" si="179"/>
        <v>37</v>
      </c>
      <c r="IE293" s="3">
        <f t="shared" si="180"/>
        <v>1</v>
      </c>
      <c r="IF293" t="str">
        <f t="shared" si="181"/>
        <v>consigne</v>
      </c>
      <c r="IG293">
        <f t="shared" si="199"/>
        <v>31</v>
      </c>
      <c r="IH293">
        <f t="shared" si="200"/>
        <v>0</v>
      </c>
      <c r="II293">
        <f t="shared" si="201"/>
        <v>0</v>
      </c>
      <c r="IJ293" s="3">
        <f t="shared" si="182"/>
        <v>31</v>
      </c>
      <c r="IK293" s="7" t="str" cm="1">
        <f t="array" ref="IK293">_xlfn.SWITCH(IJ293,IG293,"Oui",IH293,"Non",II293,"Abstention")</f>
        <v>Oui</v>
      </c>
      <c r="IL293" s="7" t="str" cm="1">
        <f t="array" ref="IL293">_xlfn.SWITCH(IK293,"Oui","Non","Non","Oui","Abstention","Oui")</f>
        <v>Non</v>
      </c>
      <c r="IM293" s="7" t="str" cm="1">
        <f t="array" ref="IM293">_xlfn.SWITCH(IK293,"Oui","Abstention","Non","Abstention","Abstention","Non")</f>
        <v>Abstention</v>
      </c>
      <c r="IN293" s="3">
        <f t="shared" si="183"/>
        <v>31</v>
      </c>
      <c r="IO293" s="3">
        <f t="shared" si="184"/>
        <v>1</v>
      </c>
      <c r="IP293" t="str">
        <f t="shared" si="212"/>
        <v>consigne</v>
      </c>
      <c r="IQ293">
        <f t="shared" si="202"/>
        <v>25</v>
      </c>
      <c r="IR293">
        <f t="shared" si="203"/>
        <v>0</v>
      </c>
      <c r="IS293">
        <f t="shared" si="204"/>
        <v>2</v>
      </c>
      <c r="IT293" s="3">
        <f t="shared" si="185"/>
        <v>25</v>
      </c>
      <c r="IU293" s="7" t="str" cm="1">
        <f t="array" ref="IU293">_xlfn.SWITCH(IT293,IQ293,"Oui",IR293,"Non",IS293,"Abstention")</f>
        <v>Oui</v>
      </c>
      <c r="IV293" s="7" t="str" cm="1">
        <f t="array" ref="IV293">_xlfn.SWITCH(IU293,"Oui","Non","Non","Oui","Abstention","Oui")</f>
        <v>Non</v>
      </c>
      <c r="IW293" s="7" t="str" cm="1">
        <f t="array" ref="IW293">_xlfn.SWITCH(IU293,"Oui","Abstention","Non","Abstention","Abstention","Non")</f>
        <v>Abstention</v>
      </c>
      <c r="IX293" s="3">
        <f t="shared" si="186"/>
        <v>27</v>
      </c>
      <c r="IY293" s="3">
        <f t="shared" si="187"/>
        <v>0.92592592592592593</v>
      </c>
      <c r="IZ293" t="str">
        <f t="shared" si="213"/>
        <v>consigne</v>
      </c>
      <c r="JA293">
        <f t="shared" si="205"/>
        <v>29</v>
      </c>
      <c r="JB293">
        <f t="shared" si="206"/>
        <v>0</v>
      </c>
      <c r="JC293">
        <f t="shared" si="207"/>
        <v>0</v>
      </c>
      <c r="JD293" s="3">
        <f t="shared" si="188"/>
        <v>29</v>
      </c>
      <c r="JE293" s="7" t="str" cm="1">
        <f t="array" ref="JE293">_xlfn.SWITCH(JD293,JA293,"Oui",JB293,"Non",JC293,"Abstention")</f>
        <v>Oui</v>
      </c>
      <c r="JF293" s="7" t="str" cm="1">
        <f t="array" ref="JF293">_xlfn.SWITCH(JE293,"Oui","Non","Non","Oui","Abstention","Oui")</f>
        <v>Non</v>
      </c>
      <c r="JG293" s="7" t="str" cm="1">
        <f t="array" ref="JG293">_xlfn.SWITCH(JE293,"Oui","Abstention","Non","Abstention","Abstention","Non")</f>
        <v>Abstention</v>
      </c>
      <c r="JH293" s="3">
        <f t="shared" si="189"/>
        <v>29</v>
      </c>
      <c r="JI293" s="3">
        <f t="shared" si="190"/>
        <v>1</v>
      </c>
      <c r="JJ293" t="str">
        <f t="shared" si="214"/>
        <v>consigne</v>
      </c>
      <c r="JK293">
        <f t="shared" si="208"/>
        <v>16</v>
      </c>
      <c r="JL293">
        <f t="shared" si="209"/>
        <v>0</v>
      </c>
      <c r="JM293">
        <f t="shared" si="210"/>
        <v>0</v>
      </c>
      <c r="JN293" s="3">
        <f t="shared" si="191"/>
        <v>16</v>
      </c>
      <c r="JO293" s="7" t="str" cm="1">
        <f t="array" ref="JO293">_xlfn.SWITCH(JN293,JK293,"Oui",JL293,"Non",JM293,"Abstention")</f>
        <v>Oui</v>
      </c>
      <c r="JP293" s="7" t="str" cm="1">
        <f t="array" ref="JP293">_xlfn.SWITCH(JO293,"Oui","Non","Non","Oui","Abstention","Oui")</f>
        <v>Non</v>
      </c>
      <c r="JQ293" s="7" t="str" cm="1">
        <f t="array" ref="JQ293">_xlfn.SWITCH(JO293,"Oui","Abstention","Non","Abstention","Abstention","Non")</f>
        <v>Abstention</v>
      </c>
      <c r="JR293" s="3">
        <f t="shared" si="192"/>
        <v>16</v>
      </c>
      <c r="JS293" s="3">
        <f t="shared" si="193"/>
        <v>1</v>
      </c>
      <c r="JT293" t="str">
        <f t="shared" si="215"/>
        <v>consigne</v>
      </c>
      <c r="JU293" s="3"/>
      <c r="JV293" t="str" cm="1">
        <f t="array" ref="JV293:JW293">_xlfn._xlws.FILTER($M$3:$HD$3,((($M293:$HD293=$HR293)+($M293:$HD293=$HS293))*($M$5:$HD$5="V")*($HV293="consigne")),"")</f>
        <v>Geissbühler Andrea Martina</v>
      </c>
      <c r="JW293" t="str">
        <v>Nicolet Jacques</v>
      </c>
      <c r="KP293" t="str" cm="1">
        <f t="array" ref="KP293">_xlfn._xlws.FILTER($M$3:$HD$3,((($M293:$HD293=$IB293)+($M293:$HD293=$IC293))*($M$5:$HD$5="S")*($IF293="consigne")),"")</f>
        <v/>
      </c>
      <c r="LD293" t="str" cm="1">
        <f t="array" ref="LD293:LE293">_xlfn._xlws.FILTER($M$3:$HD$3,((($M293:$HD293=$IV293)+($M293:$HD293=$IW293))*($M$5:$HD$5="RL")*($IZ293="consigne")),"")</f>
        <v>Walti Beat</v>
      </c>
      <c r="LE293" t="str">
        <v>Wasserfallen Christian</v>
      </c>
      <c r="LP293" t="str" cm="1">
        <f t="array" ref="LP293">_xlfn._xlws.FILTER($M$3:$HD$3,((($M293:$HD293=$JF293)+($M293:$HD293=$JG293))*($M$5:$HD$5="G")*($JJ293="consigne")),"")</f>
        <v/>
      </c>
      <c r="MA293" t="str" cm="1">
        <f t="array" ref="MA293">_xlfn._xlws.FILTER($M$3:$HD$3,((($M293:$HD293=$JP293)+($M293:$HD293=$JQ293))*($M$5:$HD$5="GL")*($JT293="consigne")),"")</f>
        <v/>
      </c>
      <c r="MG293" t="str" cm="1">
        <f t="array" ref="MG293">_xlfn._xlws.FILTER($M$3:$HD$3,((($M293:$HD293=$IL293)+($M293:$HD293=$IM293))*($M$5:$HD$5="M-E")*($IP293="consigne")),"")</f>
        <v/>
      </c>
    </row>
    <row r="294" spans="1:347" x14ac:dyDescent="0.25">
      <c r="A294" s="1" t="s">
        <v>1433</v>
      </c>
      <c r="B294" t="s">
        <v>204</v>
      </c>
      <c r="C294" t="s">
        <v>530</v>
      </c>
      <c r="D294" t="s">
        <v>706</v>
      </c>
      <c r="E294" s="1" t="s">
        <v>707</v>
      </c>
      <c r="F294" t="s">
        <v>708</v>
      </c>
      <c r="G294">
        <v>24800</v>
      </c>
      <c r="H294" t="s">
        <v>521</v>
      </c>
      <c r="I294" t="s">
        <v>522</v>
      </c>
      <c r="J294" t="s">
        <v>1416</v>
      </c>
      <c r="K294" t="s">
        <v>711</v>
      </c>
      <c r="M294" t="s">
        <v>460</v>
      </c>
      <c r="N294" t="s">
        <v>460</v>
      </c>
      <c r="O294" t="s">
        <v>480</v>
      </c>
      <c r="P294" t="s">
        <v>460</v>
      </c>
      <c r="Q294" t="s">
        <v>460</v>
      </c>
      <c r="R294" t="s">
        <v>480</v>
      </c>
      <c r="S294" t="s">
        <v>480</v>
      </c>
      <c r="T294" t="s">
        <v>480</v>
      </c>
      <c r="U294" t="s">
        <v>480</v>
      </c>
      <c r="V294" t="s">
        <v>480</v>
      </c>
      <c r="W294" t="s">
        <v>463</v>
      </c>
      <c r="X294" t="s">
        <v>480</v>
      </c>
      <c r="Y294" t="s">
        <v>480</v>
      </c>
      <c r="Z294" t="s">
        <v>460</v>
      </c>
      <c r="AA294" t="s">
        <v>460</v>
      </c>
      <c r="AB294" t="s">
        <v>480</v>
      </c>
      <c r="AC294" t="s">
        <v>460</v>
      </c>
      <c r="AD294" t="s">
        <v>460</v>
      </c>
      <c r="AE294" t="s">
        <v>460</v>
      </c>
      <c r="AF294" t="s">
        <v>463</v>
      </c>
      <c r="AG294" t="s">
        <v>480</v>
      </c>
      <c r="AH294" t="s">
        <v>460</v>
      </c>
      <c r="AI294" t="s">
        <v>460</v>
      </c>
      <c r="AJ294" t="s">
        <v>480</v>
      </c>
      <c r="AK294" t="s">
        <v>460</v>
      </c>
      <c r="AL294" t="s">
        <v>460</v>
      </c>
      <c r="AM294" t="s">
        <v>460</v>
      </c>
      <c r="AN294" t="s">
        <v>460</v>
      </c>
      <c r="AO294" t="s">
        <v>460</v>
      </c>
      <c r="AP294" t="s">
        <v>460</v>
      </c>
      <c r="AQ294" t="s">
        <v>460</v>
      </c>
      <c r="AR294" t="s">
        <v>460</v>
      </c>
      <c r="AS294" t="s">
        <v>480</v>
      </c>
      <c r="AT294" t="s">
        <v>460</v>
      </c>
      <c r="AU294" t="s">
        <v>480</v>
      </c>
      <c r="AV294" t="s">
        <v>480</v>
      </c>
      <c r="AW294" t="s">
        <v>460</v>
      </c>
      <c r="AX294" t="s">
        <v>480</v>
      </c>
      <c r="AY294" t="s">
        <v>460</v>
      </c>
      <c r="AZ294" t="s">
        <v>460</v>
      </c>
      <c r="BA294" t="s">
        <v>460</v>
      </c>
      <c r="BB294" t="s">
        <v>460</v>
      </c>
      <c r="BC294" t="s">
        <v>480</v>
      </c>
      <c r="BD294" t="s">
        <v>460</v>
      </c>
      <c r="BE294" t="s">
        <v>463</v>
      </c>
      <c r="BF294" t="s">
        <v>460</v>
      </c>
      <c r="BG294" t="s">
        <v>480</v>
      </c>
      <c r="BH294" t="s">
        <v>460</v>
      </c>
      <c r="BI294" t="s">
        <v>480</v>
      </c>
      <c r="BJ294" t="s">
        <v>463</v>
      </c>
      <c r="BK294" t="s">
        <v>460</v>
      </c>
      <c r="BL294" t="s">
        <v>460</v>
      </c>
      <c r="BM294" t="s">
        <v>480</v>
      </c>
      <c r="BN294" t="s">
        <v>460</v>
      </c>
      <c r="BO294" t="s">
        <v>460</v>
      </c>
      <c r="BP294" t="s">
        <v>480</v>
      </c>
      <c r="BQ294" t="s">
        <v>480</v>
      </c>
      <c r="BR294" t="s">
        <v>460</v>
      </c>
      <c r="BS294" t="s">
        <v>480</v>
      </c>
      <c r="BT294" t="s">
        <v>460</v>
      </c>
      <c r="BU294" t="s">
        <v>460</v>
      </c>
      <c r="BV294" t="s">
        <v>460</v>
      </c>
      <c r="BW294" t="s">
        <v>460</v>
      </c>
      <c r="BX294" t="s">
        <v>480</v>
      </c>
      <c r="BY294" t="s">
        <v>460</v>
      </c>
      <c r="BZ294" t="s">
        <v>460</v>
      </c>
      <c r="CA294" t="s">
        <v>480</v>
      </c>
      <c r="CB294" t="s">
        <v>460</v>
      </c>
      <c r="CC294" t="s">
        <v>460</v>
      </c>
      <c r="CD294" t="s">
        <v>460</v>
      </c>
      <c r="CE294" t="s">
        <v>480</v>
      </c>
      <c r="CF294" t="s">
        <v>460</v>
      </c>
      <c r="CG294" t="s">
        <v>460</v>
      </c>
      <c r="CH294" t="s">
        <v>460</v>
      </c>
      <c r="CI294" t="s">
        <v>460</v>
      </c>
      <c r="CJ294" t="s">
        <v>460</v>
      </c>
      <c r="CK294" t="s">
        <v>460</v>
      </c>
      <c r="CL294" t="s">
        <v>460</v>
      </c>
      <c r="CM294" t="s">
        <v>463</v>
      </c>
      <c r="CN294" t="s">
        <v>480</v>
      </c>
      <c r="CO294" t="s">
        <v>480</v>
      </c>
      <c r="CP294" t="s">
        <v>460</v>
      </c>
      <c r="CQ294" t="s">
        <v>460</v>
      </c>
      <c r="CR294" t="s">
        <v>460</v>
      </c>
      <c r="CS294" t="s">
        <v>460</v>
      </c>
      <c r="CT294" t="s">
        <v>460</v>
      </c>
      <c r="CU294" t="s">
        <v>460</v>
      </c>
      <c r="CV294" t="s">
        <v>460</v>
      </c>
      <c r="CW294" t="s">
        <v>460</v>
      </c>
      <c r="CX294" t="s">
        <v>480</v>
      </c>
      <c r="CY294" t="s">
        <v>463</v>
      </c>
      <c r="CZ294" t="s">
        <v>460</v>
      </c>
      <c r="DA294" t="s">
        <v>460</v>
      </c>
      <c r="DB294" t="s">
        <v>474</v>
      </c>
      <c r="DC294" t="s">
        <v>460</v>
      </c>
      <c r="DD294" t="s">
        <v>460</v>
      </c>
      <c r="DE294" t="s">
        <v>480</v>
      </c>
      <c r="DF294" t="s">
        <v>460</v>
      </c>
      <c r="DG294" t="s">
        <v>460</v>
      </c>
      <c r="DH294" t="s">
        <v>460</v>
      </c>
      <c r="DI294" t="s">
        <v>480</v>
      </c>
      <c r="DJ294" t="s">
        <v>460</v>
      </c>
      <c r="DK294" t="s">
        <v>460</v>
      </c>
      <c r="DL294" t="s">
        <v>460</v>
      </c>
      <c r="DM294" t="s">
        <v>480</v>
      </c>
      <c r="DN294" t="s">
        <v>480</v>
      </c>
      <c r="DO294" t="s">
        <v>460</v>
      </c>
      <c r="DP294" t="s">
        <v>460</v>
      </c>
      <c r="DQ294" t="s">
        <v>473</v>
      </c>
      <c r="DR294" t="s">
        <v>480</v>
      </c>
      <c r="DS294" t="s">
        <v>480</v>
      </c>
      <c r="DT294" t="s">
        <v>480</v>
      </c>
      <c r="DU294" t="s">
        <v>460</v>
      </c>
      <c r="DV294" t="s">
        <v>480</v>
      </c>
      <c r="DW294" t="s">
        <v>480</v>
      </c>
      <c r="DX294" t="s">
        <v>460</v>
      </c>
      <c r="DY294" t="s">
        <v>460</v>
      </c>
      <c r="DZ294" t="s">
        <v>480</v>
      </c>
      <c r="EA294" t="s">
        <v>480</v>
      </c>
      <c r="EB294" t="s">
        <v>480</v>
      </c>
      <c r="EC294" t="s">
        <v>460</v>
      </c>
      <c r="ED294" t="s">
        <v>460</v>
      </c>
      <c r="EE294" t="s">
        <v>460</v>
      </c>
      <c r="EF294" t="s">
        <v>460</v>
      </c>
      <c r="EG294" t="s">
        <v>480</v>
      </c>
      <c r="EH294" t="s">
        <v>460</v>
      </c>
      <c r="EI294" t="s">
        <v>460</v>
      </c>
      <c r="EJ294" t="s">
        <v>460</v>
      </c>
      <c r="EK294" t="s">
        <v>480</v>
      </c>
      <c r="EL294" t="s">
        <v>480</v>
      </c>
      <c r="EM294" t="s">
        <v>460</v>
      </c>
      <c r="EN294" t="s">
        <v>460</v>
      </c>
      <c r="EO294" t="s">
        <v>480</v>
      </c>
      <c r="EP294" t="s">
        <v>460</v>
      </c>
      <c r="EQ294" t="s">
        <v>480</v>
      </c>
      <c r="ER294" t="s">
        <v>460</v>
      </c>
      <c r="ES294" t="s">
        <v>480</v>
      </c>
      <c r="ET294" t="s">
        <v>460</v>
      </c>
      <c r="EU294" t="s">
        <v>480</v>
      </c>
      <c r="EV294" t="s">
        <v>480</v>
      </c>
      <c r="EW294" t="s">
        <v>480</v>
      </c>
      <c r="EX294" t="s">
        <v>480</v>
      </c>
      <c r="EY294" t="s">
        <v>460</v>
      </c>
      <c r="EZ294" t="s">
        <v>460</v>
      </c>
      <c r="FA294" t="s">
        <v>460</v>
      </c>
      <c r="FB294" t="s">
        <v>473</v>
      </c>
      <c r="FC294" t="s">
        <v>460</v>
      </c>
      <c r="FD294" t="s">
        <v>460</v>
      </c>
      <c r="FE294" t="s">
        <v>460</v>
      </c>
      <c r="FF294" t="s">
        <v>460</v>
      </c>
      <c r="FG294" t="s">
        <v>460</v>
      </c>
      <c r="FH294" t="s">
        <v>480</v>
      </c>
      <c r="FI294" t="s">
        <v>460</v>
      </c>
      <c r="FJ294" t="s">
        <v>460</v>
      </c>
      <c r="FK294" t="s">
        <v>460</v>
      </c>
      <c r="FL294" t="s">
        <v>480</v>
      </c>
      <c r="FM294" t="s">
        <v>480</v>
      </c>
      <c r="FN294" t="s">
        <v>460</v>
      </c>
      <c r="FO294" t="s">
        <v>460</v>
      </c>
      <c r="FP294" t="s">
        <v>460</v>
      </c>
      <c r="FQ294" t="s">
        <v>460</v>
      </c>
      <c r="FR294" t="s">
        <v>480</v>
      </c>
      <c r="FS294" t="s">
        <v>460</v>
      </c>
      <c r="FT294" t="s">
        <v>480</v>
      </c>
      <c r="FU294" t="s">
        <v>480</v>
      </c>
      <c r="FV294" t="s">
        <v>460</v>
      </c>
      <c r="FW294" t="s">
        <v>460</v>
      </c>
      <c r="FX294" t="s">
        <v>480</v>
      </c>
      <c r="FY294" t="s">
        <v>460</v>
      </c>
      <c r="FZ294" t="s">
        <v>460</v>
      </c>
      <c r="GA294" t="s">
        <v>460</v>
      </c>
      <c r="GB294" t="s">
        <v>460</v>
      </c>
      <c r="GC294" t="s">
        <v>460</v>
      </c>
      <c r="GD294" t="s">
        <v>480</v>
      </c>
      <c r="GE294" t="s">
        <v>460</v>
      </c>
      <c r="GF294" t="s">
        <v>460</v>
      </c>
      <c r="GG294" t="s">
        <v>460</v>
      </c>
      <c r="GH294" t="s">
        <v>480</v>
      </c>
      <c r="GI294" t="s">
        <v>480</v>
      </c>
      <c r="GJ294" t="s">
        <v>480</v>
      </c>
      <c r="GK294" t="s">
        <v>460</v>
      </c>
      <c r="GL294" t="s">
        <v>460</v>
      </c>
      <c r="GM294" t="s">
        <v>460</v>
      </c>
      <c r="GN294" t="s">
        <v>460</v>
      </c>
      <c r="GO294" t="s">
        <v>460</v>
      </c>
      <c r="GP294" t="s">
        <v>480</v>
      </c>
      <c r="GQ294" t="s">
        <v>460</v>
      </c>
      <c r="GR294" t="s">
        <v>460</v>
      </c>
      <c r="GS294" t="s">
        <v>460</v>
      </c>
      <c r="GT294" t="s">
        <v>480</v>
      </c>
      <c r="GU294" t="s">
        <v>480</v>
      </c>
      <c r="GV294" t="s">
        <v>460</v>
      </c>
      <c r="GW294" t="s">
        <v>480</v>
      </c>
      <c r="GX294" t="s">
        <v>480</v>
      </c>
      <c r="GY294" t="s">
        <v>480</v>
      </c>
      <c r="GZ294" t="s">
        <v>480</v>
      </c>
      <c r="HA294" t="s">
        <v>460</v>
      </c>
      <c r="HB294" t="s">
        <v>460</v>
      </c>
      <c r="HC294" t="s">
        <v>480</v>
      </c>
      <c r="HD294" t="s">
        <v>460</v>
      </c>
      <c r="HE294" t="s">
        <v>481</v>
      </c>
      <c r="HF294">
        <v>122</v>
      </c>
      <c r="HG294">
        <v>0</v>
      </c>
      <c r="HH294">
        <v>69</v>
      </c>
      <c r="HI294">
        <v>6</v>
      </c>
      <c r="HJ294">
        <v>2</v>
      </c>
      <c r="HK294" t="s">
        <v>476</v>
      </c>
      <c r="HM294" s="3">
        <f t="shared" si="194"/>
        <v>51</v>
      </c>
      <c r="HN294" s="3">
        <f t="shared" si="195"/>
        <v>0</v>
      </c>
      <c r="HO294" s="3">
        <f t="shared" si="211"/>
        <v>0</v>
      </c>
      <c r="HP294" s="3">
        <f t="shared" si="174"/>
        <v>51</v>
      </c>
      <c r="HQ294" s="7" t="str" cm="1">
        <f t="array" ref="HQ294">_xlfn.SWITCH(HP294,HM294,"Oui",HN294,"Non",HO294,"Abstention")</f>
        <v>Oui</v>
      </c>
      <c r="HR294" s="7" t="str" cm="1">
        <f t="array" ref="HR294">_xlfn.SWITCH(HQ294,"Oui","Non","Non","Oui","Abstention","Oui")</f>
        <v>Non</v>
      </c>
      <c r="HS294" s="7" t="str" cm="1">
        <f t="array" ref="HS294">_xlfn.SWITCH(HQ294,"Oui","Abstention","Non","Abstention","Abstention","Non")</f>
        <v>Abstention</v>
      </c>
      <c r="HT294" s="3">
        <f t="shared" si="175"/>
        <v>51</v>
      </c>
      <c r="HU294" s="3">
        <f t="shared" si="176"/>
        <v>1</v>
      </c>
      <c r="HV294" t="str">
        <f t="shared" si="177"/>
        <v>consigne</v>
      </c>
      <c r="HW294" s="3">
        <f t="shared" si="196"/>
        <v>0</v>
      </c>
      <c r="HX294" s="3">
        <f t="shared" si="197"/>
        <v>0</v>
      </c>
      <c r="HY294" s="3">
        <f t="shared" si="198"/>
        <v>37</v>
      </c>
      <c r="HZ294" s="3">
        <f t="shared" si="178"/>
        <v>37</v>
      </c>
      <c r="IA294" s="7" t="str" cm="1">
        <f t="array" ref="IA294">_xlfn.SWITCH(HZ294,HW294,"Oui",HX294,"Non",HY294,"Abstention")</f>
        <v>Abstention</v>
      </c>
      <c r="IB294" s="7" t="str" cm="1">
        <f t="array" ref="IB294">_xlfn.SWITCH(IA294,"Oui","Non","Non","Oui","Abstention","Oui")</f>
        <v>Oui</v>
      </c>
      <c r="IC294" s="7" t="str" cm="1">
        <f t="array" ref="IC294">_xlfn.SWITCH(IA294,"Oui","Abstention","Non","Abstention","Abstention","Non")</f>
        <v>Non</v>
      </c>
      <c r="ID294" s="3">
        <f t="shared" si="179"/>
        <v>37</v>
      </c>
      <c r="IE294" s="3">
        <f t="shared" si="180"/>
        <v>1</v>
      </c>
      <c r="IF294" t="str">
        <f t="shared" si="181"/>
        <v>consigne</v>
      </c>
      <c r="IG294">
        <f t="shared" si="199"/>
        <v>31</v>
      </c>
      <c r="IH294">
        <f t="shared" si="200"/>
        <v>0</v>
      </c>
      <c r="II294">
        <f t="shared" si="201"/>
        <v>0</v>
      </c>
      <c r="IJ294" s="3">
        <f t="shared" si="182"/>
        <v>31</v>
      </c>
      <c r="IK294" s="7" t="str" cm="1">
        <f t="array" ref="IK294">_xlfn.SWITCH(IJ294,IG294,"Oui",IH294,"Non",II294,"Abstention")</f>
        <v>Oui</v>
      </c>
      <c r="IL294" s="7" t="str" cm="1">
        <f t="array" ref="IL294">_xlfn.SWITCH(IK294,"Oui","Non","Non","Oui","Abstention","Oui")</f>
        <v>Non</v>
      </c>
      <c r="IM294" s="7" t="str" cm="1">
        <f t="array" ref="IM294">_xlfn.SWITCH(IK294,"Oui","Abstention","Non","Abstention","Abstention","Non")</f>
        <v>Abstention</v>
      </c>
      <c r="IN294" s="3">
        <f t="shared" si="183"/>
        <v>31</v>
      </c>
      <c r="IO294" s="3">
        <f t="shared" si="184"/>
        <v>1</v>
      </c>
      <c r="IP294" t="str">
        <f t="shared" si="212"/>
        <v>consigne</v>
      </c>
      <c r="IQ294">
        <f t="shared" si="202"/>
        <v>26</v>
      </c>
      <c r="IR294">
        <f t="shared" si="203"/>
        <v>0</v>
      </c>
      <c r="IS294">
        <f t="shared" si="204"/>
        <v>1</v>
      </c>
      <c r="IT294" s="3">
        <f t="shared" si="185"/>
        <v>26</v>
      </c>
      <c r="IU294" s="7" t="str" cm="1">
        <f t="array" ref="IU294">_xlfn.SWITCH(IT294,IQ294,"Oui",IR294,"Non",IS294,"Abstention")</f>
        <v>Oui</v>
      </c>
      <c r="IV294" s="7" t="str" cm="1">
        <f t="array" ref="IV294">_xlfn.SWITCH(IU294,"Oui","Non","Non","Oui","Abstention","Oui")</f>
        <v>Non</v>
      </c>
      <c r="IW294" s="7" t="str" cm="1">
        <f t="array" ref="IW294">_xlfn.SWITCH(IU294,"Oui","Abstention","Non","Abstention","Abstention","Non")</f>
        <v>Abstention</v>
      </c>
      <c r="IX294" s="3">
        <f t="shared" si="186"/>
        <v>27</v>
      </c>
      <c r="IY294" s="3">
        <f t="shared" si="187"/>
        <v>0.96296296296296291</v>
      </c>
      <c r="IZ294" t="str">
        <f t="shared" si="213"/>
        <v>consigne</v>
      </c>
      <c r="JA294">
        <f t="shared" si="205"/>
        <v>0</v>
      </c>
      <c r="JB294">
        <f t="shared" si="206"/>
        <v>0</v>
      </c>
      <c r="JC294">
        <f t="shared" si="207"/>
        <v>29</v>
      </c>
      <c r="JD294" s="3">
        <f t="shared" si="188"/>
        <v>29</v>
      </c>
      <c r="JE294" s="7" t="str" cm="1">
        <f t="array" ref="JE294">_xlfn.SWITCH(JD294,JA294,"Oui",JB294,"Non",JC294,"Abstention")</f>
        <v>Abstention</v>
      </c>
      <c r="JF294" s="7" t="str" cm="1">
        <f t="array" ref="JF294">_xlfn.SWITCH(JE294,"Oui","Non","Non","Oui","Abstention","Oui")</f>
        <v>Oui</v>
      </c>
      <c r="JG294" s="7" t="str" cm="1">
        <f t="array" ref="JG294">_xlfn.SWITCH(JE294,"Oui","Abstention","Non","Abstention","Abstention","Non")</f>
        <v>Non</v>
      </c>
      <c r="JH294" s="3">
        <f t="shared" si="189"/>
        <v>29</v>
      </c>
      <c r="JI294" s="3">
        <f t="shared" si="190"/>
        <v>1</v>
      </c>
      <c r="JJ294" t="str">
        <f t="shared" si="214"/>
        <v>consigne</v>
      </c>
      <c r="JK294">
        <f t="shared" si="208"/>
        <v>14</v>
      </c>
      <c r="JL294">
        <f t="shared" si="209"/>
        <v>0</v>
      </c>
      <c r="JM294">
        <f t="shared" si="210"/>
        <v>2</v>
      </c>
      <c r="JN294" s="3">
        <f t="shared" si="191"/>
        <v>14</v>
      </c>
      <c r="JO294" s="7" t="str" cm="1">
        <f t="array" ref="JO294">_xlfn.SWITCH(JN294,JK294,"Oui",JL294,"Non",JM294,"Abstention")</f>
        <v>Oui</v>
      </c>
      <c r="JP294" s="7" t="str" cm="1">
        <f t="array" ref="JP294">_xlfn.SWITCH(JO294,"Oui","Non","Non","Oui","Abstention","Oui")</f>
        <v>Non</v>
      </c>
      <c r="JQ294" s="7" t="str" cm="1">
        <f t="array" ref="JQ294">_xlfn.SWITCH(JO294,"Oui","Abstention","Non","Abstention","Abstention","Non")</f>
        <v>Abstention</v>
      </c>
      <c r="JR294" s="3">
        <f t="shared" si="192"/>
        <v>16</v>
      </c>
      <c r="JS294" s="3">
        <f t="shared" si="193"/>
        <v>0.875</v>
      </c>
      <c r="JT294" t="str">
        <f t="shared" si="215"/>
        <v>consigne</v>
      </c>
      <c r="JU294" s="3"/>
      <c r="JV294" t="str" cm="1">
        <f t="array" ref="JV294">_xlfn._xlws.FILTER($M$3:$HD$3,((($M294:$HD294=$HR294)+($M294:$HD294=$HS294))*($M$5:$HD$5="V")*($HV294="consigne")),"")</f>
        <v/>
      </c>
      <c r="KP294" t="str" cm="1">
        <f t="array" ref="KP294">_xlfn._xlws.FILTER($M$3:$HD$3,((($M294:$HD294=$IB294)+($M294:$HD294=$IC294))*($M$5:$HD$5="S")*($IF294="consigne")),"")</f>
        <v/>
      </c>
      <c r="LD294" t="str" cm="1">
        <f t="array" ref="LD294">_xlfn._xlws.FILTER($M$3:$HD$3,((($M294:$HD294=$IV294)+($M294:$HD294=$IW294))*($M$5:$HD$5="RL")*($IZ294="consigne")),"")</f>
        <v>Borloz Frédéric</v>
      </c>
      <c r="LP294" t="str" cm="1">
        <f t="array" ref="LP294">_xlfn._xlws.FILTER($M$3:$HD$3,((($M294:$HD294=$JF294)+($M294:$HD294=$JG294))*($M$5:$HD$5="G")*($JJ294="consigne")),"")</f>
        <v/>
      </c>
      <c r="MA294" t="str" cm="1">
        <f t="array" ref="MA294:MB294">_xlfn._xlws.FILTER($M$3:$HD$3,((($M294:$HD294=$JP294)+($M294:$HD294=$JQ294))*($M$5:$HD$5="GL")*($JT294="consigne")),"")</f>
        <v>Matter Michel</v>
      </c>
      <c r="MB294" t="str">
        <v>Weber Céline</v>
      </c>
      <c r="MG294" t="str" cm="1">
        <f t="array" ref="MG294">_xlfn._xlws.FILTER($M$3:$HD$3,((($M294:$HD294=$IL294)+($M294:$HD294=$IM294))*($M$5:$HD$5="M-E")*($IP294="consigne")),"")</f>
        <v/>
      </c>
    </row>
    <row r="295" spans="1:347" x14ac:dyDescent="0.25">
      <c r="A295" s="1" t="s">
        <v>1434</v>
      </c>
      <c r="B295" t="s">
        <v>204</v>
      </c>
      <c r="C295" t="s">
        <v>793</v>
      </c>
      <c r="D295" t="s">
        <v>794</v>
      </c>
      <c r="E295" s="1" t="s">
        <v>795</v>
      </c>
      <c r="F295" t="s">
        <v>796</v>
      </c>
      <c r="G295">
        <v>24801</v>
      </c>
      <c r="H295" t="s">
        <v>521</v>
      </c>
      <c r="I295" t="s">
        <v>522</v>
      </c>
      <c r="J295" t="s">
        <v>1416</v>
      </c>
      <c r="K295" t="s">
        <v>797</v>
      </c>
      <c r="M295" t="s">
        <v>460</v>
      </c>
      <c r="N295" t="s">
        <v>460</v>
      </c>
      <c r="O295" t="s">
        <v>460</v>
      </c>
      <c r="P295" t="s">
        <v>460</v>
      </c>
      <c r="Q295" t="s">
        <v>460</v>
      </c>
      <c r="R295" t="s">
        <v>460</v>
      </c>
      <c r="S295" t="s">
        <v>460</v>
      </c>
      <c r="T295" t="s">
        <v>460</v>
      </c>
      <c r="U295" t="s">
        <v>460</v>
      </c>
      <c r="V295" t="s">
        <v>460</v>
      </c>
      <c r="W295" t="s">
        <v>463</v>
      </c>
      <c r="X295" t="s">
        <v>460</v>
      </c>
      <c r="Y295" t="s">
        <v>460</v>
      </c>
      <c r="Z295" t="s">
        <v>460</v>
      </c>
      <c r="AA295" t="s">
        <v>460</v>
      </c>
      <c r="AB295" t="s">
        <v>460</v>
      </c>
      <c r="AC295" t="s">
        <v>460</v>
      </c>
      <c r="AD295" t="s">
        <v>460</v>
      </c>
      <c r="AE295" t="s">
        <v>460</v>
      </c>
      <c r="AF295" t="s">
        <v>463</v>
      </c>
      <c r="AG295" t="s">
        <v>460</v>
      </c>
      <c r="AH295" t="s">
        <v>460</v>
      </c>
      <c r="AI295" t="s">
        <v>460</v>
      </c>
      <c r="AJ295" t="s">
        <v>460</v>
      </c>
      <c r="AK295" t="s">
        <v>460</v>
      </c>
      <c r="AL295" t="s">
        <v>460</v>
      </c>
      <c r="AM295" t="s">
        <v>460</v>
      </c>
      <c r="AN295" t="s">
        <v>460</v>
      </c>
      <c r="AO295" t="s">
        <v>460</v>
      </c>
      <c r="AP295" t="s">
        <v>460</v>
      </c>
      <c r="AQ295" t="s">
        <v>460</v>
      </c>
      <c r="AR295" t="s">
        <v>460</v>
      </c>
      <c r="AS295" t="s">
        <v>460</v>
      </c>
      <c r="AT295" t="s">
        <v>460</v>
      </c>
      <c r="AU295" t="s">
        <v>460</v>
      </c>
      <c r="AV295" t="s">
        <v>460</v>
      </c>
      <c r="AW295" t="s">
        <v>460</v>
      </c>
      <c r="AX295" t="s">
        <v>460</v>
      </c>
      <c r="AY295" t="s">
        <v>460</v>
      </c>
      <c r="AZ295" t="s">
        <v>460</v>
      </c>
      <c r="BA295" t="s">
        <v>460</v>
      </c>
      <c r="BB295" t="s">
        <v>460</v>
      </c>
      <c r="BC295" t="s">
        <v>460</v>
      </c>
      <c r="BD295" t="s">
        <v>460</v>
      </c>
      <c r="BE295" t="s">
        <v>463</v>
      </c>
      <c r="BF295" t="s">
        <v>460</v>
      </c>
      <c r="BG295" t="s">
        <v>460</v>
      </c>
      <c r="BH295" t="s">
        <v>460</v>
      </c>
      <c r="BI295" t="s">
        <v>460</v>
      </c>
      <c r="BJ295" t="s">
        <v>463</v>
      </c>
      <c r="BK295" t="s">
        <v>460</v>
      </c>
      <c r="BL295" t="s">
        <v>460</v>
      </c>
      <c r="BM295" t="s">
        <v>460</v>
      </c>
      <c r="BN295" t="s">
        <v>460</v>
      </c>
      <c r="BO295" t="s">
        <v>460</v>
      </c>
      <c r="BP295" t="s">
        <v>460</v>
      </c>
      <c r="BQ295" t="s">
        <v>460</v>
      </c>
      <c r="BR295" t="s">
        <v>460</v>
      </c>
      <c r="BS295" t="s">
        <v>460</v>
      </c>
      <c r="BT295" t="s">
        <v>460</v>
      </c>
      <c r="BU295" t="s">
        <v>460</v>
      </c>
      <c r="BV295" t="s">
        <v>460</v>
      </c>
      <c r="BW295" t="s">
        <v>460</v>
      </c>
      <c r="BX295" t="s">
        <v>460</v>
      </c>
      <c r="BY295" t="s">
        <v>460</v>
      </c>
      <c r="BZ295" t="s">
        <v>460</v>
      </c>
      <c r="CA295" t="s">
        <v>460</v>
      </c>
      <c r="CB295" t="s">
        <v>460</v>
      </c>
      <c r="CC295" t="s">
        <v>460</v>
      </c>
      <c r="CD295" t="s">
        <v>460</v>
      </c>
      <c r="CE295" t="s">
        <v>460</v>
      </c>
      <c r="CF295" t="s">
        <v>460</v>
      </c>
      <c r="CG295" t="s">
        <v>460</v>
      </c>
      <c r="CH295" t="s">
        <v>460</v>
      </c>
      <c r="CI295" t="s">
        <v>460</v>
      </c>
      <c r="CJ295" t="s">
        <v>460</v>
      </c>
      <c r="CK295" t="s">
        <v>460</v>
      </c>
      <c r="CL295" t="s">
        <v>460</v>
      </c>
      <c r="CM295" t="s">
        <v>463</v>
      </c>
      <c r="CN295" t="s">
        <v>460</v>
      </c>
      <c r="CO295" t="s">
        <v>460</v>
      </c>
      <c r="CP295" t="s">
        <v>460</v>
      </c>
      <c r="CQ295" t="s">
        <v>460</v>
      </c>
      <c r="CR295" t="s">
        <v>460</v>
      </c>
      <c r="CS295" t="s">
        <v>460</v>
      </c>
      <c r="CT295" t="s">
        <v>460</v>
      </c>
      <c r="CU295" t="s">
        <v>460</v>
      </c>
      <c r="CV295" t="s">
        <v>460</v>
      </c>
      <c r="CW295" t="s">
        <v>460</v>
      </c>
      <c r="CX295" t="s">
        <v>460</v>
      </c>
      <c r="CY295" t="s">
        <v>463</v>
      </c>
      <c r="CZ295" t="s">
        <v>460</v>
      </c>
      <c r="DA295" t="s">
        <v>460</v>
      </c>
      <c r="DB295" t="s">
        <v>474</v>
      </c>
      <c r="DC295" t="s">
        <v>460</v>
      </c>
      <c r="DD295" t="s">
        <v>460</v>
      </c>
      <c r="DE295" t="s">
        <v>460</v>
      </c>
      <c r="DF295" t="s">
        <v>460</v>
      </c>
      <c r="DG295" t="s">
        <v>460</v>
      </c>
      <c r="DH295" t="s">
        <v>460</v>
      </c>
      <c r="DI295" t="s">
        <v>460</v>
      </c>
      <c r="DJ295" t="s">
        <v>460</v>
      </c>
      <c r="DK295" t="s">
        <v>460</v>
      </c>
      <c r="DL295" t="s">
        <v>460</v>
      </c>
      <c r="DM295" t="s">
        <v>460</v>
      </c>
      <c r="DN295" t="s">
        <v>460</v>
      </c>
      <c r="DO295" t="s">
        <v>460</v>
      </c>
      <c r="DP295" t="s">
        <v>460</v>
      </c>
      <c r="DQ295" t="s">
        <v>473</v>
      </c>
      <c r="DR295" t="s">
        <v>460</v>
      </c>
      <c r="DS295" t="s">
        <v>460</v>
      </c>
      <c r="DT295" t="s">
        <v>460</v>
      </c>
      <c r="DU295" t="s">
        <v>460</v>
      </c>
      <c r="DV295" t="s">
        <v>460</v>
      </c>
      <c r="DW295" t="s">
        <v>460</v>
      </c>
      <c r="DX295" t="s">
        <v>460</v>
      </c>
      <c r="DY295" t="s">
        <v>460</v>
      </c>
      <c r="DZ295" t="s">
        <v>460</v>
      </c>
      <c r="EA295" t="s">
        <v>460</v>
      </c>
      <c r="EB295" t="s">
        <v>460</v>
      </c>
      <c r="EC295" t="s">
        <v>460</v>
      </c>
      <c r="ED295" t="s">
        <v>460</v>
      </c>
      <c r="EE295" t="s">
        <v>460</v>
      </c>
      <c r="EF295" t="s">
        <v>460</v>
      </c>
      <c r="EG295" t="s">
        <v>460</v>
      </c>
      <c r="EH295" t="s">
        <v>460</v>
      </c>
      <c r="EI295" t="s">
        <v>460</v>
      </c>
      <c r="EJ295" t="s">
        <v>460</v>
      </c>
      <c r="EK295" t="s">
        <v>460</v>
      </c>
      <c r="EL295" t="s">
        <v>460</v>
      </c>
      <c r="EM295" t="s">
        <v>460</v>
      </c>
      <c r="EN295" t="s">
        <v>460</v>
      </c>
      <c r="EO295" t="s">
        <v>460</v>
      </c>
      <c r="EP295" t="s">
        <v>460</v>
      </c>
      <c r="EQ295" t="s">
        <v>460</v>
      </c>
      <c r="ER295" t="s">
        <v>460</v>
      </c>
      <c r="ES295" t="s">
        <v>460</v>
      </c>
      <c r="ET295" t="s">
        <v>460</v>
      </c>
      <c r="EU295" t="s">
        <v>460</v>
      </c>
      <c r="EV295" t="s">
        <v>460</v>
      </c>
      <c r="EW295" t="s">
        <v>460</v>
      </c>
      <c r="EX295" t="s">
        <v>460</v>
      </c>
      <c r="EY295" t="s">
        <v>460</v>
      </c>
      <c r="EZ295" t="s">
        <v>460</v>
      </c>
      <c r="FA295" t="s">
        <v>460</v>
      </c>
      <c r="FB295" t="s">
        <v>473</v>
      </c>
      <c r="FC295" t="s">
        <v>460</v>
      </c>
      <c r="FD295" t="s">
        <v>460</v>
      </c>
      <c r="FE295" t="s">
        <v>460</v>
      </c>
      <c r="FF295" t="s">
        <v>460</v>
      </c>
      <c r="FG295" t="s">
        <v>460</v>
      </c>
      <c r="FH295" t="s">
        <v>460</v>
      </c>
      <c r="FI295" t="s">
        <v>460</v>
      </c>
      <c r="FJ295" t="s">
        <v>460</v>
      </c>
      <c r="FK295" t="s">
        <v>460</v>
      </c>
      <c r="FL295" t="s">
        <v>460</v>
      </c>
      <c r="FM295" t="s">
        <v>460</v>
      </c>
      <c r="FN295" t="s">
        <v>460</v>
      </c>
      <c r="FO295" t="s">
        <v>460</v>
      </c>
      <c r="FP295" t="s">
        <v>460</v>
      </c>
      <c r="FQ295" t="s">
        <v>460</v>
      </c>
      <c r="FR295" t="s">
        <v>460</v>
      </c>
      <c r="FS295" t="s">
        <v>460</v>
      </c>
      <c r="FT295" t="s">
        <v>460</v>
      </c>
      <c r="FU295" t="s">
        <v>460</v>
      </c>
      <c r="FV295" t="s">
        <v>460</v>
      </c>
      <c r="FW295" t="s">
        <v>460</v>
      </c>
      <c r="FX295" t="s">
        <v>460</v>
      </c>
      <c r="FY295" t="s">
        <v>460</v>
      </c>
      <c r="FZ295" t="s">
        <v>460</v>
      </c>
      <c r="GA295" t="s">
        <v>460</v>
      </c>
      <c r="GB295" t="s">
        <v>460</v>
      </c>
      <c r="GC295" t="s">
        <v>460</v>
      </c>
      <c r="GD295" t="s">
        <v>460</v>
      </c>
      <c r="GE295" t="s">
        <v>460</v>
      </c>
      <c r="GF295" t="s">
        <v>460</v>
      </c>
      <c r="GG295" t="s">
        <v>460</v>
      </c>
      <c r="GH295" t="s">
        <v>460</v>
      </c>
      <c r="GI295" t="s">
        <v>460</v>
      </c>
      <c r="GJ295" t="s">
        <v>460</v>
      </c>
      <c r="GK295" t="s">
        <v>460</v>
      </c>
      <c r="GL295" t="s">
        <v>460</v>
      </c>
      <c r="GM295" t="s">
        <v>460</v>
      </c>
      <c r="GN295" t="s">
        <v>460</v>
      </c>
      <c r="GO295" t="s">
        <v>460</v>
      </c>
      <c r="GP295" t="s">
        <v>460</v>
      </c>
      <c r="GQ295" t="s">
        <v>460</v>
      </c>
      <c r="GR295" t="s">
        <v>460</v>
      </c>
      <c r="GS295" t="s">
        <v>460</v>
      </c>
      <c r="GT295" t="s">
        <v>460</v>
      </c>
      <c r="GU295" t="s">
        <v>460</v>
      </c>
      <c r="GV295" t="s">
        <v>460</v>
      </c>
      <c r="GW295" t="s">
        <v>460</v>
      </c>
      <c r="GX295" t="s">
        <v>460</v>
      </c>
      <c r="GY295" t="s">
        <v>460</v>
      </c>
      <c r="GZ295" t="s">
        <v>460</v>
      </c>
      <c r="HA295" t="s">
        <v>460</v>
      </c>
      <c r="HB295" t="s">
        <v>460</v>
      </c>
      <c r="HC295" t="s">
        <v>460</v>
      </c>
      <c r="HD295" t="s">
        <v>460</v>
      </c>
      <c r="HE295" t="s">
        <v>481</v>
      </c>
      <c r="HF295">
        <v>191</v>
      </c>
      <c r="HG295">
        <v>0</v>
      </c>
      <c r="HH295">
        <v>0</v>
      </c>
      <c r="HI295">
        <v>6</v>
      </c>
      <c r="HJ295">
        <v>2</v>
      </c>
      <c r="HK295" t="s">
        <v>476</v>
      </c>
      <c r="HM295" s="3">
        <f t="shared" si="194"/>
        <v>51</v>
      </c>
      <c r="HN295" s="3">
        <f t="shared" si="195"/>
        <v>0</v>
      </c>
      <c r="HO295" s="3">
        <f t="shared" si="211"/>
        <v>0</v>
      </c>
      <c r="HP295" s="3">
        <f t="shared" si="174"/>
        <v>51</v>
      </c>
      <c r="HQ295" s="7" t="str" cm="1">
        <f t="array" ref="HQ295">_xlfn.SWITCH(HP295,HM295,"Oui",HN295,"Non",HO295,"Abstention")</f>
        <v>Oui</v>
      </c>
      <c r="HR295" s="7" t="str" cm="1">
        <f t="array" ref="HR295">_xlfn.SWITCH(HQ295,"Oui","Non","Non","Oui","Abstention","Oui")</f>
        <v>Non</v>
      </c>
      <c r="HS295" s="7" t="str" cm="1">
        <f t="array" ref="HS295">_xlfn.SWITCH(HQ295,"Oui","Abstention","Non","Abstention","Abstention","Non")</f>
        <v>Abstention</v>
      </c>
      <c r="HT295" s="3">
        <f t="shared" si="175"/>
        <v>51</v>
      </c>
      <c r="HU295" s="3">
        <f t="shared" si="176"/>
        <v>1</v>
      </c>
      <c r="HV295" t="str">
        <f t="shared" si="177"/>
        <v>consigne</v>
      </c>
      <c r="HW295" s="3">
        <f t="shared" si="196"/>
        <v>37</v>
      </c>
      <c r="HX295" s="3">
        <f t="shared" si="197"/>
        <v>0</v>
      </c>
      <c r="HY295" s="3">
        <f t="shared" si="198"/>
        <v>0</v>
      </c>
      <c r="HZ295" s="3">
        <f t="shared" si="178"/>
        <v>37</v>
      </c>
      <c r="IA295" s="7" t="str" cm="1">
        <f t="array" ref="IA295">_xlfn.SWITCH(HZ295,HW295,"Oui",HX295,"Non",HY295,"Abstention")</f>
        <v>Oui</v>
      </c>
      <c r="IB295" s="7" t="str" cm="1">
        <f t="array" ref="IB295">_xlfn.SWITCH(IA295,"Oui","Non","Non","Oui","Abstention","Oui")</f>
        <v>Non</v>
      </c>
      <c r="IC295" s="7" t="str" cm="1">
        <f t="array" ref="IC295">_xlfn.SWITCH(IA295,"Oui","Abstention","Non","Abstention","Abstention","Non")</f>
        <v>Abstention</v>
      </c>
      <c r="ID295" s="3">
        <f t="shared" si="179"/>
        <v>37</v>
      </c>
      <c r="IE295" s="3">
        <f t="shared" si="180"/>
        <v>1</v>
      </c>
      <c r="IF295" t="str">
        <f t="shared" si="181"/>
        <v>consigne</v>
      </c>
      <c r="IG295">
        <f t="shared" si="199"/>
        <v>31</v>
      </c>
      <c r="IH295">
        <f t="shared" si="200"/>
        <v>0</v>
      </c>
      <c r="II295">
        <f t="shared" si="201"/>
        <v>0</v>
      </c>
      <c r="IJ295" s="3">
        <f t="shared" si="182"/>
        <v>31</v>
      </c>
      <c r="IK295" s="7" t="str" cm="1">
        <f t="array" ref="IK295">_xlfn.SWITCH(IJ295,IG295,"Oui",IH295,"Non",II295,"Abstention")</f>
        <v>Oui</v>
      </c>
      <c r="IL295" s="7" t="str" cm="1">
        <f t="array" ref="IL295">_xlfn.SWITCH(IK295,"Oui","Non","Non","Oui","Abstention","Oui")</f>
        <v>Non</v>
      </c>
      <c r="IM295" s="7" t="str" cm="1">
        <f t="array" ref="IM295">_xlfn.SWITCH(IK295,"Oui","Abstention","Non","Abstention","Abstention","Non")</f>
        <v>Abstention</v>
      </c>
      <c r="IN295" s="3">
        <f t="shared" si="183"/>
        <v>31</v>
      </c>
      <c r="IO295" s="3">
        <f t="shared" si="184"/>
        <v>1</v>
      </c>
      <c r="IP295" t="str">
        <f t="shared" si="212"/>
        <v>consigne</v>
      </c>
      <c r="IQ295">
        <f t="shared" si="202"/>
        <v>27</v>
      </c>
      <c r="IR295">
        <f t="shared" si="203"/>
        <v>0</v>
      </c>
      <c r="IS295">
        <f t="shared" si="204"/>
        <v>0</v>
      </c>
      <c r="IT295" s="3">
        <f t="shared" si="185"/>
        <v>27</v>
      </c>
      <c r="IU295" s="7" t="str" cm="1">
        <f t="array" ref="IU295">_xlfn.SWITCH(IT295,IQ295,"Oui",IR295,"Non",IS295,"Abstention")</f>
        <v>Oui</v>
      </c>
      <c r="IV295" s="7" t="str" cm="1">
        <f t="array" ref="IV295">_xlfn.SWITCH(IU295,"Oui","Non","Non","Oui","Abstention","Oui")</f>
        <v>Non</v>
      </c>
      <c r="IW295" s="7" t="str" cm="1">
        <f t="array" ref="IW295">_xlfn.SWITCH(IU295,"Oui","Abstention","Non","Abstention","Abstention","Non")</f>
        <v>Abstention</v>
      </c>
      <c r="IX295" s="3">
        <f t="shared" si="186"/>
        <v>27</v>
      </c>
      <c r="IY295" s="3">
        <f t="shared" si="187"/>
        <v>1</v>
      </c>
      <c r="IZ295" t="str">
        <f t="shared" si="213"/>
        <v>consigne</v>
      </c>
      <c r="JA295">
        <f t="shared" si="205"/>
        <v>29</v>
      </c>
      <c r="JB295">
        <f t="shared" si="206"/>
        <v>0</v>
      </c>
      <c r="JC295">
        <f t="shared" si="207"/>
        <v>0</v>
      </c>
      <c r="JD295" s="3">
        <f t="shared" si="188"/>
        <v>29</v>
      </c>
      <c r="JE295" s="7" t="str" cm="1">
        <f t="array" ref="JE295">_xlfn.SWITCH(JD295,JA295,"Oui",JB295,"Non",JC295,"Abstention")</f>
        <v>Oui</v>
      </c>
      <c r="JF295" s="7" t="str" cm="1">
        <f t="array" ref="JF295">_xlfn.SWITCH(JE295,"Oui","Non","Non","Oui","Abstention","Oui")</f>
        <v>Non</v>
      </c>
      <c r="JG295" s="7" t="str" cm="1">
        <f t="array" ref="JG295">_xlfn.SWITCH(JE295,"Oui","Abstention","Non","Abstention","Abstention","Non")</f>
        <v>Abstention</v>
      </c>
      <c r="JH295" s="3">
        <f t="shared" si="189"/>
        <v>29</v>
      </c>
      <c r="JI295" s="3">
        <f t="shared" si="190"/>
        <v>1</v>
      </c>
      <c r="JJ295" t="str">
        <f t="shared" si="214"/>
        <v>consigne</v>
      </c>
      <c r="JK295">
        <f t="shared" si="208"/>
        <v>16</v>
      </c>
      <c r="JL295">
        <f t="shared" si="209"/>
        <v>0</v>
      </c>
      <c r="JM295">
        <f t="shared" si="210"/>
        <v>0</v>
      </c>
      <c r="JN295" s="3">
        <f t="shared" si="191"/>
        <v>16</v>
      </c>
      <c r="JO295" s="7" t="str" cm="1">
        <f t="array" ref="JO295">_xlfn.SWITCH(JN295,JK295,"Oui",JL295,"Non",JM295,"Abstention")</f>
        <v>Oui</v>
      </c>
      <c r="JP295" s="7" t="str" cm="1">
        <f t="array" ref="JP295">_xlfn.SWITCH(JO295,"Oui","Non","Non","Oui","Abstention","Oui")</f>
        <v>Non</v>
      </c>
      <c r="JQ295" s="7" t="str" cm="1">
        <f t="array" ref="JQ295">_xlfn.SWITCH(JO295,"Oui","Abstention","Non","Abstention","Abstention","Non")</f>
        <v>Abstention</v>
      </c>
      <c r="JR295" s="3">
        <f t="shared" si="192"/>
        <v>16</v>
      </c>
      <c r="JS295" s="3">
        <f t="shared" si="193"/>
        <v>1</v>
      </c>
      <c r="JT295" t="str">
        <f t="shared" si="215"/>
        <v>consigne</v>
      </c>
      <c r="JU295" s="3"/>
      <c r="JV295" t="str" cm="1">
        <f t="array" ref="JV295">_xlfn._xlws.FILTER($M$3:$HD$3,((($M295:$HD295=$HR295)+($M295:$HD295=$HS295))*($M$5:$HD$5="V")*($HV295="consigne")),"")</f>
        <v/>
      </c>
      <c r="KP295" t="str" cm="1">
        <f t="array" ref="KP295">_xlfn._xlws.FILTER($M$3:$HD$3,((($M295:$HD295=$IB295)+($M295:$HD295=$IC295))*($M$5:$HD$5="S")*($IF295="consigne")),"")</f>
        <v/>
      </c>
      <c r="LD295" t="str" cm="1">
        <f t="array" ref="LD295">_xlfn._xlws.FILTER($M$3:$HD$3,((($M295:$HD295=$IV295)+($M295:$HD295=$IW295))*($M$5:$HD$5="RL")*($IZ295="consigne")),"")</f>
        <v/>
      </c>
      <c r="LP295" t="str" cm="1">
        <f t="array" ref="LP295">_xlfn._xlws.FILTER($M$3:$HD$3,((($M295:$HD295=$JF295)+($M295:$HD295=$JG295))*($M$5:$HD$5="G")*($JJ295="consigne")),"")</f>
        <v/>
      </c>
      <c r="MA295" t="str" cm="1">
        <f t="array" ref="MA295">_xlfn._xlws.FILTER($M$3:$HD$3,((($M295:$HD295=$JP295)+($M295:$HD295=$JQ295))*($M$5:$HD$5="GL")*($JT295="consigne")),"")</f>
        <v/>
      </c>
      <c r="MG295" t="str" cm="1">
        <f t="array" ref="MG295">_xlfn._xlws.FILTER($M$3:$HD$3,((($M295:$HD295=$IL295)+($M295:$HD295=$IM295))*($M$5:$HD$5="M-E")*($IP295="consigne")),"")</f>
        <v/>
      </c>
    </row>
    <row r="296" spans="1:347" x14ac:dyDescent="0.25">
      <c r="A296" s="1" t="s">
        <v>1435</v>
      </c>
      <c r="B296" t="s">
        <v>204</v>
      </c>
      <c r="C296" t="s">
        <v>684</v>
      </c>
      <c r="D296" t="s">
        <v>540</v>
      </c>
      <c r="E296" s="1" t="s">
        <v>1436</v>
      </c>
      <c r="F296" t="s">
        <v>1437</v>
      </c>
      <c r="G296">
        <v>24802</v>
      </c>
      <c r="H296" t="s">
        <v>521</v>
      </c>
      <c r="I296" t="s">
        <v>522</v>
      </c>
      <c r="J296" t="s">
        <v>1416</v>
      </c>
      <c r="K296" t="s">
        <v>1438</v>
      </c>
      <c r="M296" t="s">
        <v>460</v>
      </c>
      <c r="N296" t="s">
        <v>460</v>
      </c>
      <c r="O296" t="s">
        <v>460</v>
      </c>
      <c r="P296" t="s">
        <v>460</v>
      </c>
      <c r="Q296" t="s">
        <v>460</v>
      </c>
      <c r="R296" t="s">
        <v>460</v>
      </c>
      <c r="S296" t="s">
        <v>460</v>
      </c>
      <c r="T296" t="s">
        <v>460</v>
      </c>
      <c r="U296" t="s">
        <v>460</v>
      </c>
      <c r="V296" t="s">
        <v>460</v>
      </c>
      <c r="W296" t="s">
        <v>463</v>
      </c>
      <c r="X296" t="s">
        <v>460</v>
      </c>
      <c r="Y296" t="s">
        <v>460</v>
      </c>
      <c r="Z296" t="s">
        <v>460</v>
      </c>
      <c r="AA296" t="s">
        <v>460</v>
      </c>
      <c r="AB296" t="s">
        <v>460</v>
      </c>
      <c r="AC296" t="s">
        <v>460</v>
      </c>
      <c r="AD296" t="s">
        <v>460</v>
      </c>
      <c r="AE296" t="s">
        <v>460</v>
      </c>
      <c r="AF296" t="s">
        <v>463</v>
      </c>
      <c r="AG296" t="s">
        <v>460</v>
      </c>
      <c r="AH296" t="s">
        <v>460</v>
      </c>
      <c r="AI296" t="s">
        <v>460</v>
      </c>
      <c r="AJ296" t="s">
        <v>460</v>
      </c>
      <c r="AK296" t="s">
        <v>460</v>
      </c>
      <c r="AL296" t="s">
        <v>460</v>
      </c>
      <c r="AM296" t="s">
        <v>460</v>
      </c>
      <c r="AN296" t="s">
        <v>460</v>
      </c>
      <c r="AO296" t="s">
        <v>460</v>
      </c>
      <c r="AP296" t="s">
        <v>460</v>
      </c>
      <c r="AQ296" t="s">
        <v>460</v>
      </c>
      <c r="AR296" t="s">
        <v>460</v>
      </c>
      <c r="AS296" t="s">
        <v>460</v>
      </c>
      <c r="AT296" t="s">
        <v>460</v>
      </c>
      <c r="AU296" t="s">
        <v>460</v>
      </c>
      <c r="AV296" t="s">
        <v>460</v>
      </c>
      <c r="AW296" t="s">
        <v>460</v>
      </c>
      <c r="AX296" t="s">
        <v>460</v>
      </c>
      <c r="AY296" t="s">
        <v>460</v>
      </c>
      <c r="AZ296" t="s">
        <v>460</v>
      </c>
      <c r="BA296" t="s">
        <v>460</v>
      </c>
      <c r="BB296" t="s">
        <v>460</v>
      </c>
      <c r="BC296" t="s">
        <v>460</v>
      </c>
      <c r="BD296" t="s">
        <v>460</v>
      </c>
      <c r="BE296" t="s">
        <v>463</v>
      </c>
      <c r="BF296" t="s">
        <v>460</v>
      </c>
      <c r="BG296" t="s">
        <v>460</v>
      </c>
      <c r="BH296" t="s">
        <v>460</v>
      </c>
      <c r="BI296" t="s">
        <v>460</v>
      </c>
      <c r="BJ296" t="s">
        <v>463</v>
      </c>
      <c r="BK296" t="s">
        <v>460</v>
      </c>
      <c r="BL296" t="s">
        <v>460</v>
      </c>
      <c r="BM296" t="s">
        <v>460</v>
      </c>
      <c r="BN296" t="s">
        <v>460</v>
      </c>
      <c r="BO296" t="s">
        <v>460</v>
      </c>
      <c r="BP296" t="s">
        <v>460</v>
      </c>
      <c r="BQ296" t="s">
        <v>460</v>
      </c>
      <c r="BR296" t="s">
        <v>460</v>
      </c>
      <c r="BS296" t="s">
        <v>460</v>
      </c>
      <c r="BT296" t="s">
        <v>460</v>
      </c>
      <c r="BU296" t="s">
        <v>460</v>
      </c>
      <c r="BV296" t="s">
        <v>460</v>
      </c>
      <c r="BW296" t="s">
        <v>460</v>
      </c>
      <c r="BX296" t="s">
        <v>460</v>
      </c>
      <c r="BY296" t="s">
        <v>460</v>
      </c>
      <c r="BZ296" t="s">
        <v>460</v>
      </c>
      <c r="CA296" t="s">
        <v>460</v>
      </c>
      <c r="CB296" t="s">
        <v>460</v>
      </c>
      <c r="CC296" t="s">
        <v>460</v>
      </c>
      <c r="CD296" t="s">
        <v>460</v>
      </c>
      <c r="CE296" t="s">
        <v>460</v>
      </c>
      <c r="CF296" t="s">
        <v>460</v>
      </c>
      <c r="CG296" t="s">
        <v>460</v>
      </c>
      <c r="CH296" t="s">
        <v>460</v>
      </c>
      <c r="CI296" t="s">
        <v>460</v>
      </c>
      <c r="CJ296" t="s">
        <v>460</v>
      </c>
      <c r="CK296" t="s">
        <v>460</v>
      </c>
      <c r="CL296" t="s">
        <v>460</v>
      </c>
      <c r="CM296" t="s">
        <v>463</v>
      </c>
      <c r="CN296" t="s">
        <v>460</v>
      </c>
      <c r="CO296" t="s">
        <v>460</v>
      </c>
      <c r="CP296" t="s">
        <v>460</v>
      </c>
      <c r="CQ296" t="s">
        <v>460</v>
      </c>
      <c r="CR296" t="s">
        <v>460</v>
      </c>
      <c r="CS296" t="s">
        <v>460</v>
      </c>
      <c r="CT296" t="s">
        <v>460</v>
      </c>
      <c r="CU296" t="s">
        <v>460</v>
      </c>
      <c r="CV296" t="s">
        <v>460</v>
      </c>
      <c r="CW296" t="s">
        <v>460</v>
      </c>
      <c r="CX296" t="s">
        <v>460</v>
      </c>
      <c r="CY296" t="s">
        <v>463</v>
      </c>
      <c r="CZ296" t="s">
        <v>460</v>
      </c>
      <c r="DA296" t="s">
        <v>460</v>
      </c>
      <c r="DB296" t="s">
        <v>474</v>
      </c>
      <c r="DC296" t="s">
        <v>460</v>
      </c>
      <c r="DD296" t="s">
        <v>460</v>
      </c>
      <c r="DE296" t="s">
        <v>460</v>
      </c>
      <c r="DF296" t="s">
        <v>460</v>
      </c>
      <c r="DG296" t="s">
        <v>460</v>
      </c>
      <c r="DH296" t="s">
        <v>460</v>
      </c>
      <c r="DI296" t="s">
        <v>460</v>
      </c>
      <c r="DJ296" t="s">
        <v>460</v>
      </c>
      <c r="DK296" t="s">
        <v>460</v>
      </c>
      <c r="DL296" t="s">
        <v>460</v>
      </c>
      <c r="DM296" t="s">
        <v>460</v>
      </c>
      <c r="DN296" t="s">
        <v>460</v>
      </c>
      <c r="DO296" t="s">
        <v>460</v>
      </c>
      <c r="DP296" t="s">
        <v>460</v>
      </c>
      <c r="DQ296" t="s">
        <v>473</v>
      </c>
      <c r="DR296" t="s">
        <v>460</v>
      </c>
      <c r="DS296" t="s">
        <v>460</v>
      </c>
      <c r="DT296" t="s">
        <v>460</v>
      </c>
      <c r="DU296" t="s">
        <v>460</v>
      </c>
      <c r="DV296" t="s">
        <v>460</v>
      </c>
      <c r="DW296" t="s">
        <v>460</v>
      </c>
      <c r="DX296" t="s">
        <v>460</v>
      </c>
      <c r="DY296" t="s">
        <v>460</v>
      </c>
      <c r="DZ296" t="s">
        <v>460</v>
      </c>
      <c r="EA296" t="s">
        <v>460</v>
      </c>
      <c r="EB296" t="s">
        <v>460</v>
      </c>
      <c r="EC296" t="s">
        <v>460</v>
      </c>
      <c r="ED296" t="s">
        <v>460</v>
      </c>
      <c r="EE296" t="s">
        <v>460</v>
      </c>
      <c r="EF296" t="s">
        <v>460</v>
      </c>
      <c r="EG296" t="s">
        <v>460</v>
      </c>
      <c r="EH296" t="s">
        <v>460</v>
      </c>
      <c r="EI296" t="s">
        <v>460</v>
      </c>
      <c r="EJ296" t="s">
        <v>460</v>
      </c>
      <c r="EK296" t="s">
        <v>460</v>
      </c>
      <c r="EL296" t="s">
        <v>460</v>
      </c>
      <c r="EM296" t="s">
        <v>460</v>
      </c>
      <c r="EN296" t="s">
        <v>460</v>
      </c>
      <c r="EO296" t="s">
        <v>460</v>
      </c>
      <c r="EP296" t="s">
        <v>460</v>
      </c>
      <c r="EQ296" t="s">
        <v>460</v>
      </c>
      <c r="ER296" t="s">
        <v>460</v>
      </c>
      <c r="ES296" t="s">
        <v>460</v>
      </c>
      <c r="ET296" t="s">
        <v>460</v>
      </c>
      <c r="EU296" t="s">
        <v>460</v>
      </c>
      <c r="EV296" t="s">
        <v>460</v>
      </c>
      <c r="EW296" t="s">
        <v>460</v>
      </c>
      <c r="EX296" t="s">
        <v>460</v>
      </c>
      <c r="EY296" t="s">
        <v>460</v>
      </c>
      <c r="EZ296" t="s">
        <v>460</v>
      </c>
      <c r="FA296" t="s">
        <v>460</v>
      </c>
      <c r="FB296" t="s">
        <v>473</v>
      </c>
      <c r="FC296" t="s">
        <v>460</v>
      </c>
      <c r="FD296" t="s">
        <v>460</v>
      </c>
      <c r="FE296" t="s">
        <v>460</v>
      </c>
      <c r="FF296" t="s">
        <v>460</v>
      </c>
      <c r="FG296" t="s">
        <v>460</v>
      </c>
      <c r="FH296" t="s">
        <v>460</v>
      </c>
      <c r="FI296" t="s">
        <v>460</v>
      </c>
      <c r="FJ296" t="s">
        <v>460</v>
      </c>
      <c r="FK296" t="s">
        <v>460</v>
      </c>
      <c r="FL296" t="s">
        <v>460</v>
      </c>
      <c r="FM296" t="s">
        <v>460</v>
      </c>
      <c r="FN296" t="s">
        <v>460</v>
      </c>
      <c r="FO296" t="s">
        <v>460</v>
      </c>
      <c r="FP296" t="s">
        <v>460</v>
      </c>
      <c r="FQ296" t="s">
        <v>460</v>
      </c>
      <c r="FR296" t="s">
        <v>460</v>
      </c>
      <c r="FS296" t="s">
        <v>460</v>
      </c>
      <c r="FT296" t="s">
        <v>460</v>
      </c>
      <c r="FU296" t="s">
        <v>460</v>
      </c>
      <c r="FV296" t="s">
        <v>460</v>
      </c>
      <c r="FW296" t="s">
        <v>460</v>
      </c>
      <c r="FX296" t="s">
        <v>460</v>
      </c>
      <c r="FY296" t="s">
        <v>460</v>
      </c>
      <c r="FZ296" t="s">
        <v>460</v>
      </c>
      <c r="GA296" t="s">
        <v>460</v>
      </c>
      <c r="GB296" t="s">
        <v>460</v>
      </c>
      <c r="GC296" t="s">
        <v>460</v>
      </c>
      <c r="GD296" t="s">
        <v>460</v>
      </c>
      <c r="GE296" t="s">
        <v>460</v>
      </c>
      <c r="GF296" t="s">
        <v>460</v>
      </c>
      <c r="GG296" t="s">
        <v>460</v>
      </c>
      <c r="GH296" t="s">
        <v>460</v>
      </c>
      <c r="GI296" t="s">
        <v>460</v>
      </c>
      <c r="GJ296" t="s">
        <v>460</v>
      </c>
      <c r="GK296" t="s">
        <v>460</v>
      </c>
      <c r="GL296" t="s">
        <v>460</v>
      </c>
      <c r="GM296" t="s">
        <v>460</v>
      </c>
      <c r="GN296" t="s">
        <v>460</v>
      </c>
      <c r="GO296" t="s">
        <v>460</v>
      </c>
      <c r="GP296" t="s">
        <v>460</v>
      </c>
      <c r="GQ296" t="s">
        <v>460</v>
      </c>
      <c r="GR296" t="s">
        <v>460</v>
      </c>
      <c r="GS296" t="s">
        <v>460</v>
      </c>
      <c r="GT296" t="s">
        <v>460</v>
      </c>
      <c r="GU296" t="s">
        <v>460</v>
      </c>
      <c r="GV296" t="s">
        <v>460</v>
      </c>
      <c r="GW296" t="s">
        <v>460</v>
      </c>
      <c r="GX296" t="s">
        <v>460</v>
      </c>
      <c r="GY296" t="s">
        <v>460</v>
      </c>
      <c r="GZ296" t="s">
        <v>460</v>
      </c>
      <c r="HA296" t="s">
        <v>460</v>
      </c>
      <c r="HB296" t="s">
        <v>460</v>
      </c>
      <c r="HC296" t="s">
        <v>460</v>
      </c>
      <c r="HD296" t="s">
        <v>460</v>
      </c>
      <c r="HE296" t="s">
        <v>481</v>
      </c>
      <c r="HF296">
        <v>191</v>
      </c>
      <c r="HG296">
        <v>0</v>
      </c>
      <c r="HH296">
        <v>0</v>
      </c>
      <c r="HI296">
        <v>6</v>
      </c>
      <c r="HJ296">
        <v>2</v>
      </c>
      <c r="HK296" t="s">
        <v>476</v>
      </c>
      <c r="HM296" s="3">
        <f t="shared" si="194"/>
        <v>51</v>
      </c>
      <c r="HN296" s="3">
        <f t="shared" si="195"/>
        <v>0</v>
      </c>
      <c r="HO296" s="3">
        <f t="shared" si="211"/>
        <v>0</v>
      </c>
      <c r="HP296" s="3">
        <f t="shared" si="174"/>
        <v>51</v>
      </c>
      <c r="HQ296" s="7" t="str" cm="1">
        <f t="array" ref="HQ296">_xlfn.SWITCH(HP296,HM296,"Oui",HN296,"Non",HO296,"Abstention")</f>
        <v>Oui</v>
      </c>
      <c r="HR296" s="7" t="str" cm="1">
        <f t="array" ref="HR296">_xlfn.SWITCH(HQ296,"Oui","Non","Non","Oui","Abstention","Oui")</f>
        <v>Non</v>
      </c>
      <c r="HS296" s="7" t="str" cm="1">
        <f t="array" ref="HS296">_xlfn.SWITCH(HQ296,"Oui","Abstention","Non","Abstention","Abstention","Non")</f>
        <v>Abstention</v>
      </c>
      <c r="HT296" s="3">
        <f t="shared" si="175"/>
        <v>51</v>
      </c>
      <c r="HU296" s="3">
        <f t="shared" si="176"/>
        <v>1</v>
      </c>
      <c r="HV296" t="str">
        <f t="shared" si="177"/>
        <v>consigne</v>
      </c>
      <c r="HW296" s="3">
        <f t="shared" si="196"/>
        <v>37</v>
      </c>
      <c r="HX296" s="3">
        <f t="shared" si="197"/>
        <v>0</v>
      </c>
      <c r="HY296" s="3">
        <f t="shared" si="198"/>
        <v>0</v>
      </c>
      <c r="HZ296" s="3">
        <f t="shared" si="178"/>
        <v>37</v>
      </c>
      <c r="IA296" s="7" t="str" cm="1">
        <f t="array" ref="IA296">_xlfn.SWITCH(HZ296,HW296,"Oui",HX296,"Non",HY296,"Abstention")</f>
        <v>Oui</v>
      </c>
      <c r="IB296" s="7" t="str" cm="1">
        <f t="array" ref="IB296">_xlfn.SWITCH(IA296,"Oui","Non","Non","Oui","Abstention","Oui")</f>
        <v>Non</v>
      </c>
      <c r="IC296" s="7" t="str" cm="1">
        <f t="array" ref="IC296">_xlfn.SWITCH(IA296,"Oui","Abstention","Non","Abstention","Abstention","Non")</f>
        <v>Abstention</v>
      </c>
      <c r="ID296" s="3">
        <f t="shared" si="179"/>
        <v>37</v>
      </c>
      <c r="IE296" s="3">
        <f t="shared" si="180"/>
        <v>1</v>
      </c>
      <c r="IF296" t="str">
        <f t="shared" si="181"/>
        <v>consigne</v>
      </c>
      <c r="IG296">
        <f t="shared" si="199"/>
        <v>31</v>
      </c>
      <c r="IH296">
        <f t="shared" si="200"/>
        <v>0</v>
      </c>
      <c r="II296">
        <f t="shared" si="201"/>
        <v>0</v>
      </c>
      <c r="IJ296" s="3">
        <f t="shared" si="182"/>
        <v>31</v>
      </c>
      <c r="IK296" s="7" t="str" cm="1">
        <f t="array" ref="IK296">_xlfn.SWITCH(IJ296,IG296,"Oui",IH296,"Non",II296,"Abstention")</f>
        <v>Oui</v>
      </c>
      <c r="IL296" s="7" t="str" cm="1">
        <f t="array" ref="IL296">_xlfn.SWITCH(IK296,"Oui","Non","Non","Oui","Abstention","Oui")</f>
        <v>Non</v>
      </c>
      <c r="IM296" s="7" t="str" cm="1">
        <f t="array" ref="IM296">_xlfn.SWITCH(IK296,"Oui","Abstention","Non","Abstention","Abstention","Non")</f>
        <v>Abstention</v>
      </c>
      <c r="IN296" s="3">
        <f t="shared" si="183"/>
        <v>31</v>
      </c>
      <c r="IO296" s="3">
        <f t="shared" si="184"/>
        <v>1</v>
      </c>
      <c r="IP296" t="str">
        <f t="shared" si="212"/>
        <v>consigne</v>
      </c>
      <c r="IQ296">
        <f t="shared" si="202"/>
        <v>27</v>
      </c>
      <c r="IR296">
        <f t="shared" si="203"/>
        <v>0</v>
      </c>
      <c r="IS296">
        <f t="shared" si="204"/>
        <v>0</v>
      </c>
      <c r="IT296" s="3">
        <f t="shared" si="185"/>
        <v>27</v>
      </c>
      <c r="IU296" s="7" t="str" cm="1">
        <f t="array" ref="IU296">_xlfn.SWITCH(IT296,IQ296,"Oui",IR296,"Non",IS296,"Abstention")</f>
        <v>Oui</v>
      </c>
      <c r="IV296" s="7" t="str" cm="1">
        <f t="array" ref="IV296">_xlfn.SWITCH(IU296,"Oui","Non","Non","Oui","Abstention","Oui")</f>
        <v>Non</v>
      </c>
      <c r="IW296" s="7" t="str" cm="1">
        <f t="array" ref="IW296">_xlfn.SWITCH(IU296,"Oui","Abstention","Non","Abstention","Abstention","Non")</f>
        <v>Abstention</v>
      </c>
      <c r="IX296" s="3">
        <f t="shared" si="186"/>
        <v>27</v>
      </c>
      <c r="IY296" s="3">
        <f t="shared" si="187"/>
        <v>1</v>
      </c>
      <c r="IZ296" t="str">
        <f t="shared" si="213"/>
        <v>consigne</v>
      </c>
      <c r="JA296">
        <f t="shared" si="205"/>
        <v>29</v>
      </c>
      <c r="JB296">
        <f t="shared" si="206"/>
        <v>0</v>
      </c>
      <c r="JC296">
        <f t="shared" si="207"/>
        <v>0</v>
      </c>
      <c r="JD296" s="3">
        <f t="shared" si="188"/>
        <v>29</v>
      </c>
      <c r="JE296" s="7" t="str" cm="1">
        <f t="array" ref="JE296">_xlfn.SWITCH(JD296,JA296,"Oui",JB296,"Non",JC296,"Abstention")</f>
        <v>Oui</v>
      </c>
      <c r="JF296" s="7" t="str" cm="1">
        <f t="array" ref="JF296">_xlfn.SWITCH(JE296,"Oui","Non","Non","Oui","Abstention","Oui")</f>
        <v>Non</v>
      </c>
      <c r="JG296" s="7" t="str" cm="1">
        <f t="array" ref="JG296">_xlfn.SWITCH(JE296,"Oui","Abstention","Non","Abstention","Abstention","Non")</f>
        <v>Abstention</v>
      </c>
      <c r="JH296" s="3">
        <f t="shared" si="189"/>
        <v>29</v>
      </c>
      <c r="JI296" s="3">
        <f t="shared" si="190"/>
        <v>1</v>
      </c>
      <c r="JJ296" t="str">
        <f t="shared" si="214"/>
        <v>consigne</v>
      </c>
      <c r="JK296">
        <f t="shared" si="208"/>
        <v>16</v>
      </c>
      <c r="JL296">
        <f t="shared" si="209"/>
        <v>0</v>
      </c>
      <c r="JM296">
        <f t="shared" si="210"/>
        <v>0</v>
      </c>
      <c r="JN296" s="3">
        <f t="shared" si="191"/>
        <v>16</v>
      </c>
      <c r="JO296" s="7" t="str" cm="1">
        <f t="array" ref="JO296">_xlfn.SWITCH(JN296,JK296,"Oui",JL296,"Non",JM296,"Abstention")</f>
        <v>Oui</v>
      </c>
      <c r="JP296" s="7" t="str" cm="1">
        <f t="array" ref="JP296">_xlfn.SWITCH(JO296,"Oui","Non","Non","Oui","Abstention","Oui")</f>
        <v>Non</v>
      </c>
      <c r="JQ296" s="7" t="str" cm="1">
        <f t="array" ref="JQ296">_xlfn.SWITCH(JO296,"Oui","Abstention","Non","Abstention","Abstention","Non")</f>
        <v>Abstention</v>
      </c>
      <c r="JR296" s="3">
        <f t="shared" si="192"/>
        <v>16</v>
      </c>
      <c r="JS296" s="3">
        <f t="shared" si="193"/>
        <v>1</v>
      </c>
      <c r="JT296" t="str">
        <f t="shared" si="215"/>
        <v>consigne</v>
      </c>
      <c r="JU296" s="3"/>
      <c r="JV296" t="str" cm="1">
        <f t="array" ref="JV296">_xlfn._xlws.FILTER($M$3:$HD$3,((($M296:$HD296=$HR296)+($M296:$HD296=$HS296))*($M$5:$HD$5="V")*($HV296="consigne")),"")</f>
        <v/>
      </c>
      <c r="KP296" t="str" cm="1">
        <f t="array" ref="KP296">_xlfn._xlws.FILTER($M$3:$HD$3,((($M296:$HD296=$IB296)+($M296:$HD296=$IC296))*($M$5:$HD$5="S")*($IF296="consigne")),"")</f>
        <v/>
      </c>
      <c r="LD296" t="str" cm="1">
        <f t="array" ref="LD296">_xlfn._xlws.FILTER($M$3:$HD$3,((($M296:$HD296=$IV296)+($M296:$HD296=$IW296))*($M$5:$HD$5="RL")*($IZ296="consigne")),"")</f>
        <v/>
      </c>
      <c r="LP296" t="str" cm="1">
        <f t="array" ref="LP296">_xlfn._xlws.FILTER($M$3:$HD$3,((($M296:$HD296=$JF296)+($M296:$HD296=$JG296))*($M$5:$HD$5="G")*($JJ296="consigne")),"")</f>
        <v/>
      </c>
      <c r="MA296" t="str" cm="1">
        <f t="array" ref="MA296">_xlfn._xlws.FILTER($M$3:$HD$3,((($M296:$HD296=$JP296)+($M296:$HD296=$JQ296))*($M$5:$HD$5="GL")*($JT296="consigne")),"")</f>
        <v/>
      </c>
      <c r="MG296" t="str" cm="1">
        <f t="array" ref="MG296">_xlfn._xlws.FILTER($M$3:$HD$3,((($M296:$HD296=$IL296)+($M296:$HD296=$IM296))*($M$5:$HD$5="M-E")*($IP296="consigne")),"")</f>
        <v/>
      </c>
    </row>
    <row r="297" spans="1:347" x14ac:dyDescent="0.25">
      <c r="A297" s="1" t="s">
        <v>1439</v>
      </c>
      <c r="B297" t="s">
        <v>204</v>
      </c>
      <c r="C297" t="s">
        <v>539</v>
      </c>
      <c r="D297" t="s">
        <v>540</v>
      </c>
      <c r="E297" s="1" t="s">
        <v>580</v>
      </c>
      <c r="F297" t="s">
        <v>581</v>
      </c>
      <c r="G297">
        <v>24803</v>
      </c>
      <c r="H297" t="s">
        <v>521</v>
      </c>
      <c r="I297" t="s">
        <v>522</v>
      </c>
      <c r="J297" t="s">
        <v>1416</v>
      </c>
      <c r="K297" t="s">
        <v>584</v>
      </c>
      <c r="M297" t="s">
        <v>461</v>
      </c>
      <c r="N297" t="s">
        <v>460</v>
      </c>
      <c r="O297" t="s">
        <v>460</v>
      </c>
      <c r="P297" t="s">
        <v>460</v>
      </c>
      <c r="Q297" t="s">
        <v>460</v>
      </c>
      <c r="R297" t="s">
        <v>460</v>
      </c>
      <c r="S297" t="s">
        <v>460</v>
      </c>
      <c r="T297" t="s">
        <v>460</v>
      </c>
      <c r="U297" t="s">
        <v>460</v>
      </c>
      <c r="V297" t="s">
        <v>460</v>
      </c>
      <c r="W297" t="s">
        <v>463</v>
      </c>
      <c r="X297" t="s">
        <v>460</v>
      </c>
      <c r="Y297" t="s">
        <v>460</v>
      </c>
      <c r="Z297" t="s">
        <v>460</v>
      </c>
      <c r="AA297" t="s">
        <v>460</v>
      </c>
      <c r="AB297" t="s">
        <v>460</v>
      </c>
      <c r="AC297" t="s">
        <v>460</v>
      </c>
      <c r="AD297" t="s">
        <v>460</v>
      </c>
      <c r="AE297" t="s">
        <v>460</v>
      </c>
      <c r="AF297" t="s">
        <v>463</v>
      </c>
      <c r="AG297" t="s">
        <v>460</v>
      </c>
      <c r="AH297" t="s">
        <v>460</v>
      </c>
      <c r="AI297" t="s">
        <v>480</v>
      </c>
      <c r="AJ297" t="s">
        <v>460</v>
      </c>
      <c r="AK297" t="s">
        <v>460</v>
      </c>
      <c r="AL297" t="s">
        <v>460</v>
      </c>
      <c r="AM297" t="s">
        <v>460</v>
      </c>
      <c r="AN297" t="s">
        <v>460</v>
      </c>
      <c r="AO297" t="s">
        <v>460</v>
      </c>
      <c r="AP297" t="s">
        <v>460</v>
      </c>
      <c r="AQ297" t="s">
        <v>460</v>
      </c>
      <c r="AR297" t="s">
        <v>460</v>
      </c>
      <c r="AS297" t="s">
        <v>460</v>
      </c>
      <c r="AT297" t="s">
        <v>460</v>
      </c>
      <c r="AU297" t="s">
        <v>460</v>
      </c>
      <c r="AV297" t="s">
        <v>460</v>
      </c>
      <c r="AW297" t="s">
        <v>460</v>
      </c>
      <c r="AX297" t="s">
        <v>460</v>
      </c>
      <c r="AY297" t="s">
        <v>460</v>
      </c>
      <c r="AZ297" t="s">
        <v>460</v>
      </c>
      <c r="BA297" t="s">
        <v>460</v>
      </c>
      <c r="BB297" t="s">
        <v>460</v>
      </c>
      <c r="BC297" t="s">
        <v>460</v>
      </c>
      <c r="BD297" t="s">
        <v>460</v>
      </c>
      <c r="BE297" t="s">
        <v>463</v>
      </c>
      <c r="BF297" t="s">
        <v>460</v>
      </c>
      <c r="BG297" t="s">
        <v>460</v>
      </c>
      <c r="BH297" t="s">
        <v>460</v>
      </c>
      <c r="BI297" t="s">
        <v>460</v>
      </c>
      <c r="BJ297" t="s">
        <v>463</v>
      </c>
      <c r="BK297" t="s">
        <v>460</v>
      </c>
      <c r="BL297" t="s">
        <v>460</v>
      </c>
      <c r="BM297" t="s">
        <v>460</v>
      </c>
      <c r="BN297" t="s">
        <v>460</v>
      </c>
      <c r="BO297" t="s">
        <v>460</v>
      </c>
      <c r="BP297" t="s">
        <v>460</v>
      </c>
      <c r="BQ297" t="s">
        <v>460</v>
      </c>
      <c r="BR297" t="s">
        <v>460</v>
      </c>
      <c r="BS297" t="s">
        <v>460</v>
      </c>
      <c r="BT297" t="s">
        <v>460</v>
      </c>
      <c r="BU297" t="s">
        <v>460</v>
      </c>
      <c r="BV297" t="s">
        <v>460</v>
      </c>
      <c r="BW297" t="s">
        <v>460</v>
      </c>
      <c r="BX297" t="s">
        <v>460</v>
      </c>
      <c r="BY297" t="s">
        <v>460</v>
      </c>
      <c r="BZ297" t="s">
        <v>460</v>
      </c>
      <c r="CA297" t="s">
        <v>460</v>
      </c>
      <c r="CB297" t="s">
        <v>460</v>
      </c>
      <c r="CC297" t="s">
        <v>460</v>
      </c>
      <c r="CD297" t="s">
        <v>460</v>
      </c>
      <c r="CE297" t="s">
        <v>460</v>
      </c>
      <c r="CF297" t="s">
        <v>460</v>
      </c>
      <c r="CG297" t="s">
        <v>460</v>
      </c>
      <c r="CH297" t="s">
        <v>460</v>
      </c>
      <c r="CI297" t="s">
        <v>460</v>
      </c>
      <c r="CJ297" t="s">
        <v>460</v>
      </c>
      <c r="CK297" t="s">
        <v>460</v>
      </c>
      <c r="CL297" t="s">
        <v>460</v>
      </c>
      <c r="CM297" t="s">
        <v>463</v>
      </c>
      <c r="CN297" t="s">
        <v>460</v>
      </c>
      <c r="CO297" t="s">
        <v>460</v>
      </c>
      <c r="CP297" t="s">
        <v>460</v>
      </c>
      <c r="CQ297" t="s">
        <v>460</v>
      </c>
      <c r="CR297" t="s">
        <v>460</v>
      </c>
      <c r="CS297" t="s">
        <v>460</v>
      </c>
      <c r="CT297" t="s">
        <v>461</v>
      </c>
      <c r="CU297" t="s">
        <v>460</v>
      </c>
      <c r="CV297" t="s">
        <v>460</v>
      </c>
      <c r="CW297" t="s">
        <v>460</v>
      </c>
      <c r="CX297" t="s">
        <v>460</v>
      </c>
      <c r="CY297" t="s">
        <v>463</v>
      </c>
      <c r="CZ297" t="s">
        <v>460</v>
      </c>
      <c r="DA297" t="s">
        <v>460</v>
      </c>
      <c r="DB297" t="s">
        <v>474</v>
      </c>
      <c r="DC297" t="s">
        <v>460</v>
      </c>
      <c r="DD297" t="s">
        <v>460</v>
      </c>
      <c r="DE297" t="s">
        <v>460</v>
      </c>
      <c r="DF297" t="s">
        <v>460</v>
      </c>
      <c r="DG297" t="s">
        <v>460</v>
      </c>
      <c r="DH297" t="s">
        <v>460</v>
      </c>
      <c r="DI297" t="s">
        <v>460</v>
      </c>
      <c r="DJ297" t="s">
        <v>460</v>
      </c>
      <c r="DK297" t="s">
        <v>460</v>
      </c>
      <c r="DL297" t="s">
        <v>460</v>
      </c>
      <c r="DM297" t="s">
        <v>460</v>
      </c>
      <c r="DN297" t="s">
        <v>460</v>
      </c>
      <c r="DO297" t="s">
        <v>460</v>
      </c>
      <c r="DP297" t="s">
        <v>461</v>
      </c>
      <c r="DQ297" t="s">
        <v>473</v>
      </c>
      <c r="DR297" t="s">
        <v>460</v>
      </c>
      <c r="DS297" t="s">
        <v>460</v>
      </c>
      <c r="DT297" t="s">
        <v>460</v>
      </c>
      <c r="DU297" t="s">
        <v>460</v>
      </c>
      <c r="DV297" t="s">
        <v>460</v>
      </c>
      <c r="DW297" t="s">
        <v>460</v>
      </c>
      <c r="DX297" t="s">
        <v>460</v>
      </c>
      <c r="DY297" t="s">
        <v>460</v>
      </c>
      <c r="DZ297" t="s">
        <v>460</v>
      </c>
      <c r="EA297" t="s">
        <v>460</v>
      </c>
      <c r="EB297" t="s">
        <v>460</v>
      </c>
      <c r="EC297" t="s">
        <v>460</v>
      </c>
      <c r="ED297" t="s">
        <v>460</v>
      </c>
      <c r="EE297" t="s">
        <v>460</v>
      </c>
      <c r="EF297" t="s">
        <v>460</v>
      </c>
      <c r="EG297" t="s">
        <v>460</v>
      </c>
      <c r="EH297" t="s">
        <v>460</v>
      </c>
      <c r="EI297" t="s">
        <v>460</v>
      </c>
      <c r="EJ297" t="s">
        <v>460</v>
      </c>
      <c r="EK297" t="s">
        <v>460</v>
      </c>
      <c r="EL297" t="s">
        <v>460</v>
      </c>
      <c r="EM297" t="s">
        <v>460</v>
      </c>
      <c r="EN297" t="s">
        <v>460</v>
      </c>
      <c r="EO297" t="s">
        <v>460</v>
      </c>
      <c r="EP297" t="s">
        <v>460</v>
      </c>
      <c r="EQ297" t="s">
        <v>460</v>
      </c>
      <c r="ER297" t="s">
        <v>460</v>
      </c>
      <c r="ES297" t="s">
        <v>460</v>
      </c>
      <c r="ET297" t="s">
        <v>460</v>
      </c>
      <c r="EU297" t="s">
        <v>460</v>
      </c>
      <c r="EV297" t="s">
        <v>460</v>
      </c>
      <c r="EW297" t="s">
        <v>460</v>
      </c>
      <c r="EX297" t="s">
        <v>460</v>
      </c>
      <c r="EY297" t="s">
        <v>461</v>
      </c>
      <c r="EZ297" t="s">
        <v>460</v>
      </c>
      <c r="FA297" t="s">
        <v>480</v>
      </c>
      <c r="FB297" t="s">
        <v>473</v>
      </c>
      <c r="FC297" t="s">
        <v>460</v>
      </c>
      <c r="FD297" t="s">
        <v>460</v>
      </c>
      <c r="FE297" t="s">
        <v>460</v>
      </c>
      <c r="FF297" t="s">
        <v>480</v>
      </c>
      <c r="FG297" t="s">
        <v>460</v>
      </c>
      <c r="FH297" t="s">
        <v>460</v>
      </c>
      <c r="FI297" t="s">
        <v>460</v>
      </c>
      <c r="FJ297" t="s">
        <v>460</v>
      </c>
      <c r="FK297" t="s">
        <v>460</v>
      </c>
      <c r="FL297" t="s">
        <v>460</v>
      </c>
      <c r="FM297" t="s">
        <v>460</v>
      </c>
      <c r="FN297" t="s">
        <v>460</v>
      </c>
      <c r="FO297" t="s">
        <v>460</v>
      </c>
      <c r="FP297" t="s">
        <v>460</v>
      </c>
      <c r="FQ297" t="s">
        <v>460</v>
      </c>
      <c r="FR297" t="s">
        <v>460</v>
      </c>
      <c r="FS297" t="s">
        <v>460</v>
      </c>
      <c r="FT297" t="s">
        <v>460</v>
      </c>
      <c r="FU297" t="s">
        <v>460</v>
      </c>
      <c r="FV297" t="s">
        <v>460</v>
      </c>
      <c r="FW297" t="s">
        <v>461</v>
      </c>
      <c r="FX297" t="s">
        <v>460</v>
      </c>
      <c r="FY297" t="s">
        <v>460</v>
      </c>
      <c r="FZ297" t="s">
        <v>460</v>
      </c>
      <c r="GA297" t="s">
        <v>460</v>
      </c>
      <c r="GB297" t="s">
        <v>460</v>
      </c>
      <c r="GC297" t="s">
        <v>460</v>
      </c>
      <c r="GD297" t="s">
        <v>460</v>
      </c>
      <c r="GE297" t="s">
        <v>460</v>
      </c>
      <c r="GF297" t="s">
        <v>460</v>
      </c>
      <c r="GG297" t="s">
        <v>460</v>
      </c>
      <c r="GH297" t="s">
        <v>460</v>
      </c>
      <c r="GI297" t="s">
        <v>460</v>
      </c>
      <c r="GJ297" t="s">
        <v>460</v>
      </c>
      <c r="GK297" t="s">
        <v>460</v>
      </c>
      <c r="GL297" t="s">
        <v>460</v>
      </c>
      <c r="GM297" t="s">
        <v>460</v>
      </c>
      <c r="GN297" t="s">
        <v>460</v>
      </c>
      <c r="GO297" t="s">
        <v>460</v>
      </c>
      <c r="GP297" t="s">
        <v>460</v>
      </c>
      <c r="GQ297" t="s">
        <v>460</v>
      </c>
      <c r="GR297" t="s">
        <v>460</v>
      </c>
      <c r="GS297" t="s">
        <v>460</v>
      </c>
      <c r="GT297" t="s">
        <v>460</v>
      </c>
      <c r="GU297" t="s">
        <v>460</v>
      </c>
      <c r="GV297" t="s">
        <v>460</v>
      </c>
      <c r="GW297" t="s">
        <v>460</v>
      </c>
      <c r="GX297" t="s">
        <v>460</v>
      </c>
      <c r="GY297" t="s">
        <v>460</v>
      </c>
      <c r="GZ297" t="s">
        <v>460</v>
      </c>
      <c r="HA297" t="s">
        <v>460</v>
      </c>
      <c r="HB297" t="s">
        <v>460</v>
      </c>
      <c r="HC297" t="s">
        <v>460</v>
      </c>
      <c r="HD297" t="s">
        <v>460</v>
      </c>
      <c r="HE297" t="s">
        <v>481</v>
      </c>
      <c r="HF297">
        <v>183</v>
      </c>
      <c r="HG297">
        <v>5</v>
      </c>
      <c r="HH297">
        <v>3</v>
      </c>
      <c r="HI297">
        <v>6</v>
      </c>
      <c r="HJ297">
        <v>2</v>
      </c>
      <c r="HK297" t="s">
        <v>476</v>
      </c>
      <c r="HM297" s="3">
        <f t="shared" si="194"/>
        <v>46</v>
      </c>
      <c r="HN297" s="3">
        <f t="shared" si="195"/>
        <v>5</v>
      </c>
      <c r="HO297" s="3">
        <f t="shared" si="211"/>
        <v>0</v>
      </c>
      <c r="HP297" s="3">
        <f t="shared" si="174"/>
        <v>46</v>
      </c>
      <c r="HQ297" s="7" t="str" cm="1">
        <f t="array" ref="HQ297">_xlfn.SWITCH(HP297,HM297,"Oui",HN297,"Non",HO297,"Abstention")</f>
        <v>Oui</v>
      </c>
      <c r="HR297" s="7" t="str" cm="1">
        <f t="array" ref="HR297">_xlfn.SWITCH(HQ297,"Oui","Non","Non","Oui","Abstention","Oui")</f>
        <v>Non</v>
      </c>
      <c r="HS297" s="7" t="str" cm="1">
        <f t="array" ref="HS297">_xlfn.SWITCH(HQ297,"Oui","Abstention","Non","Abstention","Abstention","Non")</f>
        <v>Abstention</v>
      </c>
      <c r="HT297" s="3">
        <f t="shared" si="175"/>
        <v>51</v>
      </c>
      <c r="HU297" s="3">
        <f t="shared" si="176"/>
        <v>0.90196078431372551</v>
      </c>
      <c r="HV297" t="str">
        <f t="shared" si="177"/>
        <v>consigne</v>
      </c>
      <c r="HW297" s="3">
        <f t="shared" si="196"/>
        <v>37</v>
      </c>
      <c r="HX297" s="3">
        <f t="shared" si="197"/>
        <v>0</v>
      </c>
      <c r="HY297" s="3">
        <f t="shared" si="198"/>
        <v>0</v>
      </c>
      <c r="HZ297" s="3">
        <f t="shared" si="178"/>
        <v>37</v>
      </c>
      <c r="IA297" s="7" t="str" cm="1">
        <f t="array" ref="IA297">_xlfn.SWITCH(HZ297,HW297,"Oui",HX297,"Non",HY297,"Abstention")</f>
        <v>Oui</v>
      </c>
      <c r="IB297" s="7" t="str" cm="1">
        <f t="array" ref="IB297">_xlfn.SWITCH(IA297,"Oui","Non","Non","Oui","Abstention","Oui")</f>
        <v>Non</v>
      </c>
      <c r="IC297" s="7" t="str" cm="1">
        <f t="array" ref="IC297">_xlfn.SWITCH(IA297,"Oui","Abstention","Non","Abstention","Abstention","Non")</f>
        <v>Abstention</v>
      </c>
      <c r="ID297" s="3">
        <f t="shared" si="179"/>
        <v>37</v>
      </c>
      <c r="IE297" s="3">
        <f t="shared" si="180"/>
        <v>1</v>
      </c>
      <c r="IF297" t="str">
        <f t="shared" si="181"/>
        <v>consigne</v>
      </c>
      <c r="IG297">
        <f t="shared" si="199"/>
        <v>28</v>
      </c>
      <c r="IH297">
        <f t="shared" si="200"/>
        <v>0</v>
      </c>
      <c r="II297">
        <f t="shared" si="201"/>
        <v>3</v>
      </c>
      <c r="IJ297" s="3">
        <f t="shared" si="182"/>
        <v>28</v>
      </c>
      <c r="IK297" s="7" t="str" cm="1">
        <f t="array" ref="IK297">_xlfn.SWITCH(IJ297,IG297,"Oui",IH297,"Non",II297,"Abstention")</f>
        <v>Oui</v>
      </c>
      <c r="IL297" s="7" t="str" cm="1">
        <f t="array" ref="IL297">_xlfn.SWITCH(IK297,"Oui","Non","Non","Oui","Abstention","Oui")</f>
        <v>Non</v>
      </c>
      <c r="IM297" s="7" t="str" cm="1">
        <f t="array" ref="IM297">_xlfn.SWITCH(IK297,"Oui","Abstention","Non","Abstention","Abstention","Non")</f>
        <v>Abstention</v>
      </c>
      <c r="IN297" s="3">
        <f t="shared" si="183"/>
        <v>31</v>
      </c>
      <c r="IO297" s="3">
        <f t="shared" si="184"/>
        <v>0.90322580645161288</v>
      </c>
      <c r="IP297" t="str">
        <f t="shared" si="212"/>
        <v>consigne</v>
      </c>
      <c r="IQ297">
        <f t="shared" si="202"/>
        <v>27</v>
      </c>
      <c r="IR297">
        <f t="shared" si="203"/>
        <v>0</v>
      </c>
      <c r="IS297">
        <f t="shared" si="204"/>
        <v>0</v>
      </c>
      <c r="IT297" s="3">
        <f t="shared" si="185"/>
        <v>27</v>
      </c>
      <c r="IU297" s="7" t="str" cm="1">
        <f t="array" ref="IU297">_xlfn.SWITCH(IT297,IQ297,"Oui",IR297,"Non",IS297,"Abstention")</f>
        <v>Oui</v>
      </c>
      <c r="IV297" s="7" t="str" cm="1">
        <f t="array" ref="IV297">_xlfn.SWITCH(IU297,"Oui","Non","Non","Oui","Abstention","Oui")</f>
        <v>Non</v>
      </c>
      <c r="IW297" s="7" t="str" cm="1">
        <f t="array" ref="IW297">_xlfn.SWITCH(IU297,"Oui","Abstention","Non","Abstention","Abstention","Non")</f>
        <v>Abstention</v>
      </c>
      <c r="IX297" s="3">
        <f t="shared" si="186"/>
        <v>27</v>
      </c>
      <c r="IY297" s="3">
        <f t="shared" si="187"/>
        <v>1</v>
      </c>
      <c r="IZ297" t="str">
        <f t="shared" si="213"/>
        <v>consigne</v>
      </c>
      <c r="JA297">
        <f t="shared" si="205"/>
        <v>29</v>
      </c>
      <c r="JB297">
        <f t="shared" si="206"/>
        <v>0</v>
      </c>
      <c r="JC297">
        <f t="shared" si="207"/>
        <v>0</v>
      </c>
      <c r="JD297" s="3">
        <f t="shared" si="188"/>
        <v>29</v>
      </c>
      <c r="JE297" s="7" t="str" cm="1">
        <f t="array" ref="JE297">_xlfn.SWITCH(JD297,JA297,"Oui",JB297,"Non",JC297,"Abstention")</f>
        <v>Oui</v>
      </c>
      <c r="JF297" s="7" t="str" cm="1">
        <f t="array" ref="JF297">_xlfn.SWITCH(JE297,"Oui","Non","Non","Oui","Abstention","Oui")</f>
        <v>Non</v>
      </c>
      <c r="JG297" s="7" t="str" cm="1">
        <f t="array" ref="JG297">_xlfn.SWITCH(JE297,"Oui","Abstention","Non","Abstention","Abstention","Non")</f>
        <v>Abstention</v>
      </c>
      <c r="JH297" s="3">
        <f t="shared" si="189"/>
        <v>29</v>
      </c>
      <c r="JI297" s="3">
        <f t="shared" si="190"/>
        <v>1</v>
      </c>
      <c r="JJ297" t="str">
        <f t="shared" si="214"/>
        <v>consigne</v>
      </c>
      <c r="JK297">
        <f t="shared" si="208"/>
        <v>16</v>
      </c>
      <c r="JL297">
        <f t="shared" si="209"/>
        <v>0</v>
      </c>
      <c r="JM297">
        <f t="shared" si="210"/>
        <v>0</v>
      </c>
      <c r="JN297" s="3">
        <f t="shared" si="191"/>
        <v>16</v>
      </c>
      <c r="JO297" s="7" t="str" cm="1">
        <f t="array" ref="JO297">_xlfn.SWITCH(JN297,JK297,"Oui",JL297,"Non",JM297,"Abstention")</f>
        <v>Oui</v>
      </c>
      <c r="JP297" s="7" t="str" cm="1">
        <f t="array" ref="JP297">_xlfn.SWITCH(JO297,"Oui","Non","Non","Oui","Abstention","Oui")</f>
        <v>Non</v>
      </c>
      <c r="JQ297" s="7" t="str" cm="1">
        <f t="array" ref="JQ297">_xlfn.SWITCH(JO297,"Oui","Abstention","Non","Abstention","Abstention","Non")</f>
        <v>Abstention</v>
      </c>
      <c r="JR297" s="3">
        <f t="shared" si="192"/>
        <v>16</v>
      </c>
      <c r="JS297" s="3">
        <f t="shared" si="193"/>
        <v>1</v>
      </c>
      <c r="JT297" t="str">
        <f t="shared" si="215"/>
        <v>consigne</v>
      </c>
      <c r="JU297" s="3"/>
      <c r="JV297" t="str" cm="1">
        <f t="array" ref="JV297:JZ297">_xlfn._xlws.FILTER($M$3:$HD$3,((($M297:$HD297=$HR297)+($M297:$HD297=$HS297))*($M$5:$HD$5="V")*($HV297="consigne")),"")</f>
        <v>Addor Jean-Luc</v>
      </c>
      <c r="JW297" t="str">
        <v>Hess Erich</v>
      </c>
      <c r="JX297" t="str">
        <v>Marchesi Piero</v>
      </c>
      <c r="JY297" t="str">
        <v>Quadri Lorenzo</v>
      </c>
      <c r="JZ297" t="str">
        <v>Schwander Pirmin</v>
      </c>
      <c r="KP297" t="str" cm="1">
        <f t="array" ref="KP297">_xlfn._xlws.FILTER($M$3:$HD$3,((($M297:$HD297=$IB297)+($M297:$HD297=$IC297))*($M$5:$HD$5="S")*($IF297="consigne")),"")</f>
        <v/>
      </c>
      <c r="LD297" t="str" cm="1">
        <f t="array" ref="LD297">_xlfn._xlws.FILTER($M$3:$HD$3,((($M297:$HD297=$IV297)+($M297:$HD297=$IW297))*($M$5:$HD$5="RL")*($IZ297="consigne")),"")</f>
        <v/>
      </c>
      <c r="LP297" t="str" cm="1">
        <f t="array" ref="LP297">_xlfn._xlws.FILTER($M$3:$HD$3,((($M297:$HD297=$JF297)+($M297:$HD297=$JG297))*($M$5:$HD$5="G")*($JJ297="consigne")),"")</f>
        <v/>
      </c>
      <c r="MA297" t="str" cm="1">
        <f t="array" ref="MA297">_xlfn._xlws.FILTER($M$3:$HD$3,((($M297:$HD297=$JP297)+($M297:$HD297=$JQ297))*($M$5:$HD$5="GL")*($JT297="consigne")),"")</f>
        <v/>
      </c>
      <c r="MG297" t="str" cm="1">
        <f t="array" ref="MG297:MI297">_xlfn._xlws.FILTER($M$3:$HD$3,((($M297:$HD297=$IL297)+($M297:$HD297=$IM297))*($M$5:$HD$5="M-E")*($IP297="consigne")),"")</f>
        <v>Bregy Philipp Matthias</v>
      </c>
      <c r="MH297" t="str">
        <v>Regazzi Fabio</v>
      </c>
      <c r="MI297" t="str">
        <v>Romano Marco</v>
      </c>
    </row>
    <row r="298" spans="1:347" x14ac:dyDescent="0.25">
      <c r="A298" s="1" t="s">
        <v>1440</v>
      </c>
      <c r="B298" t="s">
        <v>204</v>
      </c>
      <c r="C298" t="s">
        <v>483</v>
      </c>
      <c r="D298" t="s">
        <v>484</v>
      </c>
      <c r="E298" s="1" t="s">
        <v>514</v>
      </c>
      <c r="F298" t="s">
        <v>515</v>
      </c>
      <c r="G298">
        <v>24804</v>
      </c>
      <c r="H298" t="s">
        <v>521</v>
      </c>
      <c r="I298" t="s">
        <v>522</v>
      </c>
      <c r="J298" t="s">
        <v>1416</v>
      </c>
      <c r="K298" t="s">
        <v>519</v>
      </c>
      <c r="M298" t="s">
        <v>461</v>
      </c>
      <c r="N298" t="s">
        <v>461</v>
      </c>
      <c r="O298" t="s">
        <v>460</v>
      </c>
      <c r="P298" t="s">
        <v>461</v>
      </c>
      <c r="Q298" t="s">
        <v>461</v>
      </c>
      <c r="R298" t="s">
        <v>460</v>
      </c>
      <c r="S298" t="s">
        <v>460</v>
      </c>
      <c r="T298" t="s">
        <v>460</v>
      </c>
      <c r="U298" t="s">
        <v>460</v>
      </c>
      <c r="V298" t="s">
        <v>460</v>
      </c>
      <c r="W298" t="s">
        <v>463</v>
      </c>
      <c r="X298" t="s">
        <v>460</v>
      </c>
      <c r="Y298" t="s">
        <v>460</v>
      </c>
      <c r="Z298" t="s">
        <v>460</v>
      </c>
      <c r="AA298" t="s">
        <v>460</v>
      </c>
      <c r="AB298" t="s">
        <v>460</v>
      </c>
      <c r="AC298" t="s">
        <v>460</v>
      </c>
      <c r="AD298" t="s">
        <v>460</v>
      </c>
      <c r="AE298" t="s">
        <v>461</v>
      </c>
      <c r="AF298" t="s">
        <v>463</v>
      </c>
      <c r="AG298" t="s">
        <v>460</v>
      </c>
      <c r="AH298" t="s">
        <v>460</v>
      </c>
      <c r="AI298" t="s">
        <v>460</v>
      </c>
      <c r="AJ298" t="s">
        <v>460</v>
      </c>
      <c r="AK298" t="s">
        <v>460</v>
      </c>
      <c r="AL298" t="s">
        <v>461</v>
      </c>
      <c r="AM298" t="s">
        <v>461</v>
      </c>
      <c r="AN298" t="s">
        <v>460</v>
      </c>
      <c r="AO298" t="s">
        <v>461</v>
      </c>
      <c r="AP298" t="s">
        <v>460</v>
      </c>
      <c r="AQ298" t="s">
        <v>460</v>
      </c>
      <c r="AR298" t="s">
        <v>460</v>
      </c>
      <c r="AS298" t="s">
        <v>460</v>
      </c>
      <c r="AT298" t="s">
        <v>460</v>
      </c>
      <c r="AU298" t="s">
        <v>460</v>
      </c>
      <c r="AV298" t="s">
        <v>460</v>
      </c>
      <c r="AW298" t="s">
        <v>461</v>
      </c>
      <c r="AX298" t="s">
        <v>460</v>
      </c>
      <c r="AY298" t="s">
        <v>460</v>
      </c>
      <c r="AZ298" t="s">
        <v>460</v>
      </c>
      <c r="BA298" t="s">
        <v>461</v>
      </c>
      <c r="BB298" t="s">
        <v>460</v>
      </c>
      <c r="BC298" t="s">
        <v>460</v>
      </c>
      <c r="BD298" t="s">
        <v>461</v>
      </c>
      <c r="BE298" t="s">
        <v>463</v>
      </c>
      <c r="BF298" t="s">
        <v>460</v>
      </c>
      <c r="BG298" t="s">
        <v>460</v>
      </c>
      <c r="BH298" t="s">
        <v>460</v>
      </c>
      <c r="BI298" t="s">
        <v>460</v>
      </c>
      <c r="BJ298" t="s">
        <v>463</v>
      </c>
      <c r="BK298" t="s">
        <v>461</v>
      </c>
      <c r="BL298" t="s">
        <v>460</v>
      </c>
      <c r="BM298" t="s">
        <v>460</v>
      </c>
      <c r="BN298" t="s">
        <v>460</v>
      </c>
      <c r="BO298" t="s">
        <v>460</v>
      </c>
      <c r="BP298" t="s">
        <v>460</v>
      </c>
      <c r="BQ298" t="s">
        <v>460</v>
      </c>
      <c r="BR298" t="s">
        <v>461</v>
      </c>
      <c r="BS298" t="s">
        <v>460</v>
      </c>
      <c r="BT298" t="s">
        <v>461</v>
      </c>
      <c r="BU298" t="s">
        <v>461</v>
      </c>
      <c r="BV298" t="s">
        <v>460</v>
      </c>
      <c r="BW298" t="s">
        <v>461</v>
      </c>
      <c r="BX298" t="s">
        <v>460</v>
      </c>
      <c r="BY298" t="s">
        <v>460</v>
      </c>
      <c r="BZ298" t="s">
        <v>461</v>
      </c>
      <c r="CA298" t="s">
        <v>460</v>
      </c>
      <c r="CB298" t="s">
        <v>460</v>
      </c>
      <c r="CC298" t="s">
        <v>460</v>
      </c>
      <c r="CD298" t="s">
        <v>461</v>
      </c>
      <c r="CE298" t="s">
        <v>460</v>
      </c>
      <c r="CF298" t="s">
        <v>460</v>
      </c>
      <c r="CG298" t="s">
        <v>461</v>
      </c>
      <c r="CH298" t="s">
        <v>460</v>
      </c>
      <c r="CI298" t="s">
        <v>461</v>
      </c>
      <c r="CJ298" t="s">
        <v>460</v>
      </c>
      <c r="CK298" t="s">
        <v>460</v>
      </c>
      <c r="CL298" t="s">
        <v>461</v>
      </c>
      <c r="CM298" t="s">
        <v>463</v>
      </c>
      <c r="CN298" t="s">
        <v>460</v>
      </c>
      <c r="CO298" t="s">
        <v>460</v>
      </c>
      <c r="CP298" t="s">
        <v>461</v>
      </c>
      <c r="CQ298" t="s">
        <v>461</v>
      </c>
      <c r="CR298" t="s">
        <v>461</v>
      </c>
      <c r="CS298" t="s">
        <v>461</v>
      </c>
      <c r="CT298" t="s">
        <v>461</v>
      </c>
      <c r="CU298" t="s">
        <v>460</v>
      </c>
      <c r="CV298" t="s">
        <v>461</v>
      </c>
      <c r="CW298" t="s">
        <v>460</v>
      </c>
      <c r="CX298" t="s">
        <v>460</v>
      </c>
      <c r="CY298" t="s">
        <v>463</v>
      </c>
      <c r="CZ298" t="s">
        <v>461</v>
      </c>
      <c r="DA298" t="s">
        <v>460</v>
      </c>
      <c r="DB298" t="s">
        <v>474</v>
      </c>
      <c r="DC298" t="s">
        <v>460</v>
      </c>
      <c r="DD298" t="s">
        <v>461</v>
      </c>
      <c r="DE298" t="s">
        <v>460</v>
      </c>
      <c r="DF298" t="s">
        <v>461</v>
      </c>
      <c r="DG298" t="s">
        <v>460</v>
      </c>
      <c r="DH298" t="s">
        <v>460</v>
      </c>
      <c r="DI298" t="s">
        <v>460</v>
      </c>
      <c r="DJ298" t="s">
        <v>460</v>
      </c>
      <c r="DK298" t="s">
        <v>460</v>
      </c>
      <c r="DL298" t="s">
        <v>460</v>
      </c>
      <c r="DM298" t="s">
        <v>460</v>
      </c>
      <c r="DN298" t="s">
        <v>460</v>
      </c>
      <c r="DO298" t="s">
        <v>460</v>
      </c>
      <c r="DP298" t="s">
        <v>461</v>
      </c>
      <c r="DQ298" t="s">
        <v>473</v>
      </c>
      <c r="DR298" t="s">
        <v>460</v>
      </c>
      <c r="DS298" t="s">
        <v>460</v>
      </c>
      <c r="DT298" t="s">
        <v>460</v>
      </c>
      <c r="DU298" t="s">
        <v>461</v>
      </c>
      <c r="DV298" t="s">
        <v>460</v>
      </c>
      <c r="DW298" t="s">
        <v>460</v>
      </c>
      <c r="DX298" t="s">
        <v>461</v>
      </c>
      <c r="DY298" t="s">
        <v>460</v>
      </c>
      <c r="DZ298" t="s">
        <v>460</v>
      </c>
      <c r="EA298" t="s">
        <v>460</v>
      </c>
      <c r="EB298" t="s">
        <v>460</v>
      </c>
      <c r="EC298" t="s">
        <v>460</v>
      </c>
      <c r="ED298" t="s">
        <v>460</v>
      </c>
      <c r="EE298" t="s">
        <v>460</v>
      </c>
      <c r="EF298" t="s">
        <v>460</v>
      </c>
      <c r="EG298" t="s">
        <v>460</v>
      </c>
      <c r="EH298" t="s">
        <v>460</v>
      </c>
      <c r="EI298" t="s">
        <v>461</v>
      </c>
      <c r="EJ298" t="s">
        <v>461</v>
      </c>
      <c r="EK298" t="s">
        <v>460</v>
      </c>
      <c r="EL298" t="s">
        <v>460</v>
      </c>
      <c r="EM298" t="s">
        <v>460</v>
      </c>
      <c r="EN298" t="s">
        <v>461</v>
      </c>
      <c r="EO298" t="s">
        <v>460</v>
      </c>
      <c r="EP298" t="s">
        <v>460</v>
      </c>
      <c r="EQ298" t="s">
        <v>460</v>
      </c>
      <c r="ER298" t="s">
        <v>460</v>
      </c>
      <c r="ES298" t="s">
        <v>460</v>
      </c>
      <c r="ET298" t="s">
        <v>460</v>
      </c>
      <c r="EU298" t="s">
        <v>460</v>
      </c>
      <c r="EV298" t="s">
        <v>460</v>
      </c>
      <c r="EW298" t="s">
        <v>460</v>
      </c>
      <c r="EX298" t="s">
        <v>460</v>
      </c>
      <c r="EY298" t="s">
        <v>461</v>
      </c>
      <c r="EZ298" t="s">
        <v>460</v>
      </c>
      <c r="FA298" t="s">
        <v>460</v>
      </c>
      <c r="FB298" t="s">
        <v>473</v>
      </c>
      <c r="FC298" t="s">
        <v>460</v>
      </c>
      <c r="FD298" t="s">
        <v>460</v>
      </c>
      <c r="FE298" t="s">
        <v>460</v>
      </c>
      <c r="FF298" t="s">
        <v>460</v>
      </c>
      <c r="FG298" t="s">
        <v>461</v>
      </c>
      <c r="FH298" t="s">
        <v>460</v>
      </c>
      <c r="FI298" t="s">
        <v>460</v>
      </c>
      <c r="FJ298" t="s">
        <v>461</v>
      </c>
      <c r="FK298" t="s">
        <v>461</v>
      </c>
      <c r="FL298" t="s">
        <v>460</v>
      </c>
      <c r="FM298" t="s">
        <v>460</v>
      </c>
      <c r="FN298" t="s">
        <v>460</v>
      </c>
      <c r="FO298" t="s">
        <v>460</v>
      </c>
      <c r="FP298" t="s">
        <v>460</v>
      </c>
      <c r="FQ298" t="s">
        <v>461</v>
      </c>
      <c r="FR298" t="s">
        <v>460</v>
      </c>
      <c r="FS298" t="s">
        <v>460</v>
      </c>
      <c r="FT298" t="s">
        <v>460</v>
      </c>
      <c r="FU298" t="s">
        <v>460</v>
      </c>
      <c r="FV298" t="s">
        <v>460</v>
      </c>
      <c r="FW298" t="s">
        <v>461</v>
      </c>
      <c r="FX298" t="s">
        <v>460</v>
      </c>
      <c r="FY298" t="s">
        <v>460</v>
      </c>
      <c r="FZ298" t="s">
        <v>460</v>
      </c>
      <c r="GA298" t="s">
        <v>461</v>
      </c>
      <c r="GB298" t="s">
        <v>460</v>
      </c>
      <c r="GC298" t="s">
        <v>461</v>
      </c>
      <c r="GD298" t="s">
        <v>460</v>
      </c>
      <c r="GE298" t="s">
        <v>460</v>
      </c>
      <c r="GF298" t="s">
        <v>461</v>
      </c>
      <c r="GG298" t="s">
        <v>460</v>
      </c>
      <c r="GH298" t="s">
        <v>460</v>
      </c>
      <c r="GI298" t="s">
        <v>460</v>
      </c>
      <c r="GJ298" t="s">
        <v>460</v>
      </c>
      <c r="GK298" t="s">
        <v>461</v>
      </c>
      <c r="GL298" t="s">
        <v>461</v>
      </c>
      <c r="GM298" t="s">
        <v>460</v>
      </c>
      <c r="GN298" t="s">
        <v>460</v>
      </c>
      <c r="GO298" t="s">
        <v>461</v>
      </c>
      <c r="GP298" t="s">
        <v>460</v>
      </c>
      <c r="GQ298" t="s">
        <v>461</v>
      </c>
      <c r="GR298" t="s">
        <v>460</v>
      </c>
      <c r="GS298" t="s">
        <v>460</v>
      </c>
      <c r="GT298" t="s">
        <v>460</v>
      </c>
      <c r="GU298" t="s">
        <v>460</v>
      </c>
      <c r="GV298" t="s">
        <v>460</v>
      </c>
      <c r="GW298" t="s">
        <v>460</v>
      </c>
      <c r="GX298" t="s">
        <v>460</v>
      </c>
      <c r="GY298" t="s">
        <v>460</v>
      </c>
      <c r="GZ298" t="s">
        <v>460</v>
      </c>
      <c r="HA298" t="s">
        <v>460</v>
      </c>
      <c r="HB298" t="s">
        <v>461</v>
      </c>
      <c r="HC298" t="s">
        <v>460</v>
      </c>
      <c r="HD298" t="s">
        <v>461</v>
      </c>
      <c r="HE298" t="s">
        <v>481</v>
      </c>
      <c r="HF298">
        <v>140</v>
      </c>
      <c r="HG298">
        <v>51</v>
      </c>
      <c r="HH298">
        <v>0</v>
      </c>
      <c r="HI298">
        <v>6</v>
      </c>
      <c r="HJ298">
        <v>2</v>
      </c>
      <c r="HK298" t="s">
        <v>476</v>
      </c>
      <c r="HM298" s="3">
        <f t="shared" si="194"/>
        <v>0</v>
      </c>
      <c r="HN298" s="3">
        <f t="shared" si="195"/>
        <v>51</v>
      </c>
      <c r="HO298" s="3">
        <f t="shared" si="211"/>
        <v>0</v>
      </c>
      <c r="HP298" s="3">
        <f t="shared" si="174"/>
        <v>51</v>
      </c>
      <c r="HQ298" s="7" t="str" cm="1">
        <f t="array" ref="HQ298">_xlfn.SWITCH(HP298,HM298,"Oui",HN298,"Non",HO298,"Abstention")</f>
        <v>Non</v>
      </c>
      <c r="HR298" s="7" t="str" cm="1">
        <f t="array" ref="HR298">_xlfn.SWITCH(HQ298,"Oui","Non","Non","Oui","Abstention","Oui")</f>
        <v>Oui</v>
      </c>
      <c r="HS298" s="7" t="str" cm="1">
        <f t="array" ref="HS298">_xlfn.SWITCH(HQ298,"Oui","Abstention","Non","Abstention","Abstention","Non")</f>
        <v>Abstention</v>
      </c>
      <c r="HT298" s="3">
        <f t="shared" si="175"/>
        <v>51</v>
      </c>
      <c r="HU298" s="3">
        <f t="shared" si="176"/>
        <v>1</v>
      </c>
      <c r="HV298" t="str">
        <f t="shared" si="177"/>
        <v>consigne</v>
      </c>
      <c r="HW298" s="3">
        <f t="shared" si="196"/>
        <v>37</v>
      </c>
      <c r="HX298" s="3">
        <f t="shared" si="197"/>
        <v>0</v>
      </c>
      <c r="HY298" s="3">
        <f t="shared" si="198"/>
        <v>0</v>
      </c>
      <c r="HZ298" s="3">
        <f t="shared" si="178"/>
        <v>37</v>
      </c>
      <c r="IA298" s="7" t="str" cm="1">
        <f t="array" ref="IA298">_xlfn.SWITCH(HZ298,HW298,"Oui",HX298,"Non",HY298,"Abstention")</f>
        <v>Oui</v>
      </c>
      <c r="IB298" s="7" t="str" cm="1">
        <f t="array" ref="IB298">_xlfn.SWITCH(IA298,"Oui","Non","Non","Oui","Abstention","Oui")</f>
        <v>Non</v>
      </c>
      <c r="IC298" s="7" t="str" cm="1">
        <f t="array" ref="IC298">_xlfn.SWITCH(IA298,"Oui","Abstention","Non","Abstention","Abstention","Non")</f>
        <v>Abstention</v>
      </c>
      <c r="ID298" s="3">
        <f t="shared" si="179"/>
        <v>37</v>
      </c>
      <c r="IE298" s="3">
        <f t="shared" si="180"/>
        <v>1</v>
      </c>
      <c r="IF298" t="str">
        <f t="shared" si="181"/>
        <v>consigne</v>
      </c>
      <c r="IG298">
        <f t="shared" si="199"/>
        <v>31</v>
      </c>
      <c r="IH298">
        <f t="shared" si="200"/>
        <v>0</v>
      </c>
      <c r="II298">
        <f t="shared" si="201"/>
        <v>0</v>
      </c>
      <c r="IJ298" s="3">
        <f t="shared" si="182"/>
        <v>31</v>
      </c>
      <c r="IK298" s="7" t="str" cm="1">
        <f t="array" ref="IK298">_xlfn.SWITCH(IJ298,IG298,"Oui",IH298,"Non",II298,"Abstention")</f>
        <v>Oui</v>
      </c>
      <c r="IL298" s="7" t="str" cm="1">
        <f t="array" ref="IL298">_xlfn.SWITCH(IK298,"Oui","Non","Non","Oui","Abstention","Oui")</f>
        <v>Non</v>
      </c>
      <c r="IM298" s="7" t="str" cm="1">
        <f t="array" ref="IM298">_xlfn.SWITCH(IK298,"Oui","Abstention","Non","Abstention","Abstention","Non")</f>
        <v>Abstention</v>
      </c>
      <c r="IN298" s="3">
        <f t="shared" si="183"/>
        <v>31</v>
      </c>
      <c r="IO298" s="3">
        <f t="shared" si="184"/>
        <v>1</v>
      </c>
      <c r="IP298" t="str">
        <f t="shared" si="212"/>
        <v>consigne</v>
      </c>
      <c r="IQ298">
        <f t="shared" si="202"/>
        <v>27</v>
      </c>
      <c r="IR298">
        <f t="shared" si="203"/>
        <v>0</v>
      </c>
      <c r="IS298">
        <f t="shared" si="204"/>
        <v>0</v>
      </c>
      <c r="IT298" s="3">
        <f t="shared" si="185"/>
        <v>27</v>
      </c>
      <c r="IU298" s="7" t="str" cm="1">
        <f t="array" ref="IU298">_xlfn.SWITCH(IT298,IQ298,"Oui",IR298,"Non",IS298,"Abstention")</f>
        <v>Oui</v>
      </c>
      <c r="IV298" s="7" t="str" cm="1">
        <f t="array" ref="IV298">_xlfn.SWITCH(IU298,"Oui","Non","Non","Oui","Abstention","Oui")</f>
        <v>Non</v>
      </c>
      <c r="IW298" s="7" t="str" cm="1">
        <f t="array" ref="IW298">_xlfn.SWITCH(IU298,"Oui","Abstention","Non","Abstention","Abstention","Non")</f>
        <v>Abstention</v>
      </c>
      <c r="IX298" s="3">
        <f t="shared" si="186"/>
        <v>27</v>
      </c>
      <c r="IY298" s="3">
        <f t="shared" si="187"/>
        <v>1</v>
      </c>
      <c r="IZ298" t="str">
        <f t="shared" si="213"/>
        <v>consigne</v>
      </c>
      <c r="JA298">
        <f t="shared" si="205"/>
        <v>29</v>
      </c>
      <c r="JB298">
        <f t="shared" si="206"/>
        <v>0</v>
      </c>
      <c r="JC298">
        <f t="shared" si="207"/>
        <v>0</v>
      </c>
      <c r="JD298" s="3">
        <f t="shared" si="188"/>
        <v>29</v>
      </c>
      <c r="JE298" s="7" t="str" cm="1">
        <f t="array" ref="JE298">_xlfn.SWITCH(JD298,JA298,"Oui",JB298,"Non",JC298,"Abstention")</f>
        <v>Oui</v>
      </c>
      <c r="JF298" s="7" t="str" cm="1">
        <f t="array" ref="JF298">_xlfn.SWITCH(JE298,"Oui","Non","Non","Oui","Abstention","Oui")</f>
        <v>Non</v>
      </c>
      <c r="JG298" s="7" t="str" cm="1">
        <f t="array" ref="JG298">_xlfn.SWITCH(JE298,"Oui","Abstention","Non","Abstention","Abstention","Non")</f>
        <v>Abstention</v>
      </c>
      <c r="JH298" s="3">
        <f t="shared" si="189"/>
        <v>29</v>
      </c>
      <c r="JI298" s="3">
        <f t="shared" si="190"/>
        <v>1</v>
      </c>
      <c r="JJ298" t="str">
        <f t="shared" si="214"/>
        <v>consigne</v>
      </c>
      <c r="JK298">
        <f t="shared" si="208"/>
        <v>16</v>
      </c>
      <c r="JL298">
        <f t="shared" si="209"/>
        <v>0</v>
      </c>
      <c r="JM298">
        <f t="shared" si="210"/>
        <v>0</v>
      </c>
      <c r="JN298" s="3">
        <f t="shared" si="191"/>
        <v>16</v>
      </c>
      <c r="JO298" s="7" t="str" cm="1">
        <f t="array" ref="JO298">_xlfn.SWITCH(JN298,JK298,"Oui",JL298,"Non",JM298,"Abstention")</f>
        <v>Oui</v>
      </c>
      <c r="JP298" s="7" t="str" cm="1">
        <f t="array" ref="JP298">_xlfn.SWITCH(JO298,"Oui","Non","Non","Oui","Abstention","Oui")</f>
        <v>Non</v>
      </c>
      <c r="JQ298" s="7" t="str" cm="1">
        <f t="array" ref="JQ298">_xlfn.SWITCH(JO298,"Oui","Abstention","Non","Abstention","Abstention","Non")</f>
        <v>Abstention</v>
      </c>
      <c r="JR298" s="3">
        <f t="shared" si="192"/>
        <v>16</v>
      </c>
      <c r="JS298" s="3">
        <f t="shared" si="193"/>
        <v>1</v>
      </c>
      <c r="JT298" t="str">
        <f t="shared" si="215"/>
        <v>consigne</v>
      </c>
      <c r="JU298" s="3"/>
      <c r="JV298" t="str" cm="1">
        <f t="array" ref="JV298">_xlfn._xlws.FILTER($M$3:$HD$3,((($M298:$HD298=$HR298)+($M298:$HD298=$HS298))*($M$5:$HD$5="V")*($HV298="consigne")),"")</f>
        <v/>
      </c>
      <c r="KP298" t="str" cm="1">
        <f t="array" ref="KP298">_xlfn._xlws.FILTER($M$3:$HD$3,((($M298:$HD298=$IB298)+($M298:$HD298=$IC298))*($M$5:$HD$5="S")*($IF298="consigne")),"")</f>
        <v/>
      </c>
      <c r="LD298" t="str" cm="1">
        <f t="array" ref="LD298">_xlfn._xlws.FILTER($M$3:$HD$3,((($M298:$HD298=$IV298)+($M298:$HD298=$IW298))*($M$5:$HD$5="RL")*($IZ298="consigne")),"")</f>
        <v/>
      </c>
      <c r="LP298" t="str" cm="1">
        <f t="array" ref="LP298">_xlfn._xlws.FILTER($M$3:$HD$3,((($M298:$HD298=$JF298)+($M298:$HD298=$JG298))*($M$5:$HD$5="G")*($JJ298="consigne")),"")</f>
        <v/>
      </c>
      <c r="MA298" t="str" cm="1">
        <f t="array" ref="MA298">_xlfn._xlws.FILTER($M$3:$HD$3,((($M298:$HD298=$JP298)+($M298:$HD298=$JQ298))*($M$5:$HD$5="GL")*($JT298="consigne")),"")</f>
        <v/>
      </c>
      <c r="MG298" t="str" cm="1">
        <f t="array" ref="MG298">_xlfn._xlws.FILTER($M$3:$HD$3,((($M298:$HD298=$IL298)+($M298:$HD298=$IM298))*($M$5:$HD$5="M-E")*($IP298="consigne")),"")</f>
        <v/>
      </c>
    </row>
    <row r="299" spans="1:347" x14ac:dyDescent="0.25">
      <c r="A299" s="1" t="s">
        <v>1441</v>
      </c>
      <c r="B299" t="s">
        <v>204</v>
      </c>
      <c r="C299" t="s">
        <v>539</v>
      </c>
      <c r="D299" t="s">
        <v>540</v>
      </c>
      <c r="E299" s="1" t="s">
        <v>1442</v>
      </c>
      <c r="F299" t="s">
        <v>1443</v>
      </c>
      <c r="G299">
        <v>24805</v>
      </c>
      <c r="H299" t="s">
        <v>521</v>
      </c>
      <c r="I299" t="s">
        <v>522</v>
      </c>
      <c r="J299" t="s">
        <v>1416</v>
      </c>
      <c r="K299" t="s">
        <v>1444</v>
      </c>
      <c r="M299" t="s">
        <v>460</v>
      </c>
      <c r="N299" t="s">
        <v>460</v>
      </c>
      <c r="O299" t="s">
        <v>460</v>
      </c>
      <c r="P299" t="s">
        <v>460</v>
      </c>
      <c r="Q299" t="s">
        <v>460</v>
      </c>
      <c r="R299" t="s">
        <v>460</v>
      </c>
      <c r="S299" t="s">
        <v>460</v>
      </c>
      <c r="T299" t="s">
        <v>460</v>
      </c>
      <c r="U299" t="s">
        <v>460</v>
      </c>
      <c r="V299" t="s">
        <v>460</v>
      </c>
      <c r="W299" t="s">
        <v>463</v>
      </c>
      <c r="X299" t="s">
        <v>460</v>
      </c>
      <c r="Y299" t="s">
        <v>460</v>
      </c>
      <c r="Z299" t="s">
        <v>460</v>
      </c>
      <c r="AA299" t="s">
        <v>460</v>
      </c>
      <c r="AB299" t="s">
        <v>460</v>
      </c>
      <c r="AC299" t="s">
        <v>460</v>
      </c>
      <c r="AD299" t="s">
        <v>460</v>
      </c>
      <c r="AE299" t="s">
        <v>460</v>
      </c>
      <c r="AF299" t="s">
        <v>463</v>
      </c>
      <c r="AG299" t="s">
        <v>460</v>
      </c>
      <c r="AH299" t="s">
        <v>460</v>
      </c>
      <c r="AI299" t="s">
        <v>460</v>
      </c>
      <c r="AJ299" t="s">
        <v>460</v>
      </c>
      <c r="AK299" t="s">
        <v>460</v>
      </c>
      <c r="AL299" t="s">
        <v>460</v>
      </c>
      <c r="AM299" t="s">
        <v>460</v>
      </c>
      <c r="AN299" t="s">
        <v>460</v>
      </c>
      <c r="AO299" t="s">
        <v>460</v>
      </c>
      <c r="AP299" t="s">
        <v>460</v>
      </c>
      <c r="AQ299" t="s">
        <v>460</v>
      </c>
      <c r="AR299" t="s">
        <v>460</v>
      </c>
      <c r="AS299" t="s">
        <v>460</v>
      </c>
      <c r="AT299" t="s">
        <v>460</v>
      </c>
      <c r="AU299" t="s">
        <v>460</v>
      </c>
      <c r="AV299" t="s">
        <v>460</v>
      </c>
      <c r="AW299" t="s">
        <v>460</v>
      </c>
      <c r="AX299" t="s">
        <v>460</v>
      </c>
      <c r="AY299" t="s">
        <v>460</v>
      </c>
      <c r="AZ299" t="s">
        <v>460</v>
      </c>
      <c r="BA299" t="s">
        <v>460</v>
      </c>
      <c r="BB299" t="s">
        <v>460</v>
      </c>
      <c r="BC299" t="s">
        <v>460</v>
      </c>
      <c r="BD299" t="s">
        <v>460</v>
      </c>
      <c r="BE299" t="s">
        <v>463</v>
      </c>
      <c r="BF299" t="s">
        <v>460</v>
      </c>
      <c r="BG299" t="s">
        <v>460</v>
      </c>
      <c r="BH299" t="s">
        <v>460</v>
      </c>
      <c r="BI299" t="s">
        <v>460</v>
      </c>
      <c r="BJ299" t="s">
        <v>463</v>
      </c>
      <c r="BK299" t="s">
        <v>460</v>
      </c>
      <c r="BL299" t="s">
        <v>460</v>
      </c>
      <c r="BM299" t="s">
        <v>460</v>
      </c>
      <c r="BN299" t="s">
        <v>460</v>
      </c>
      <c r="BO299" t="s">
        <v>460</v>
      </c>
      <c r="BP299" t="s">
        <v>460</v>
      </c>
      <c r="BQ299" t="s">
        <v>460</v>
      </c>
      <c r="BR299" t="s">
        <v>460</v>
      </c>
      <c r="BS299" t="s">
        <v>460</v>
      </c>
      <c r="BT299" t="s">
        <v>460</v>
      </c>
      <c r="BU299" t="s">
        <v>460</v>
      </c>
      <c r="BV299" t="s">
        <v>460</v>
      </c>
      <c r="BW299" t="s">
        <v>460</v>
      </c>
      <c r="BX299" t="s">
        <v>460</v>
      </c>
      <c r="BY299" t="s">
        <v>460</v>
      </c>
      <c r="BZ299" t="s">
        <v>460</v>
      </c>
      <c r="CA299" t="s">
        <v>460</v>
      </c>
      <c r="CB299" t="s">
        <v>460</v>
      </c>
      <c r="CC299" t="s">
        <v>460</v>
      </c>
      <c r="CD299" t="s">
        <v>460</v>
      </c>
      <c r="CE299" t="s">
        <v>460</v>
      </c>
      <c r="CF299" t="s">
        <v>460</v>
      </c>
      <c r="CG299" t="s">
        <v>460</v>
      </c>
      <c r="CH299" t="s">
        <v>460</v>
      </c>
      <c r="CI299" t="s">
        <v>460</v>
      </c>
      <c r="CJ299" t="s">
        <v>460</v>
      </c>
      <c r="CK299" t="s">
        <v>460</v>
      </c>
      <c r="CL299" t="s">
        <v>460</v>
      </c>
      <c r="CM299" t="s">
        <v>463</v>
      </c>
      <c r="CN299" t="s">
        <v>460</v>
      </c>
      <c r="CO299" t="s">
        <v>460</v>
      </c>
      <c r="CP299" t="s">
        <v>460</v>
      </c>
      <c r="CQ299" t="s">
        <v>460</v>
      </c>
      <c r="CR299" t="s">
        <v>460</v>
      </c>
      <c r="CS299" t="s">
        <v>460</v>
      </c>
      <c r="CT299" t="s">
        <v>460</v>
      </c>
      <c r="CU299" t="s">
        <v>460</v>
      </c>
      <c r="CV299" t="s">
        <v>460</v>
      </c>
      <c r="CW299" t="s">
        <v>460</v>
      </c>
      <c r="CX299" t="s">
        <v>460</v>
      </c>
      <c r="CY299" t="s">
        <v>463</v>
      </c>
      <c r="CZ299" t="s">
        <v>460</v>
      </c>
      <c r="DA299" t="s">
        <v>460</v>
      </c>
      <c r="DB299" t="s">
        <v>474</v>
      </c>
      <c r="DC299" t="s">
        <v>460</v>
      </c>
      <c r="DD299" t="s">
        <v>460</v>
      </c>
      <c r="DE299" t="s">
        <v>460</v>
      </c>
      <c r="DF299" t="s">
        <v>460</v>
      </c>
      <c r="DG299" t="s">
        <v>460</v>
      </c>
      <c r="DH299" t="s">
        <v>460</v>
      </c>
      <c r="DI299" t="s">
        <v>460</v>
      </c>
      <c r="DJ299" t="s">
        <v>460</v>
      </c>
      <c r="DK299" t="s">
        <v>460</v>
      </c>
      <c r="DL299" t="s">
        <v>460</v>
      </c>
      <c r="DM299" t="s">
        <v>460</v>
      </c>
      <c r="DN299" t="s">
        <v>460</v>
      </c>
      <c r="DO299" t="s">
        <v>460</v>
      </c>
      <c r="DP299" t="s">
        <v>460</v>
      </c>
      <c r="DQ299" t="s">
        <v>473</v>
      </c>
      <c r="DR299" t="s">
        <v>460</v>
      </c>
      <c r="DS299" t="s">
        <v>460</v>
      </c>
      <c r="DT299" t="s">
        <v>460</v>
      </c>
      <c r="DU299" t="s">
        <v>460</v>
      </c>
      <c r="DV299" t="s">
        <v>460</v>
      </c>
      <c r="DW299" t="s">
        <v>460</v>
      </c>
      <c r="DX299" t="s">
        <v>460</v>
      </c>
      <c r="DY299" t="s">
        <v>460</v>
      </c>
      <c r="DZ299" t="s">
        <v>460</v>
      </c>
      <c r="EA299" t="s">
        <v>460</v>
      </c>
      <c r="EB299" t="s">
        <v>460</v>
      </c>
      <c r="EC299" t="s">
        <v>460</v>
      </c>
      <c r="ED299" t="s">
        <v>460</v>
      </c>
      <c r="EE299" t="s">
        <v>460</v>
      </c>
      <c r="EF299" t="s">
        <v>460</v>
      </c>
      <c r="EG299" t="s">
        <v>460</v>
      </c>
      <c r="EH299" t="s">
        <v>460</v>
      </c>
      <c r="EI299" t="s">
        <v>460</v>
      </c>
      <c r="EJ299" t="s">
        <v>460</v>
      </c>
      <c r="EK299" t="s">
        <v>460</v>
      </c>
      <c r="EL299" t="s">
        <v>460</v>
      </c>
      <c r="EM299" t="s">
        <v>460</v>
      </c>
      <c r="EN299" t="s">
        <v>460</v>
      </c>
      <c r="EO299" t="s">
        <v>460</v>
      </c>
      <c r="EP299" t="s">
        <v>460</v>
      </c>
      <c r="EQ299" t="s">
        <v>460</v>
      </c>
      <c r="ER299" t="s">
        <v>460</v>
      </c>
      <c r="ES299" t="s">
        <v>460</v>
      </c>
      <c r="ET299" t="s">
        <v>460</v>
      </c>
      <c r="EU299" t="s">
        <v>460</v>
      </c>
      <c r="EV299" t="s">
        <v>460</v>
      </c>
      <c r="EW299" t="s">
        <v>460</v>
      </c>
      <c r="EX299" t="s">
        <v>460</v>
      </c>
      <c r="EY299" t="s">
        <v>460</v>
      </c>
      <c r="EZ299" t="s">
        <v>460</v>
      </c>
      <c r="FA299" t="s">
        <v>460</v>
      </c>
      <c r="FB299" t="s">
        <v>473</v>
      </c>
      <c r="FC299" t="s">
        <v>460</v>
      </c>
      <c r="FD299" t="s">
        <v>460</v>
      </c>
      <c r="FE299" t="s">
        <v>460</v>
      </c>
      <c r="FF299" t="s">
        <v>460</v>
      </c>
      <c r="FG299" t="s">
        <v>460</v>
      </c>
      <c r="FH299" t="s">
        <v>460</v>
      </c>
      <c r="FI299" t="s">
        <v>460</v>
      </c>
      <c r="FJ299" t="s">
        <v>460</v>
      </c>
      <c r="FK299" t="s">
        <v>460</v>
      </c>
      <c r="FL299" t="s">
        <v>460</v>
      </c>
      <c r="FM299" t="s">
        <v>460</v>
      </c>
      <c r="FN299" t="s">
        <v>460</v>
      </c>
      <c r="FO299" t="s">
        <v>460</v>
      </c>
      <c r="FP299" t="s">
        <v>460</v>
      </c>
      <c r="FQ299" t="s">
        <v>460</v>
      </c>
      <c r="FR299" t="s">
        <v>460</v>
      </c>
      <c r="FS299" t="s">
        <v>460</v>
      </c>
      <c r="FT299" t="s">
        <v>460</v>
      </c>
      <c r="FU299" t="s">
        <v>460</v>
      </c>
      <c r="FV299" t="s">
        <v>460</v>
      </c>
      <c r="FW299" t="s">
        <v>460</v>
      </c>
      <c r="FX299" t="s">
        <v>460</v>
      </c>
      <c r="FY299" t="s">
        <v>460</v>
      </c>
      <c r="FZ299" t="s">
        <v>460</v>
      </c>
      <c r="GA299" t="s">
        <v>460</v>
      </c>
      <c r="GB299" t="s">
        <v>460</v>
      </c>
      <c r="GC299" t="s">
        <v>460</v>
      </c>
      <c r="GD299" t="s">
        <v>460</v>
      </c>
      <c r="GE299" t="s">
        <v>460</v>
      </c>
      <c r="GF299" t="s">
        <v>460</v>
      </c>
      <c r="GG299" t="s">
        <v>460</v>
      </c>
      <c r="GH299" t="s">
        <v>460</v>
      </c>
      <c r="GI299" t="s">
        <v>460</v>
      </c>
      <c r="GJ299" t="s">
        <v>460</v>
      </c>
      <c r="GK299" t="s">
        <v>460</v>
      </c>
      <c r="GL299" t="s">
        <v>460</v>
      </c>
      <c r="GM299" t="s">
        <v>460</v>
      </c>
      <c r="GN299" t="s">
        <v>460</v>
      </c>
      <c r="GO299" t="s">
        <v>460</v>
      </c>
      <c r="GP299" t="s">
        <v>460</v>
      </c>
      <c r="GQ299" t="s">
        <v>460</v>
      </c>
      <c r="GR299" t="s">
        <v>460</v>
      </c>
      <c r="GS299" t="s">
        <v>460</v>
      </c>
      <c r="GT299" t="s">
        <v>460</v>
      </c>
      <c r="GU299" t="s">
        <v>460</v>
      </c>
      <c r="GV299" t="s">
        <v>460</v>
      </c>
      <c r="GW299" t="s">
        <v>460</v>
      </c>
      <c r="GX299" t="s">
        <v>460</v>
      </c>
      <c r="GY299" t="s">
        <v>460</v>
      </c>
      <c r="GZ299" t="s">
        <v>460</v>
      </c>
      <c r="HA299" t="s">
        <v>460</v>
      </c>
      <c r="HB299" t="s">
        <v>460</v>
      </c>
      <c r="HC299" t="s">
        <v>460</v>
      </c>
      <c r="HD299" t="s">
        <v>460</v>
      </c>
      <c r="HE299" t="s">
        <v>481</v>
      </c>
      <c r="HF299">
        <v>191</v>
      </c>
      <c r="HG299">
        <v>0</v>
      </c>
      <c r="HH299">
        <v>0</v>
      </c>
      <c r="HI299">
        <v>6</v>
      </c>
      <c r="HJ299">
        <v>2</v>
      </c>
      <c r="HK299" t="s">
        <v>476</v>
      </c>
      <c r="HM299" s="3">
        <f t="shared" si="194"/>
        <v>51</v>
      </c>
      <c r="HN299" s="3">
        <f t="shared" si="195"/>
        <v>0</v>
      </c>
      <c r="HO299" s="3">
        <f t="shared" si="211"/>
        <v>0</v>
      </c>
      <c r="HP299" s="3">
        <f t="shared" si="174"/>
        <v>51</v>
      </c>
      <c r="HQ299" s="7" t="str" cm="1">
        <f t="array" ref="HQ299">_xlfn.SWITCH(HP299,HM299,"Oui",HN299,"Non",HO299,"Abstention")</f>
        <v>Oui</v>
      </c>
      <c r="HR299" s="7" t="str" cm="1">
        <f t="array" ref="HR299">_xlfn.SWITCH(HQ299,"Oui","Non","Non","Oui","Abstention","Oui")</f>
        <v>Non</v>
      </c>
      <c r="HS299" s="7" t="str" cm="1">
        <f t="array" ref="HS299">_xlfn.SWITCH(HQ299,"Oui","Abstention","Non","Abstention","Abstention","Non")</f>
        <v>Abstention</v>
      </c>
      <c r="HT299" s="3">
        <f t="shared" si="175"/>
        <v>51</v>
      </c>
      <c r="HU299" s="3">
        <f t="shared" si="176"/>
        <v>1</v>
      </c>
      <c r="HV299" t="str">
        <f t="shared" si="177"/>
        <v>consigne</v>
      </c>
      <c r="HW299" s="3">
        <f t="shared" si="196"/>
        <v>37</v>
      </c>
      <c r="HX299" s="3">
        <f t="shared" si="197"/>
        <v>0</v>
      </c>
      <c r="HY299" s="3">
        <f t="shared" si="198"/>
        <v>0</v>
      </c>
      <c r="HZ299" s="3">
        <f t="shared" si="178"/>
        <v>37</v>
      </c>
      <c r="IA299" s="7" t="str" cm="1">
        <f t="array" ref="IA299">_xlfn.SWITCH(HZ299,HW299,"Oui",HX299,"Non",HY299,"Abstention")</f>
        <v>Oui</v>
      </c>
      <c r="IB299" s="7" t="str" cm="1">
        <f t="array" ref="IB299">_xlfn.SWITCH(IA299,"Oui","Non","Non","Oui","Abstention","Oui")</f>
        <v>Non</v>
      </c>
      <c r="IC299" s="7" t="str" cm="1">
        <f t="array" ref="IC299">_xlfn.SWITCH(IA299,"Oui","Abstention","Non","Abstention","Abstention","Non")</f>
        <v>Abstention</v>
      </c>
      <c r="ID299" s="3">
        <f t="shared" si="179"/>
        <v>37</v>
      </c>
      <c r="IE299" s="3">
        <f t="shared" si="180"/>
        <v>1</v>
      </c>
      <c r="IF299" t="str">
        <f t="shared" si="181"/>
        <v>consigne</v>
      </c>
      <c r="IG299">
        <f t="shared" si="199"/>
        <v>31</v>
      </c>
      <c r="IH299">
        <f t="shared" si="200"/>
        <v>0</v>
      </c>
      <c r="II299">
        <f t="shared" si="201"/>
        <v>0</v>
      </c>
      <c r="IJ299" s="3">
        <f t="shared" si="182"/>
        <v>31</v>
      </c>
      <c r="IK299" s="7" t="str" cm="1">
        <f t="array" ref="IK299">_xlfn.SWITCH(IJ299,IG299,"Oui",IH299,"Non",II299,"Abstention")</f>
        <v>Oui</v>
      </c>
      <c r="IL299" s="7" t="str" cm="1">
        <f t="array" ref="IL299">_xlfn.SWITCH(IK299,"Oui","Non","Non","Oui","Abstention","Oui")</f>
        <v>Non</v>
      </c>
      <c r="IM299" s="7" t="str" cm="1">
        <f t="array" ref="IM299">_xlfn.SWITCH(IK299,"Oui","Abstention","Non","Abstention","Abstention","Non")</f>
        <v>Abstention</v>
      </c>
      <c r="IN299" s="3">
        <f t="shared" si="183"/>
        <v>31</v>
      </c>
      <c r="IO299" s="3">
        <f t="shared" si="184"/>
        <v>1</v>
      </c>
      <c r="IP299" t="str">
        <f t="shared" si="212"/>
        <v>consigne</v>
      </c>
      <c r="IQ299">
        <f t="shared" si="202"/>
        <v>27</v>
      </c>
      <c r="IR299">
        <f t="shared" si="203"/>
        <v>0</v>
      </c>
      <c r="IS299">
        <f t="shared" si="204"/>
        <v>0</v>
      </c>
      <c r="IT299" s="3">
        <f t="shared" si="185"/>
        <v>27</v>
      </c>
      <c r="IU299" s="7" t="str" cm="1">
        <f t="array" ref="IU299">_xlfn.SWITCH(IT299,IQ299,"Oui",IR299,"Non",IS299,"Abstention")</f>
        <v>Oui</v>
      </c>
      <c r="IV299" s="7" t="str" cm="1">
        <f t="array" ref="IV299">_xlfn.SWITCH(IU299,"Oui","Non","Non","Oui","Abstention","Oui")</f>
        <v>Non</v>
      </c>
      <c r="IW299" s="7" t="str" cm="1">
        <f t="array" ref="IW299">_xlfn.SWITCH(IU299,"Oui","Abstention","Non","Abstention","Abstention","Non")</f>
        <v>Abstention</v>
      </c>
      <c r="IX299" s="3">
        <f t="shared" si="186"/>
        <v>27</v>
      </c>
      <c r="IY299" s="3">
        <f t="shared" si="187"/>
        <v>1</v>
      </c>
      <c r="IZ299" t="str">
        <f t="shared" si="213"/>
        <v>consigne</v>
      </c>
      <c r="JA299">
        <f t="shared" si="205"/>
        <v>29</v>
      </c>
      <c r="JB299">
        <f t="shared" si="206"/>
        <v>0</v>
      </c>
      <c r="JC299">
        <f t="shared" si="207"/>
        <v>0</v>
      </c>
      <c r="JD299" s="3">
        <f t="shared" si="188"/>
        <v>29</v>
      </c>
      <c r="JE299" s="7" t="str" cm="1">
        <f t="array" ref="JE299">_xlfn.SWITCH(JD299,JA299,"Oui",JB299,"Non",JC299,"Abstention")</f>
        <v>Oui</v>
      </c>
      <c r="JF299" s="7" t="str" cm="1">
        <f t="array" ref="JF299">_xlfn.SWITCH(JE299,"Oui","Non","Non","Oui","Abstention","Oui")</f>
        <v>Non</v>
      </c>
      <c r="JG299" s="7" t="str" cm="1">
        <f t="array" ref="JG299">_xlfn.SWITCH(JE299,"Oui","Abstention","Non","Abstention","Abstention","Non")</f>
        <v>Abstention</v>
      </c>
      <c r="JH299" s="3">
        <f t="shared" si="189"/>
        <v>29</v>
      </c>
      <c r="JI299" s="3">
        <f t="shared" si="190"/>
        <v>1</v>
      </c>
      <c r="JJ299" t="str">
        <f t="shared" si="214"/>
        <v>consigne</v>
      </c>
      <c r="JK299">
        <f t="shared" si="208"/>
        <v>16</v>
      </c>
      <c r="JL299">
        <f t="shared" si="209"/>
        <v>0</v>
      </c>
      <c r="JM299">
        <f t="shared" si="210"/>
        <v>0</v>
      </c>
      <c r="JN299" s="3">
        <f t="shared" si="191"/>
        <v>16</v>
      </c>
      <c r="JO299" s="7" t="str" cm="1">
        <f t="array" ref="JO299">_xlfn.SWITCH(JN299,JK299,"Oui",JL299,"Non",JM299,"Abstention")</f>
        <v>Oui</v>
      </c>
      <c r="JP299" s="7" t="str" cm="1">
        <f t="array" ref="JP299">_xlfn.SWITCH(JO299,"Oui","Non","Non","Oui","Abstention","Oui")</f>
        <v>Non</v>
      </c>
      <c r="JQ299" s="7" t="str" cm="1">
        <f t="array" ref="JQ299">_xlfn.SWITCH(JO299,"Oui","Abstention","Non","Abstention","Abstention","Non")</f>
        <v>Abstention</v>
      </c>
      <c r="JR299" s="3">
        <f t="shared" si="192"/>
        <v>16</v>
      </c>
      <c r="JS299" s="3">
        <f t="shared" si="193"/>
        <v>1</v>
      </c>
      <c r="JT299" t="str">
        <f t="shared" si="215"/>
        <v>consigne</v>
      </c>
      <c r="JU299" s="3"/>
      <c r="JV299" t="str" cm="1">
        <f t="array" ref="JV299">_xlfn._xlws.FILTER($M$3:$HD$3,((($M299:$HD299=$HR299)+($M299:$HD299=$HS299))*($M$5:$HD$5="V")*($HV299="consigne")),"")</f>
        <v/>
      </c>
      <c r="KP299" t="str" cm="1">
        <f t="array" ref="KP299">_xlfn._xlws.FILTER($M$3:$HD$3,((($M299:$HD299=$IB299)+($M299:$HD299=$IC299))*($M$5:$HD$5="S")*($IF299="consigne")),"")</f>
        <v/>
      </c>
      <c r="LD299" t="str" cm="1">
        <f t="array" ref="LD299">_xlfn._xlws.FILTER($M$3:$HD$3,((($M299:$HD299=$IV299)+($M299:$HD299=$IW299))*($M$5:$HD$5="RL")*($IZ299="consigne")),"")</f>
        <v/>
      </c>
      <c r="LP299" t="str" cm="1">
        <f t="array" ref="LP299">_xlfn._xlws.FILTER($M$3:$HD$3,((($M299:$HD299=$JF299)+($M299:$HD299=$JG299))*($M$5:$HD$5="G")*($JJ299="consigne")),"")</f>
        <v/>
      </c>
      <c r="MA299" t="str" cm="1">
        <f t="array" ref="MA299">_xlfn._xlws.FILTER($M$3:$HD$3,((($M299:$HD299=$JP299)+($M299:$HD299=$JQ299))*($M$5:$HD$5="GL")*($JT299="consigne")),"")</f>
        <v/>
      </c>
      <c r="MG299" t="str" cm="1">
        <f t="array" ref="MG299">_xlfn._xlws.FILTER($M$3:$HD$3,((($M299:$HD299=$IL299)+($M299:$HD299=$IM299))*($M$5:$HD$5="M-E")*($IP299="consigne")),"")</f>
        <v/>
      </c>
    </row>
    <row r="300" spans="1:347" x14ac:dyDescent="0.25">
      <c r="A300" s="1" t="s">
        <v>1445</v>
      </c>
      <c r="B300" t="s">
        <v>204</v>
      </c>
      <c r="C300" t="s">
        <v>868</v>
      </c>
      <c r="D300" t="s">
        <v>869</v>
      </c>
      <c r="E300" s="1" t="s">
        <v>1446</v>
      </c>
      <c r="F300" t="s">
        <v>1447</v>
      </c>
      <c r="G300">
        <v>24806</v>
      </c>
      <c r="H300" t="s">
        <v>521</v>
      </c>
      <c r="I300" t="s">
        <v>522</v>
      </c>
      <c r="J300" t="s">
        <v>1416</v>
      </c>
      <c r="K300" t="s">
        <v>1448</v>
      </c>
      <c r="M300" t="s">
        <v>460</v>
      </c>
      <c r="N300" t="s">
        <v>460</v>
      </c>
      <c r="O300" t="s">
        <v>460</v>
      </c>
      <c r="P300" t="s">
        <v>460</v>
      </c>
      <c r="Q300" t="s">
        <v>460</v>
      </c>
      <c r="R300" t="s">
        <v>460</v>
      </c>
      <c r="S300" t="s">
        <v>460</v>
      </c>
      <c r="T300" t="s">
        <v>460</v>
      </c>
      <c r="U300" t="s">
        <v>460</v>
      </c>
      <c r="V300" t="s">
        <v>460</v>
      </c>
      <c r="W300" t="s">
        <v>463</v>
      </c>
      <c r="X300" t="s">
        <v>460</v>
      </c>
      <c r="Y300" t="s">
        <v>460</v>
      </c>
      <c r="Z300" t="s">
        <v>460</v>
      </c>
      <c r="AA300" t="s">
        <v>460</v>
      </c>
      <c r="AB300" t="s">
        <v>460</v>
      </c>
      <c r="AC300" t="s">
        <v>460</v>
      </c>
      <c r="AD300" t="s">
        <v>460</v>
      </c>
      <c r="AE300" t="s">
        <v>460</v>
      </c>
      <c r="AF300" t="s">
        <v>463</v>
      </c>
      <c r="AG300" t="s">
        <v>460</v>
      </c>
      <c r="AH300" t="s">
        <v>460</v>
      </c>
      <c r="AI300" t="s">
        <v>460</v>
      </c>
      <c r="AJ300" t="s">
        <v>460</v>
      </c>
      <c r="AK300" t="s">
        <v>460</v>
      </c>
      <c r="AL300" t="s">
        <v>460</v>
      </c>
      <c r="AM300" t="s">
        <v>460</v>
      </c>
      <c r="AN300" t="s">
        <v>460</v>
      </c>
      <c r="AO300" t="s">
        <v>460</v>
      </c>
      <c r="AP300" t="s">
        <v>460</v>
      </c>
      <c r="AQ300" t="s">
        <v>460</v>
      </c>
      <c r="AR300" t="s">
        <v>460</v>
      </c>
      <c r="AS300" t="s">
        <v>460</v>
      </c>
      <c r="AT300" t="s">
        <v>460</v>
      </c>
      <c r="AU300" t="s">
        <v>460</v>
      </c>
      <c r="AV300" t="s">
        <v>460</v>
      </c>
      <c r="AW300" t="s">
        <v>460</v>
      </c>
      <c r="AX300" t="s">
        <v>460</v>
      </c>
      <c r="AY300" t="s">
        <v>460</v>
      </c>
      <c r="AZ300" t="s">
        <v>460</v>
      </c>
      <c r="BA300" t="s">
        <v>460</v>
      </c>
      <c r="BB300" t="s">
        <v>460</v>
      </c>
      <c r="BC300" t="s">
        <v>460</v>
      </c>
      <c r="BD300" t="s">
        <v>460</v>
      </c>
      <c r="BE300" t="s">
        <v>463</v>
      </c>
      <c r="BF300" t="s">
        <v>460</v>
      </c>
      <c r="BG300" t="s">
        <v>460</v>
      </c>
      <c r="BH300" t="s">
        <v>460</v>
      </c>
      <c r="BI300" t="s">
        <v>460</v>
      </c>
      <c r="BJ300" t="s">
        <v>463</v>
      </c>
      <c r="BK300" t="s">
        <v>460</v>
      </c>
      <c r="BL300" t="s">
        <v>460</v>
      </c>
      <c r="BM300" t="s">
        <v>460</v>
      </c>
      <c r="BN300" t="s">
        <v>460</v>
      </c>
      <c r="BO300" t="s">
        <v>460</v>
      </c>
      <c r="BP300" t="s">
        <v>460</v>
      </c>
      <c r="BQ300" t="s">
        <v>460</v>
      </c>
      <c r="BR300" t="s">
        <v>460</v>
      </c>
      <c r="BS300" t="s">
        <v>460</v>
      </c>
      <c r="BT300" t="s">
        <v>460</v>
      </c>
      <c r="BU300" t="s">
        <v>460</v>
      </c>
      <c r="BV300" t="s">
        <v>460</v>
      </c>
      <c r="BW300" t="s">
        <v>460</v>
      </c>
      <c r="BX300" t="s">
        <v>460</v>
      </c>
      <c r="BY300" t="s">
        <v>460</v>
      </c>
      <c r="BZ300" t="s">
        <v>460</v>
      </c>
      <c r="CA300" t="s">
        <v>460</v>
      </c>
      <c r="CB300" t="s">
        <v>460</v>
      </c>
      <c r="CC300" t="s">
        <v>460</v>
      </c>
      <c r="CD300" t="s">
        <v>460</v>
      </c>
      <c r="CE300" t="s">
        <v>460</v>
      </c>
      <c r="CF300" t="s">
        <v>460</v>
      </c>
      <c r="CG300" t="s">
        <v>460</v>
      </c>
      <c r="CH300" t="s">
        <v>460</v>
      </c>
      <c r="CI300" t="s">
        <v>460</v>
      </c>
      <c r="CJ300" t="s">
        <v>460</v>
      </c>
      <c r="CK300" t="s">
        <v>460</v>
      </c>
      <c r="CL300" t="s">
        <v>460</v>
      </c>
      <c r="CM300" t="s">
        <v>463</v>
      </c>
      <c r="CN300" t="s">
        <v>460</v>
      </c>
      <c r="CO300" t="s">
        <v>460</v>
      </c>
      <c r="CP300" t="s">
        <v>460</v>
      </c>
      <c r="CQ300" t="s">
        <v>460</v>
      </c>
      <c r="CR300" t="s">
        <v>460</v>
      </c>
      <c r="CS300" t="s">
        <v>460</v>
      </c>
      <c r="CT300" t="s">
        <v>460</v>
      </c>
      <c r="CU300" t="s">
        <v>460</v>
      </c>
      <c r="CV300" t="s">
        <v>460</v>
      </c>
      <c r="CW300" t="s">
        <v>460</v>
      </c>
      <c r="CX300" t="s">
        <v>460</v>
      </c>
      <c r="CY300" t="s">
        <v>463</v>
      </c>
      <c r="CZ300" t="s">
        <v>460</v>
      </c>
      <c r="DA300" t="s">
        <v>460</v>
      </c>
      <c r="DB300" t="s">
        <v>474</v>
      </c>
      <c r="DC300" t="s">
        <v>460</v>
      </c>
      <c r="DD300" t="s">
        <v>460</v>
      </c>
      <c r="DE300" t="s">
        <v>480</v>
      </c>
      <c r="DF300" t="s">
        <v>460</v>
      </c>
      <c r="DG300" t="s">
        <v>460</v>
      </c>
      <c r="DH300" t="s">
        <v>460</v>
      </c>
      <c r="DI300" t="s">
        <v>460</v>
      </c>
      <c r="DJ300" t="s">
        <v>460</v>
      </c>
      <c r="DK300" t="s">
        <v>460</v>
      </c>
      <c r="DL300" t="s">
        <v>460</v>
      </c>
      <c r="DM300" t="s">
        <v>460</v>
      </c>
      <c r="DN300" t="s">
        <v>460</v>
      </c>
      <c r="DO300" t="s">
        <v>460</v>
      </c>
      <c r="DP300" t="s">
        <v>460</v>
      </c>
      <c r="DQ300" t="s">
        <v>473</v>
      </c>
      <c r="DR300" t="s">
        <v>460</v>
      </c>
      <c r="DS300" t="s">
        <v>460</v>
      </c>
      <c r="DT300" t="s">
        <v>460</v>
      </c>
      <c r="DU300" t="s">
        <v>460</v>
      </c>
      <c r="DV300" t="s">
        <v>460</v>
      </c>
      <c r="DW300" t="s">
        <v>460</v>
      </c>
      <c r="DX300" t="s">
        <v>460</v>
      </c>
      <c r="DY300" t="s">
        <v>460</v>
      </c>
      <c r="DZ300" t="s">
        <v>460</v>
      </c>
      <c r="EA300" t="s">
        <v>460</v>
      </c>
      <c r="EB300" t="s">
        <v>460</v>
      </c>
      <c r="EC300" t="s">
        <v>460</v>
      </c>
      <c r="ED300" t="s">
        <v>460</v>
      </c>
      <c r="EE300" t="s">
        <v>460</v>
      </c>
      <c r="EF300" t="s">
        <v>460</v>
      </c>
      <c r="EG300" t="s">
        <v>460</v>
      </c>
      <c r="EH300" t="s">
        <v>460</v>
      </c>
      <c r="EI300" t="s">
        <v>460</v>
      </c>
      <c r="EJ300" t="s">
        <v>460</v>
      </c>
      <c r="EK300" t="s">
        <v>460</v>
      </c>
      <c r="EL300" t="s">
        <v>460</v>
      </c>
      <c r="EM300" t="s">
        <v>460</v>
      </c>
      <c r="EN300" t="s">
        <v>460</v>
      </c>
      <c r="EO300" t="s">
        <v>460</v>
      </c>
      <c r="EP300" t="s">
        <v>460</v>
      </c>
      <c r="EQ300" t="s">
        <v>460</v>
      </c>
      <c r="ER300" t="s">
        <v>460</v>
      </c>
      <c r="ES300" t="s">
        <v>480</v>
      </c>
      <c r="ET300" t="s">
        <v>460</v>
      </c>
      <c r="EU300" t="s">
        <v>480</v>
      </c>
      <c r="EV300" t="s">
        <v>480</v>
      </c>
      <c r="EW300" t="s">
        <v>460</v>
      </c>
      <c r="EX300" t="s">
        <v>460</v>
      </c>
      <c r="EY300" t="s">
        <v>460</v>
      </c>
      <c r="EZ300" t="s">
        <v>460</v>
      </c>
      <c r="FA300" t="s">
        <v>460</v>
      </c>
      <c r="FB300" t="s">
        <v>473</v>
      </c>
      <c r="FC300" t="s">
        <v>460</v>
      </c>
      <c r="FD300" t="s">
        <v>460</v>
      </c>
      <c r="FE300" t="s">
        <v>460</v>
      </c>
      <c r="FF300" t="s">
        <v>460</v>
      </c>
      <c r="FG300" t="s">
        <v>460</v>
      </c>
      <c r="FH300" t="s">
        <v>460</v>
      </c>
      <c r="FI300" t="s">
        <v>460</v>
      </c>
      <c r="FJ300" t="s">
        <v>460</v>
      </c>
      <c r="FK300" t="s">
        <v>460</v>
      </c>
      <c r="FL300" t="s">
        <v>460</v>
      </c>
      <c r="FM300" t="s">
        <v>460</v>
      </c>
      <c r="FN300" t="s">
        <v>460</v>
      </c>
      <c r="FO300" t="s">
        <v>460</v>
      </c>
      <c r="FP300" t="s">
        <v>460</v>
      </c>
      <c r="FQ300" t="s">
        <v>460</v>
      </c>
      <c r="FR300" t="s">
        <v>460</v>
      </c>
      <c r="FS300" t="s">
        <v>460</v>
      </c>
      <c r="FT300" t="s">
        <v>460</v>
      </c>
      <c r="FU300" t="s">
        <v>460</v>
      </c>
      <c r="FV300" t="s">
        <v>460</v>
      </c>
      <c r="FW300" t="s">
        <v>460</v>
      </c>
      <c r="FX300" t="s">
        <v>460</v>
      </c>
      <c r="FY300" t="s">
        <v>460</v>
      </c>
      <c r="FZ300" t="s">
        <v>460</v>
      </c>
      <c r="GA300" t="s">
        <v>460</v>
      </c>
      <c r="GB300" t="s">
        <v>460</v>
      </c>
      <c r="GC300" t="s">
        <v>460</v>
      </c>
      <c r="GD300" t="s">
        <v>460</v>
      </c>
      <c r="GE300" t="s">
        <v>460</v>
      </c>
      <c r="GF300" t="s">
        <v>460</v>
      </c>
      <c r="GG300" t="s">
        <v>460</v>
      </c>
      <c r="GH300" t="s">
        <v>460</v>
      </c>
      <c r="GI300" t="s">
        <v>460</v>
      </c>
      <c r="GJ300" t="s">
        <v>460</v>
      </c>
      <c r="GK300" t="s">
        <v>460</v>
      </c>
      <c r="GL300" t="s">
        <v>460</v>
      </c>
      <c r="GM300" t="s">
        <v>460</v>
      </c>
      <c r="GN300" t="s">
        <v>460</v>
      </c>
      <c r="GO300" t="s">
        <v>460</v>
      </c>
      <c r="GP300" t="s">
        <v>460</v>
      </c>
      <c r="GQ300" t="s">
        <v>460</v>
      </c>
      <c r="GR300" t="s">
        <v>460</v>
      </c>
      <c r="GS300" t="s">
        <v>460</v>
      </c>
      <c r="GT300" t="s">
        <v>460</v>
      </c>
      <c r="GU300" t="s">
        <v>460</v>
      </c>
      <c r="GV300" t="s">
        <v>460</v>
      </c>
      <c r="GW300" t="s">
        <v>460</v>
      </c>
      <c r="GX300" t="s">
        <v>460</v>
      </c>
      <c r="GY300" t="s">
        <v>460</v>
      </c>
      <c r="GZ300" t="s">
        <v>460</v>
      </c>
      <c r="HA300" t="s">
        <v>460</v>
      </c>
      <c r="HB300" t="s">
        <v>460</v>
      </c>
      <c r="HC300" t="s">
        <v>460</v>
      </c>
      <c r="HD300" t="s">
        <v>460</v>
      </c>
      <c r="HE300" t="s">
        <v>481</v>
      </c>
      <c r="HF300">
        <v>187</v>
      </c>
      <c r="HG300">
        <v>0</v>
      </c>
      <c r="HH300">
        <v>4</v>
      </c>
      <c r="HI300">
        <v>6</v>
      </c>
      <c r="HJ300">
        <v>2</v>
      </c>
      <c r="HK300" t="s">
        <v>476</v>
      </c>
      <c r="HM300" s="3">
        <f t="shared" si="194"/>
        <v>51</v>
      </c>
      <c r="HN300" s="3">
        <f t="shared" si="195"/>
        <v>0</v>
      </c>
      <c r="HO300" s="3">
        <f t="shared" si="211"/>
        <v>0</v>
      </c>
      <c r="HP300" s="3">
        <f t="shared" si="174"/>
        <v>51</v>
      </c>
      <c r="HQ300" s="7" t="str" cm="1">
        <f t="array" ref="HQ300">_xlfn.SWITCH(HP300,HM300,"Oui",HN300,"Non",HO300,"Abstention")</f>
        <v>Oui</v>
      </c>
      <c r="HR300" s="7" t="str" cm="1">
        <f t="array" ref="HR300">_xlfn.SWITCH(HQ300,"Oui","Non","Non","Oui","Abstention","Oui")</f>
        <v>Non</v>
      </c>
      <c r="HS300" s="7" t="str" cm="1">
        <f t="array" ref="HS300">_xlfn.SWITCH(HQ300,"Oui","Abstention","Non","Abstention","Abstention","Non")</f>
        <v>Abstention</v>
      </c>
      <c r="HT300" s="3">
        <f t="shared" si="175"/>
        <v>51</v>
      </c>
      <c r="HU300" s="3">
        <f t="shared" si="176"/>
        <v>1</v>
      </c>
      <c r="HV300" t="str">
        <f t="shared" si="177"/>
        <v>consigne</v>
      </c>
      <c r="HW300" s="3">
        <f t="shared" si="196"/>
        <v>37</v>
      </c>
      <c r="HX300" s="3">
        <f t="shared" si="197"/>
        <v>0</v>
      </c>
      <c r="HY300" s="3">
        <f t="shared" si="198"/>
        <v>0</v>
      </c>
      <c r="HZ300" s="3">
        <f t="shared" si="178"/>
        <v>37</v>
      </c>
      <c r="IA300" s="7" t="str" cm="1">
        <f t="array" ref="IA300">_xlfn.SWITCH(HZ300,HW300,"Oui",HX300,"Non",HY300,"Abstention")</f>
        <v>Oui</v>
      </c>
      <c r="IB300" s="7" t="str" cm="1">
        <f t="array" ref="IB300">_xlfn.SWITCH(IA300,"Oui","Non","Non","Oui","Abstention","Oui")</f>
        <v>Non</v>
      </c>
      <c r="IC300" s="7" t="str" cm="1">
        <f t="array" ref="IC300">_xlfn.SWITCH(IA300,"Oui","Abstention","Non","Abstention","Abstention","Non")</f>
        <v>Abstention</v>
      </c>
      <c r="ID300" s="3">
        <f t="shared" si="179"/>
        <v>37</v>
      </c>
      <c r="IE300" s="3">
        <f t="shared" si="180"/>
        <v>1</v>
      </c>
      <c r="IF300" t="str">
        <f t="shared" si="181"/>
        <v>consigne</v>
      </c>
      <c r="IG300">
        <f t="shared" si="199"/>
        <v>31</v>
      </c>
      <c r="IH300">
        <f t="shared" si="200"/>
        <v>0</v>
      </c>
      <c r="II300">
        <f t="shared" si="201"/>
        <v>0</v>
      </c>
      <c r="IJ300" s="3">
        <f t="shared" si="182"/>
        <v>31</v>
      </c>
      <c r="IK300" s="7" t="str" cm="1">
        <f t="array" ref="IK300">_xlfn.SWITCH(IJ300,IG300,"Oui",IH300,"Non",II300,"Abstention")</f>
        <v>Oui</v>
      </c>
      <c r="IL300" s="7" t="str" cm="1">
        <f t="array" ref="IL300">_xlfn.SWITCH(IK300,"Oui","Non","Non","Oui","Abstention","Oui")</f>
        <v>Non</v>
      </c>
      <c r="IM300" s="7" t="str" cm="1">
        <f t="array" ref="IM300">_xlfn.SWITCH(IK300,"Oui","Abstention","Non","Abstention","Abstention","Non")</f>
        <v>Abstention</v>
      </c>
      <c r="IN300" s="3">
        <f t="shared" si="183"/>
        <v>31</v>
      </c>
      <c r="IO300" s="3">
        <f t="shared" si="184"/>
        <v>1</v>
      </c>
      <c r="IP300" t="str">
        <f t="shared" si="212"/>
        <v>consigne</v>
      </c>
      <c r="IQ300">
        <f t="shared" si="202"/>
        <v>27</v>
      </c>
      <c r="IR300">
        <f t="shared" si="203"/>
        <v>0</v>
      </c>
      <c r="IS300">
        <f t="shared" si="204"/>
        <v>0</v>
      </c>
      <c r="IT300" s="3">
        <f t="shared" si="185"/>
        <v>27</v>
      </c>
      <c r="IU300" s="7" t="str" cm="1">
        <f t="array" ref="IU300">_xlfn.SWITCH(IT300,IQ300,"Oui",IR300,"Non",IS300,"Abstention")</f>
        <v>Oui</v>
      </c>
      <c r="IV300" s="7" t="str" cm="1">
        <f t="array" ref="IV300">_xlfn.SWITCH(IU300,"Oui","Non","Non","Oui","Abstention","Oui")</f>
        <v>Non</v>
      </c>
      <c r="IW300" s="7" t="str" cm="1">
        <f t="array" ref="IW300">_xlfn.SWITCH(IU300,"Oui","Abstention","Non","Abstention","Abstention","Non")</f>
        <v>Abstention</v>
      </c>
      <c r="IX300" s="3">
        <f t="shared" si="186"/>
        <v>27</v>
      </c>
      <c r="IY300" s="3">
        <f t="shared" si="187"/>
        <v>1</v>
      </c>
      <c r="IZ300" t="str">
        <f t="shared" si="213"/>
        <v>consigne</v>
      </c>
      <c r="JA300">
        <f t="shared" si="205"/>
        <v>25</v>
      </c>
      <c r="JB300">
        <f t="shared" si="206"/>
        <v>0</v>
      </c>
      <c r="JC300">
        <f t="shared" si="207"/>
        <v>4</v>
      </c>
      <c r="JD300" s="3">
        <f t="shared" si="188"/>
        <v>25</v>
      </c>
      <c r="JE300" s="7" t="str" cm="1">
        <f t="array" ref="JE300">_xlfn.SWITCH(JD300,JA300,"Oui",JB300,"Non",JC300,"Abstention")</f>
        <v>Oui</v>
      </c>
      <c r="JF300" s="7" t="str" cm="1">
        <f t="array" ref="JF300">_xlfn.SWITCH(JE300,"Oui","Non","Non","Oui","Abstention","Oui")</f>
        <v>Non</v>
      </c>
      <c r="JG300" s="7" t="str" cm="1">
        <f t="array" ref="JG300">_xlfn.SWITCH(JE300,"Oui","Abstention","Non","Abstention","Abstention","Non")</f>
        <v>Abstention</v>
      </c>
      <c r="JH300" s="3">
        <f t="shared" si="189"/>
        <v>29</v>
      </c>
      <c r="JI300" s="3">
        <f t="shared" si="190"/>
        <v>0.86206896551724133</v>
      </c>
      <c r="JJ300" t="str">
        <f t="shared" si="214"/>
        <v>consigne</v>
      </c>
      <c r="JK300">
        <f t="shared" si="208"/>
        <v>16</v>
      </c>
      <c r="JL300">
        <f t="shared" si="209"/>
        <v>0</v>
      </c>
      <c r="JM300">
        <f t="shared" si="210"/>
        <v>0</v>
      </c>
      <c r="JN300" s="3">
        <f t="shared" si="191"/>
        <v>16</v>
      </c>
      <c r="JO300" s="7" t="str" cm="1">
        <f t="array" ref="JO300">_xlfn.SWITCH(JN300,JK300,"Oui",JL300,"Non",JM300,"Abstention")</f>
        <v>Oui</v>
      </c>
      <c r="JP300" s="7" t="str" cm="1">
        <f t="array" ref="JP300">_xlfn.SWITCH(JO300,"Oui","Non","Non","Oui","Abstention","Oui")</f>
        <v>Non</v>
      </c>
      <c r="JQ300" s="7" t="str" cm="1">
        <f t="array" ref="JQ300">_xlfn.SWITCH(JO300,"Oui","Abstention","Non","Abstention","Abstention","Non")</f>
        <v>Abstention</v>
      </c>
      <c r="JR300" s="3">
        <f t="shared" si="192"/>
        <v>16</v>
      </c>
      <c r="JS300" s="3">
        <f t="shared" si="193"/>
        <v>1</v>
      </c>
      <c r="JT300" t="str">
        <f t="shared" si="215"/>
        <v>consigne</v>
      </c>
      <c r="JU300" s="3"/>
      <c r="JV300" t="str" cm="1">
        <f t="array" ref="JV300">_xlfn._xlws.FILTER($M$3:$HD$3,((($M300:$HD300=$HR300)+($M300:$HD300=$HS300))*($M$5:$HD$5="V")*($HV300="consigne")),"")</f>
        <v/>
      </c>
      <c r="KP300" t="str" cm="1">
        <f t="array" ref="KP300">_xlfn._xlws.FILTER($M$3:$HD$3,((($M300:$HD300=$IB300)+($M300:$HD300=$IC300))*($M$5:$HD$5="S")*($IF300="consigne")),"")</f>
        <v/>
      </c>
      <c r="LD300" t="str" cm="1">
        <f t="array" ref="LD300">_xlfn._xlws.FILTER($M$3:$HD$3,((($M300:$HD300=$IV300)+($M300:$HD300=$IW300))*($M$5:$HD$5="RL")*($IZ300="consigne")),"")</f>
        <v/>
      </c>
      <c r="LP300" t="str" cm="1">
        <f t="array" ref="LP300:LS300">_xlfn._xlws.FILTER($M$3:$HD$3,((($M300:$HD300=$JF300)+($M300:$HD300=$JG300))*($M$5:$HD$5="G")*($JJ300="consigne")),"")</f>
        <v>Klopfenstein Broggini Delphine</v>
      </c>
      <c r="LQ300" t="str">
        <v>Porchet Léonore</v>
      </c>
      <c r="LR300" t="str">
        <v>Prelicz-Huber Katharina</v>
      </c>
      <c r="LS300" t="str">
        <v>Prezioso Batou Stefania</v>
      </c>
      <c r="MA300" t="str" cm="1">
        <f t="array" ref="MA300">_xlfn._xlws.FILTER($M$3:$HD$3,((($M300:$HD300=$JP300)+($M300:$HD300=$JQ300))*($M$5:$HD$5="GL")*($JT300="consigne")),"")</f>
        <v/>
      </c>
      <c r="MG300" t="str" cm="1">
        <f t="array" ref="MG300">_xlfn._xlws.FILTER($M$3:$HD$3,((($M300:$HD300=$IL300)+($M300:$HD300=$IM300))*($M$5:$HD$5="M-E")*($IP300="consigne")),"")</f>
        <v/>
      </c>
    </row>
    <row r="301" spans="1:347" x14ac:dyDescent="0.25">
      <c r="A301" s="1" t="s">
        <v>1449</v>
      </c>
      <c r="B301" t="s">
        <v>204</v>
      </c>
      <c r="C301" t="s">
        <v>868</v>
      </c>
      <c r="D301" t="s">
        <v>869</v>
      </c>
      <c r="E301" s="1" t="s">
        <v>1446</v>
      </c>
      <c r="F301" t="s">
        <v>1447</v>
      </c>
      <c r="G301">
        <v>24807</v>
      </c>
      <c r="H301" t="s">
        <v>521</v>
      </c>
      <c r="I301" t="s">
        <v>522</v>
      </c>
      <c r="J301" t="s">
        <v>1416</v>
      </c>
      <c r="K301" t="s">
        <v>1450</v>
      </c>
      <c r="M301" t="s">
        <v>460</v>
      </c>
      <c r="N301" t="s">
        <v>460</v>
      </c>
      <c r="O301" t="s">
        <v>460</v>
      </c>
      <c r="P301" t="s">
        <v>460</v>
      </c>
      <c r="Q301" t="s">
        <v>460</v>
      </c>
      <c r="R301" t="s">
        <v>460</v>
      </c>
      <c r="S301" t="s">
        <v>460</v>
      </c>
      <c r="T301" t="s">
        <v>460</v>
      </c>
      <c r="U301" t="s">
        <v>460</v>
      </c>
      <c r="V301" t="s">
        <v>460</v>
      </c>
      <c r="W301" t="s">
        <v>463</v>
      </c>
      <c r="X301" t="s">
        <v>460</v>
      </c>
      <c r="Y301" t="s">
        <v>460</v>
      </c>
      <c r="Z301" t="s">
        <v>460</v>
      </c>
      <c r="AA301" t="s">
        <v>460</v>
      </c>
      <c r="AB301" t="s">
        <v>460</v>
      </c>
      <c r="AC301" t="s">
        <v>460</v>
      </c>
      <c r="AD301" t="s">
        <v>460</v>
      </c>
      <c r="AE301" t="s">
        <v>460</v>
      </c>
      <c r="AF301" t="s">
        <v>463</v>
      </c>
      <c r="AG301" t="s">
        <v>460</v>
      </c>
      <c r="AH301" t="s">
        <v>460</v>
      </c>
      <c r="AI301" t="s">
        <v>460</v>
      </c>
      <c r="AJ301" t="s">
        <v>460</v>
      </c>
      <c r="AK301" t="s">
        <v>460</v>
      </c>
      <c r="AL301" t="s">
        <v>460</v>
      </c>
      <c r="AM301" t="s">
        <v>460</v>
      </c>
      <c r="AN301" t="s">
        <v>460</v>
      </c>
      <c r="AO301" t="s">
        <v>460</v>
      </c>
      <c r="AP301" t="s">
        <v>460</v>
      </c>
      <c r="AQ301" t="s">
        <v>460</v>
      </c>
      <c r="AR301" t="s">
        <v>460</v>
      </c>
      <c r="AS301" t="s">
        <v>460</v>
      </c>
      <c r="AT301" t="s">
        <v>460</v>
      </c>
      <c r="AU301" t="s">
        <v>460</v>
      </c>
      <c r="AV301" t="s">
        <v>460</v>
      </c>
      <c r="AW301" t="s">
        <v>460</v>
      </c>
      <c r="AX301" t="s">
        <v>460</v>
      </c>
      <c r="AY301" t="s">
        <v>460</v>
      </c>
      <c r="AZ301" t="s">
        <v>460</v>
      </c>
      <c r="BA301" t="s">
        <v>460</v>
      </c>
      <c r="BB301" t="s">
        <v>460</v>
      </c>
      <c r="BC301" t="s">
        <v>460</v>
      </c>
      <c r="BD301" t="s">
        <v>460</v>
      </c>
      <c r="BE301" t="s">
        <v>463</v>
      </c>
      <c r="BF301" t="s">
        <v>460</v>
      </c>
      <c r="BG301" t="s">
        <v>460</v>
      </c>
      <c r="BH301" t="s">
        <v>460</v>
      </c>
      <c r="BI301" t="s">
        <v>460</v>
      </c>
      <c r="BJ301" t="s">
        <v>463</v>
      </c>
      <c r="BK301" t="s">
        <v>460</v>
      </c>
      <c r="BL301" t="s">
        <v>460</v>
      </c>
      <c r="BM301" t="s">
        <v>460</v>
      </c>
      <c r="BN301" t="s">
        <v>460</v>
      </c>
      <c r="BO301" t="s">
        <v>460</v>
      </c>
      <c r="BP301" t="s">
        <v>460</v>
      </c>
      <c r="BQ301" t="s">
        <v>460</v>
      </c>
      <c r="BR301" t="s">
        <v>460</v>
      </c>
      <c r="BS301" t="s">
        <v>460</v>
      </c>
      <c r="BT301" t="s">
        <v>460</v>
      </c>
      <c r="BU301" t="s">
        <v>460</v>
      </c>
      <c r="BV301" t="s">
        <v>460</v>
      </c>
      <c r="BW301" t="s">
        <v>460</v>
      </c>
      <c r="BX301" t="s">
        <v>460</v>
      </c>
      <c r="BY301" t="s">
        <v>460</v>
      </c>
      <c r="BZ301" t="s">
        <v>460</v>
      </c>
      <c r="CA301" t="s">
        <v>460</v>
      </c>
      <c r="CB301" t="s">
        <v>460</v>
      </c>
      <c r="CC301" t="s">
        <v>460</v>
      </c>
      <c r="CD301" t="s">
        <v>460</v>
      </c>
      <c r="CE301" t="s">
        <v>460</v>
      </c>
      <c r="CF301" t="s">
        <v>460</v>
      </c>
      <c r="CG301" t="s">
        <v>460</v>
      </c>
      <c r="CH301" t="s">
        <v>460</v>
      </c>
      <c r="CI301" t="s">
        <v>460</v>
      </c>
      <c r="CJ301" t="s">
        <v>460</v>
      </c>
      <c r="CK301" t="s">
        <v>460</v>
      </c>
      <c r="CL301" t="s">
        <v>460</v>
      </c>
      <c r="CM301" t="s">
        <v>463</v>
      </c>
      <c r="CN301" t="s">
        <v>460</v>
      </c>
      <c r="CO301" t="s">
        <v>460</v>
      </c>
      <c r="CP301" t="s">
        <v>460</v>
      </c>
      <c r="CQ301" t="s">
        <v>460</v>
      </c>
      <c r="CR301" t="s">
        <v>460</v>
      </c>
      <c r="CS301" t="s">
        <v>460</v>
      </c>
      <c r="CT301" t="s">
        <v>460</v>
      </c>
      <c r="CU301" t="s">
        <v>460</v>
      </c>
      <c r="CV301" t="s">
        <v>460</v>
      </c>
      <c r="CW301" t="s">
        <v>460</v>
      </c>
      <c r="CX301" t="s">
        <v>460</v>
      </c>
      <c r="CY301" t="s">
        <v>463</v>
      </c>
      <c r="CZ301" t="s">
        <v>460</v>
      </c>
      <c r="DA301" t="s">
        <v>460</v>
      </c>
      <c r="DB301" t="s">
        <v>474</v>
      </c>
      <c r="DC301" t="s">
        <v>460</v>
      </c>
      <c r="DD301" t="s">
        <v>460</v>
      </c>
      <c r="DE301" t="s">
        <v>460</v>
      </c>
      <c r="DF301" t="s">
        <v>460</v>
      </c>
      <c r="DG301" t="s">
        <v>460</v>
      </c>
      <c r="DH301" t="s">
        <v>460</v>
      </c>
      <c r="DI301" t="s">
        <v>460</v>
      </c>
      <c r="DJ301" t="s">
        <v>460</v>
      </c>
      <c r="DK301" t="s">
        <v>460</v>
      </c>
      <c r="DL301" t="s">
        <v>460</v>
      </c>
      <c r="DM301" t="s">
        <v>460</v>
      </c>
      <c r="DN301" t="s">
        <v>460</v>
      </c>
      <c r="DO301" t="s">
        <v>460</v>
      </c>
      <c r="DP301" t="s">
        <v>460</v>
      </c>
      <c r="DQ301" t="s">
        <v>473</v>
      </c>
      <c r="DR301" t="s">
        <v>460</v>
      </c>
      <c r="DS301" t="s">
        <v>460</v>
      </c>
      <c r="DT301" t="s">
        <v>460</v>
      </c>
      <c r="DU301" t="s">
        <v>460</v>
      </c>
      <c r="DV301" t="s">
        <v>460</v>
      </c>
      <c r="DW301" t="s">
        <v>460</v>
      </c>
      <c r="DX301" t="s">
        <v>460</v>
      </c>
      <c r="DY301" t="s">
        <v>460</v>
      </c>
      <c r="DZ301" t="s">
        <v>460</v>
      </c>
      <c r="EA301" t="s">
        <v>460</v>
      </c>
      <c r="EB301" t="s">
        <v>460</v>
      </c>
      <c r="EC301" t="s">
        <v>460</v>
      </c>
      <c r="ED301" t="s">
        <v>460</v>
      </c>
      <c r="EE301" t="s">
        <v>460</v>
      </c>
      <c r="EF301" t="s">
        <v>460</v>
      </c>
      <c r="EG301" t="s">
        <v>460</v>
      </c>
      <c r="EH301" t="s">
        <v>460</v>
      </c>
      <c r="EI301" t="s">
        <v>460</v>
      </c>
      <c r="EJ301" t="s">
        <v>460</v>
      </c>
      <c r="EK301" t="s">
        <v>460</v>
      </c>
      <c r="EL301" t="s">
        <v>460</v>
      </c>
      <c r="EM301" t="s">
        <v>460</v>
      </c>
      <c r="EN301" t="s">
        <v>460</v>
      </c>
      <c r="EO301" t="s">
        <v>460</v>
      </c>
      <c r="EP301" t="s">
        <v>460</v>
      </c>
      <c r="EQ301" t="s">
        <v>460</v>
      </c>
      <c r="ER301" t="s">
        <v>460</v>
      </c>
      <c r="ES301" t="s">
        <v>460</v>
      </c>
      <c r="ET301" t="s">
        <v>460</v>
      </c>
      <c r="EU301" t="s">
        <v>480</v>
      </c>
      <c r="EV301" t="s">
        <v>480</v>
      </c>
      <c r="EW301" t="s">
        <v>460</v>
      </c>
      <c r="EX301" t="s">
        <v>460</v>
      </c>
      <c r="EY301" t="s">
        <v>460</v>
      </c>
      <c r="EZ301" t="s">
        <v>460</v>
      </c>
      <c r="FA301" t="s">
        <v>460</v>
      </c>
      <c r="FB301" t="s">
        <v>473</v>
      </c>
      <c r="FC301" t="s">
        <v>460</v>
      </c>
      <c r="FD301" t="s">
        <v>460</v>
      </c>
      <c r="FE301" t="s">
        <v>460</v>
      </c>
      <c r="FF301" t="s">
        <v>460</v>
      </c>
      <c r="FG301" t="s">
        <v>460</v>
      </c>
      <c r="FH301" t="s">
        <v>460</v>
      </c>
      <c r="FI301" t="s">
        <v>460</v>
      </c>
      <c r="FJ301" t="s">
        <v>460</v>
      </c>
      <c r="FK301" t="s">
        <v>460</v>
      </c>
      <c r="FL301" t="s">
        <v>460</v>
      </c>
      <c r="FM301" t="s">
        <v>460</v>
      </c>
      <c r="FN301" t="s">
        <v>460</v>
      </c>
      <c r="FO301" t="s">
        <v>460</v>
      </c>
      <c r="FP301" t="s">
        <v>460</v>
      </c>
      <c r="FQ301" t="s">
        <v>460</v>
      </c>
      <c r="FR301" t="s">
        <v>460</v>
      </c>
      <c r="FS301" t="s">
        <v>460</v>
      </c>
      <c r="FT301" t="s">
        <v>460</v>
      </c>
      <c r="FU301" t="s">
        <v>460</v>
      </c>
      <c r="FV301" t="s">
        <v>460</v>
      </c>
      <c r="FW301" t="s">
        <v>460</v>
      </c>
      <c r="FX301" t="s">
        <v>460</v>
      </c>
      <c r="FY301" t="s">
        <v>460</v>
      </c>
      <c r="FZ301" t="s">
        <v>460</v>
      </c>
      <c r="GA301" t="s">
        <v>460</v>
      </c>
      <c r="GB301" t="s">
        <v>460</v>
      </c>
      <c r="GC301" t="s">
        <v>460</v>
      </c>
      <c r="GD301" t="s">
        <v>460</v>
      </c>
      <c r="GE301" t="s">
        <v>460</v>
      </c>
      <c r="GF301" t="s">
        <v>460</v>
      </c>
      <c r="GG301" t="s">
        <v>460</v>
      </c>
      <c r="GH301" t="s">
        <v>460</v>
      </c>
      <c r="GI301" t="s">
        <v>460</v>
      </c>
      <c r="GJ301" t="s">
        <v>460</v>
      </c>
      <c r="GK301" t="s">
        <v>460</v>
      </c>
      <c r="GL301" t="s">
        <v>460</v>
      </c>
      <c r="GM301" t="s">
        <v>460</v>
      </c>
      <c r="GN301" t="s">
        <v>460</v>
      </c>
      <c r="GO301" t="s">
        <v>460</v>
      </c>
      <c r="GP301" t="s">
        <v>460</v>
      </c>
      <c r="GQ301" t="s">
        <v>460</v>
      </c>
      <c r="GR301" t="s">
        <v>460</v>
      </c>
      <c r="GS301" t="s">
        <v>460</v>
      </c>
      <c r="GT301" t="s">
        <v>460</v>
      </c>
      <c r="GU301" t="s">
        <v>460</v>
      </c>
      <c r="GV301" t="s">
        <v>460</v>
      </c>
      <c r="GW301" t="s">
        <v>460</v>
      </c>
      <c r="GX301" t="s">
        <v>460</v>
      </c>
      <c r="GY301" t="s">
        <v>460</v>
      </c>
      <c r="GZ301" t="s">
        <v>460</v>
      </c>
      <c r="HA301" t="s">
        <v>460</v>
      </c>
      <c r="HB301" t="s">
        <v>460</v>
      </c>
      <c r="HC301" t="s">
        <v>460</v>
      </c>
      <c r="HD301" t="s">
        <v>460</v>
      </c>
      <c r="HE301" t="s">
        <v>481</v>
      </c>
      <c r="HF301">
        <v>189</v>
      </c>
      <c r="HG301">
        <v>0</v>
      </c>
      <c r="HH301">
        <v>2</v>
      </c>
      <c r="HI301">
        <v>6</v>
      </c>
      <c r="HJ301">
        <v>2</v>
      </c>
      <c r="HK301" t="s">
        <v>476</v>
      </c>
      <c r="HM301" s="3">
        <f t="shared" si="194"/>
        <v>51</v>
      </c>
      <c r="HN301" s="3">
        <f t="shared" si="195"/>
        <v>0</v>
      </c>
      <c r="HO301" s="3">
        <f t="shared" si="211"/>
        <v>0</v>
      </c>
      <c r="HP301" s="3">
        <f t="shared" si="174"/>
        <v>51</v>
      </c>
      <c r="HQ301" s="7" t="str" cm="1">
        <f t="array" ref="HQ301">_xlfn.SWITCH(HP301,HM301,"Oui",HN301,"Non",HO301,"Abstention")</f>
        <v>Oui</v>
      </c>
      <c r="HR301" s="7" t="str" cm="1">
        <f t="array" ref="HR301">_xlfn.SWITCH(HQ301,"Oui","Non","Non","Oui","Abstention","Oui")</f>
        <v>Non</v>
      </c>
      <c r="HS301" s="7" t="str" cm="1">
        <f t="array" ref="HS301">_xlfn.SWITCH(HQ301,"Oui","Abstention","Non","Abstention","Abstention","Non")</f>
        <v>Abstention</v>
      </c>
      <c r="HT301" s="3">
        <f t="shared" si="175"/>
        <v>51</v>
      </c>
      <c r="HU301" s="3">
        <f t="shared" si="176"/>
        <v>1</v>
      </c>
      <c r="HV301" t="str">
        <f t="shared" si="177"/>
        <v>consigne</v>
      </c>
      <c r="HW301" s="3">
        <f t="shared" si="196"/>
        <v>37</v>
      </c>
      <c r="HX301" s="3">
        <f t="shared" si="197"/>
        <v>0</v>
      </c>
      <c r="HY301" s="3">
        <f t="shared" si="198"/>
        <v>0</v>
      </c>
      <c r="HZ301" s="3">
        <f t="shared" si="178"/>
        <v>37</v>
      </c>
      <c r="IA301" s="7" t="str" cm="1">
        <f t="array" ref="IA301">_xlfn.SWITCH(HZ301,HW301,"Oui",HX301,"Non",HY301,"Abstention")</f>
        <v>Oui</v>
      </c>
      <c r="IB301" s="7" t="str" cm="1">
        <f t="array" ref="IB301">_xlfn.SWITCH(IA301,"Oui","Non","Non","Oui","Abstention","Oui")</f>
        <v>Non</v>
      </c>
      <c r="IC301" s="7" t="str" cm="1">
        <f t="array" ref="IC301">_xlfn.SWITCH(IA301,"Oui","Abstention","Non","Abstention","Abstention","Non")</f>
        <v>Abstention</v>
      </c>
      <c r="ID301" s="3">
        <f t="shared" si="179"/>
        <v>37</v>
      </c>
      <c r="IE301" s="3">
        <f t="shared" si="180"/>
        <v>1</v>
      </c>
      <c r="IF301" t="str">
        <f t="shared" si="181"/>
        <v>consigne</v>
      </c>
      <c r="IG301">
        <f t="shared" si="199"/>
        <v>31</v>
      </c>
      <c r="IH301">
        <f t="shared" si="200"/>
        <v>0</v>
      </c>
      <c r="II301">
        <f t="shared" si="201"/>
        <v>0</v>
      </c>
      <c r="IJ301" s="3">
        <f t="shared" si="182"/>
        <v>31</v>
      </c>
      <c r="IK301" s="7" t="str" cm="1">
        <f t="array" ref="IK301">_xlfn.SWITCH(IJ301,IG301,"Oui",IH301,"Non",II301,"Abstention")</f>
        <v>Oui</v>
      </c>
      <c r="IL301" s="7" t="str" cm="1">
        <f t="array" ref="IL301">_xlfn.SWITCH(IK301,"Oui","Non","Non","Oui","Abstention","Oui")</f>
        <v>Non</v>
      </c>
      <c r="IM301" s="7" t="str" cm="1">
        <f t="array" ref="IM301">_xlfn.SWITCH(IK301,"Oui","Abstention","Non","Abstention","Abstention","Non")</f>
        <v>Abstention</v>
      </c>
      <c r="IN301" s="3">
        <f t="shared" si="183"/>
        <v>31</v>
      </c>
      <c r="IO301" s="3">
        <f t="shared" si="184"/>
        <v>1</v>
      </c>
      <c r="IP301" t="str">
        <f t="shared" si="212"/>
        <v>consigne</v>
      </c>
      <c r="IQ301">
        <f t="shared" si="202"/>
        <v>27</v>
      </c>
      <c r="IR301">
        <f t="shared" si="203"/>
        <v>0</v>
      </c>
      <c r="IS301">
        <f t="shared" si="204"/>
        <v>0</v>
      </c>
      <c r="IT301" s="3">
        <f t="shared" si="185"/>
        <v>27</v>
      </c>
      <c r="IU301" s="7" t="str" cm="1">
        <f t="array" ref="IU301">_xlfn.SWITCH(IT301,IQ301,"Oui",IR301,"Non",IS301,"Abstention")</f>
        <v>Oui</v>
      </c>
      <c r="IV301" s="7" t="str" cm="1">
        <f t="array" ref="IV301">_xlfn.SWITCH(IU301,"Oui","Non","Non","Oui","Abstention","Oui")</f>
        <v>Non</v>
      </c>
      <c r="IW301" s="7" t="str" cm="1">
        <f t="array" ref="IW301">_xlfn.SWITCH(IU301,"Oui","Abstention","Non","Abstention","Abstention","Non")</f>
        <v>Abstention</v>
      </c>
      <c r="IX301" s="3">
        <f t="shared" si="186"/>
        <v>27</v>
      </c>
      <c r="IY301" s="3">
        <f t="shared" si="187"/>
        <v>1</v>
      </c>
      <c r="IZ301" t="str">
        <f t="shared" si="213"/>
        <v>consigne</v>
      </c>
      <c r="JA301">
        <f t="shared" si="205"/>
        <v>27</v>
      </c>
      <c r="JB301">
        <f t="shared" si="206"/>
        <v>0</v>
      </c>
      <c r="JC301">
        <f t="shared" si="207"/>
        <v>2</v>
      </c>
      <c r="JD301" s="3">
        <f t="shared" si="188"/>
        <v>27</v>
      </c>
      <c r="JE301" s="7" t="str" cm="1">
        <f t="array" ref="JE301">_xlfn.SWITCH(JD301,JA301,"Oui",JB301,"Non",JC301,"Abstention")</f>
        <v>Oui</v>
      </c>
      <c r="JF301" s="7" t="str" cm="1">
        <f t="array" ref="JF301">_xlfn.SWITCH(JE301,"Oui","Non","Non","Oui","Abstention","Oui")</f>
        <v>Non</v>
      </c>
      <c r="JG301" s="7" t="str" cm="1">
        <f t="array" ref="JG301">_xlfn.SWITCH(JE301,"Oui","Abstention","Non","Abstention","Abstention","Non")</f>
        <v>Abstention</v>
      </c>
      <c r="JH301" s="3">
        <f t="shared" si="189"/>
        <v>29</v>
      </c>
      <c r="JI301" s="3">
        <f t="shared" si="190"/>
        <v>0.93103448275862066</v>
      </c>
      <c r="JJ301" t="str">
        <f t="shared" si="214"/>
        <v>consigne</v>
      </c>
      <c r="JK301">
        <f t="shared" si="208"/>
        <v>16</v>
      </c>
      <c r="JL301">
        <f t="shared" si="209"/>
        <v>0</v>
      </c>
      <c r="JM301">
        <f t="shared" si="210"/>
        <v>0</v>
      </c>
      <c r="JN301" s="3">
        <f t="shared" si="191"/>
        <v>16</v>
      </c>
      <c r="JO301" s="7" t="str" cm="1">
        <f t="array" ref="JO301">_xlfn.SWITCH(JN301,JK301,"Oui",JL301,"Non",JM301,"Abstention")</f>
        <v>Oui</v>
      </c>
      <c r="JP301" s="7" t="str" cm="1">
        <f t="array" ref="JP301">_xlfn.SWITCH(JO301,"Oui","Non","Non","Oui","Abstention","Oui")</f>
        <v>Non</v>
      </c>
      <c r="JQ301" s="7" t="str" cm="1">
        <f t="array" ref="JQ301">_xlfn.SWITCH(JO301,"Oui","Abstention","Non","Abstention","Abstention","Non")</f>
        <v>Abstention</v>
      </c>
      <c r="JR301" s="3">
        <f t="shared" si="192"/>
        <v>16</v>
      </c>
      <c r="JS301" s="3">
        <f t="shared" si="193"/>
        <v>1</v>
      </c>
      <c r="JT301" t="str">
        <f t="shared" si="215"/>
        <v>consigne</v>
      </c>
      <c r="JU301" s="3"/>
      <c r="JV301" t="str" cm="1">
        <f t="array" ref="JV301">_xlfn._xlws.FILTER($M$3:$HD$3,((($M301:$HD301=$HR301)+($M301:$HD301=$HS301))*($M$5:$HD$5="V")*($HV301="consigne")),"")</f>
        <v/>
      </c>
      <c r="KP301" t="str" cm="1">
        <f t="array" ref="KP301">_xlfn._xlws.FILTER($M$3:$HD$3,((($M301:$HD301=$IB301)+($M301:$HD301=$IC301))*($M$5:$HD$5="S")*($IF301="consigne")),"")</f>
        <v/>
      </c>
      <c r="LD301" t="str" cm="1">
        <f t="array" ref="LD301">_xlfn._xlws.FILTER($M$3:$HD$3,((($M301:$HD301=$IV301)+($M301:$HD301=$IW301))*($M$5:$HD$5="RL")*($IZ301="consigne")),"")</f>
        <v/>
      </c>
      <c r="LP301" t="str" cm="1">
        <f t="array" ref="LP301:LQ301">_xlfn._xlws.FILTER($M$3:$HD$3,((($M301:$HD301=$JF301)+($M301:$HD301=$JG301))*($M$5:$HD$5="G")*($JJ301="consigne")),"")</f>
        <v>Prelicz-Huber Katharina</v>
      </c>
      <c r="LQ301" t="str">
        <v>Prezioso Batou Stefania</v>
      </c>
      <c r="MA301" t="str" cm="1">
        <f t="array" ref="MA301">_xlfn._xlws.FILTER($M$3:$HD$3,((($M301:$HD301=$JP301)+($M301:$HD301=$JQ301))*($M$5:$HD$5="GL")*($JT301="consigne")),"")</f>
        <v/>
      </c>
      <c r="MG301" t="str" cm="1">
        <f t="array" ref="MG301">_xlfn._xlws.FILTER($M$3:$HD$3,((($M301:$HD301=$IL301)+($M301:$HD301=$IM301))*($M$5:$HD$5="M-E")*($IP301="consigne")),"")</f>
        <v/>
      </c>
    </row>
    <row r="302" spans="1:347" x14ac:dyDescent="0.25">
      <c r="A302" s="1" t="s">
        <v>1451</v>
      </c>
      <c r="B302" t="s">
        <v>204</v>
      </c>
      <c r="C302" t="s">
        <v>793</v>
      </c>
      <c r="D302" t="s">
        <v>794</v>
      </c>
      <c r="E302" s="1" t="s">
        <v>1231</v>
      </c>
      <c r="F302" t="s">
        <v>1232</v>
      </c>
      <c r="G302">
        <v>24808</v>
      </c>
      <c r="H302" t="s">
        <v>521</v>
      </c>
      <c r="I302" t="s">
        <v>522</v>
      </c>
      <c r="J302" t="s">
        <v>1416</v>
      </c>
      <c r="K302" t="s">
        <v>1237</v>
      </c>
      <c r="M302" t="s">
        <v>460</v>
      </c>
      <c r="N302" t="s">
        <v>460</v>
      </c>
      <c r="O302" t="s">
        <v>460</v>
      </c>
      <c r="P302" t="s">
        <v>460</v>
      </c>
      <c r="Q302" t="s">
        <v>460</v>
      </c>
      <c r="R302" t="s">
        <v>460</v>
      </c>
      <c r="S302" t="s">
        <v>460</v>
      </c>
      <c r="T302" t="s">
        <v>460</v>
      </c>
      <c r="U302" t="s">
        <v>460</v>
      </c>
      <c r="V302" t="s">
        <v>460</v>
      </c>
      <c r="W302" t="s">
        <v>463</v>
      </c>
      <c r="X302" t="s">
        <v>460</v>
      </c>
      <c r="Y302" t="s">
        <v>460</v>
      </c>
      <c r="Z302" t="s">
        <v>460</v>
      </c>
      <c r="AA302" t="s">
        <v>460</v>
      </c>
      <c r="AB302" t="s">
        <v>460</v>
      </c>
      <c r="AC302" t="s">
        <v>460</v>
      </c>
      <c r="AD302" t="s">
        <v>460</v>
      </c>
      <c r="AE302" t="s">
        <v>460</v>
      </c>
      <c r="AF302" t="s">
        <v>463</v>
      </c>
      <c r="AG302" t="s">
        <v>460</v>
      </c>
      <c r="AH302" t="s">
        <v>460</v>
      </c>
      <c r="AI302" t="s">
        <v>460</v>
      </c>
      <c r="AJ302" t="s">
        <v>460</v>
      </c>
      <c r="AK302" t="s">
        <v>460</v>
      </c>
      <c r="AL302" t="s">
        <v>460</v>
      </c>
      <c r="AM302" t="s">
        <v>460</v>
      </c>
      <c r="AN302" t="s">
        <v>460</v>
      </c>
      <c r="AO302" t="s">
        <v>460</v>
      </c>
      <c r="AP302" t="s">
        <v>460</v>
      </c>
      <c r="AQ302" t="s">
        <v>460</v>
      </c>
      <c r="AR302" t="s">
        <v>460</v>
      </c>
      <c r="AS302" t="s">
        <v>460</v>
      </c>
      <c r="AT302" t="s">
        <v>460</v>
      </c>
      <c r="AU302" t="s">
        <v>460</v>
      </c>
      <c r="AV302" t="s">
        <v>460</v>
      </c>
      <c r="AW302" t="s">
        <v>460</v>
      </c>
      <c r="AX302" t="s">
        <v>460</v>
      </c>
      <c r="AY302" t="s">
        <v>460</v>
      </c>
      <c r="AZ302" t="s">
        <v>460</v>
      </c>
      <c r="BA302" t="s">
        <v>460</v>
      </c>
      <c r="BB302" t="s">
        <v>460</v>
      </c>
      <c r="BC302" t="s">
        <v>460</v>
      </c>
      <c r="BD302" t="s">
        <v>460</v>
      </c>
      <c r="BE302" t="s">
        <v>463</v>
      </c>
      <c r="BF302" t="s">
        <v>460</v>
      </c>
      <c r="BG302" t="s">
        <v>460</v>
      </c>
      <c r="BH302" t="s">
        <v>460</v>
      </c>
      <c r="BI302" t="s">
        <v>460</v>
      </c>
      <c r="BJ302" t="s">
        <v>463</v>
      </c>
      <c r="BK302" t="s">
        <v>460</v>
      </c>
      <c r="BL302" t="s">
        <v>460</v>
      </c>
      <c r="BM302" t="s">
        <v>460</v>
      </c>
      <c r="BN302" t="s">
        <v>460</v>
      </c>
      <c r="BO302" t="s">
        <v>460</v>
      </c>
      <c r="BP302" t="s">
        <v>460</v>
      </c>
      <c r="BQ302" t="s">
        <v>460</v>
      </c>
      <c r="BR302" t="s">
        <v>460</v>
      </c>
      <c r="BS302" t="s">
        <v>460</v>
      </c>
      <c r="BT302" t="s">
        <v>460</v>
      </c>
      <c r="BU302" t="s">
        <v>460</v>
      </c>
      <c r="BV302" t="s">
        <v>460</v>
      </c>
      <c r="BW302" t="s">
        <v>460</v>
      </c>
      <c r="BX302" t="s">
        <v>460</v>
      </c>
      <c r="BY302" t="s">
        <v>460</v>
      </c>
      <c r="BZ302" t="s">
        <v>460</v>
      </c>
      <c r="CA302" t="s">
        <v>460</v>
      </c>
      <c r="CB302" t="s">
        <v>460</v>
      </c>
      <c r="CC302" t="s">
        <v>460</v>
      </c>
      <c r="CD302" t="s">
        <v>460</v>
      </c>
      <c r="CE302" t="s">
        <v>460</v>
      </c>
      <c r="CF302" t="s">
        <v>460</v>
      </c>
      <c r="CG302" t="s">
        <v>460</v>
      </c>
      <c r="CH302" t="s">
        <v>460</v>
      </c>
      <c r="CI302" t="s">
        <v>460</v>
      </c>
      <c r="CJ302" t="s">
        <v>460</v>
      </c>
      <c r="CK302" t="s">
        <v>460</v>
      </c>
      <c r="CL302" t="s">
        <v>460</v>
      </c>
      <c r="CM302" t="s">
        <v>463</v>
      </c>
      <c r="CN302" t="s">
        <v>460</v>
      </c>
      <c r="CO302" t="s">
        <v>460</v>
      </c>
      <c r="CP302" t="s">
        <v>460</v>
      </c>
      <c r="CQ302" t="s">
        <v>460</v>
      </c>
      <c r="CR302" t="s">
        <v>460</v>
      </c>
      <c r="CS302" t="s">
        <v>460</v>
      </c>
      <c r="CT302" t="s">
        <v>460</v>
      </c>
      <c r="CU302" t="s">
        <v>460</v>
      </c>
      <c r="CV302" t="s">
        <v>460</v>
      </c>
      <c r="CW302" t="s">
        <v>460</v>
      </c>
      <c r="CX302" t="s">
        <v>460</v>
      </c>
      <c r="CY302" t="s">
        <v>463</v>
      </c>
      <c r="CZ302" t="s">
        <v>460</v>
      </c>
      <c r="DA302" t="s">
        <v>460</v>
      </c>
      <c r="DB302" t="s">
        <v>474</v>
      </c>
      <c r="DC302" t="s">
        <v>460</v>
      </c>
      <c r="DD302" t="s">
        <v>460</v>
      </c>
      <c r="DE302" t="s">
        <v>460</v>
      </c>
      <c r="DF302" t="s">
        <v>460</v>
      </c>
      <c r="DG302" t="s">
        <v>460</v>
      </c>
      <c r="DH302" t="s">
        <v>460</v>
      </c>
      <c r="DI302" t="s">
        <v>460</v>
      </c>
      <c r="DJ302" t="s">
        <v>460</v>
      </c>
      <c r="DK302" t="s">
        <v>460</v>
      </c>
      <c r="DL302" t="s">
        <v>460</v>
      </c>
      <c r="DM302" t="s">
        <v>460</v>
      </c>
      <c r="DN302" t="s">
        <v>473</v>
      </c>
      <c r="DO302" t="s">
        <v>460</v>
      </c>
      <c r="DP302" t="s">
        <v>460</v>
      </c>
      <c r="DQ302" t="s">
        <v>473</v>
      </c>
      <c r="DR302" t="s">
        <v>460</v>
      </c>
      <c r="DS302" t="s">
        <v>460</v>
      </c>
      <c r="DT302" t="s">
        <v>460</v>
      </c>
      <c r="DU302" t="s">
        <v>460</v>
      </c>
      <c r="DV302" t="s">
        <v>460</v>
      </c>
      <c r="DW302" t="s">
        <v>460</v>
      </c>
      <c r="DX302" t="s">
        <v>460</v>
      </c>
      <c r="DY302" t="s">
        <v>460</v>
      </c>
      <c r="DZ302" t="s">
        <v>460</v>
      </c>
      <c r="EA302" t="s">
        <v>460</v>
      </c>
      <c r="EB302" t="s">
        <v>460</v>
      </c>
      <c r="EC302" t="s">
        <v>460</v>
      </c>
      <c r="ED302" t="s">
        <v>460</v>
      </c>
      <c r="EE302" t="s">
        <v>460</v>
      </c>
      <c r="EF302" t="s">
        <v>460</v>
      </c>
      <c r="EG302" t="s">
        <v>460</v>
      </c>
      <c r="EH302" t="s">
        <v>460</v>
      </c>
      <c r="EI302" t="s">
        <v>460</v>
      </c>
      <c r="EJ302" t="s">
        <v>460</v>
      </c>
      <c r="EK302" t="s">
        <v>460</v>
      </c>
      <c r="EL302" t="s">
        <v>460</v>
      </c>
      <c r="EM302" t="s">
        <v>460</v>
      </c>
      <c r="EN302" t="s">
        <v>460</v>
      </c>
      <c r="EO302" t="s">
        <v>460</v>
      </c>
      <c r="EP302" t="s">
        <v>460</v>
      </c>
      <c r="EQ302" t="s">
        <v>460</v>
      </c>
      <c r="ER302" t="s">
        <v>460</v>
      </c>
      <c r="ES302" t="s">
        <v>460</v>
      </c>
      <c r="ET302" t="s">
        <v>460</v>
      </c>
      <c r="EU302" t="s">
        <v>460</v>
      </c>
      <c r="EV302" t="s">
        <v>460</v>
      </c>
      <c r="EW302" t="s">
        <v>460</v>
      </c>
      <c r="EX302" t="s">
        <v>460</v>
      </c>
      <c r="EY302" t="s">
        <v>460</v>
      </c>
      <c r="EZ302" t="s">
        <v>460</v>
      </c>
      <c r="FA302" t="s">
        <v>460</v>
      </c>
      <c r="FB302" t="s">
        <v>473</v>
      </c>
      <c r="FC302" t="s">
        <v>460</v>
      </c>
      <c r="FD302" t="s">
        <v>460</v>
      </c>
      <c r="FE302" t="s">
        <v>460</v>
      </c>
      <c r="FF302" t="s">
        <v>460</v>
      </c>
      <c r="FG302" t="s">
        <v>460</v>
      </c>
      <c r="FH302" t="s">
        <v>460</v>
      </c>
      <c r="FI302" t="s">
        <v>460</v>
      </c>
      <c r="FJ302" t="s">
        <v>460</v>
      </c>
      <c r="FK302" t="s">
        <v>460</v>
      </c>
      <c r="FL302" t="s">
        <v>460</v>
      </c>
      <c r="FM302" t="s">
        <v>460</v>
      </c>
      <c r="FN302" t="s">
        <v>460</v>
      </c>
      <c r="FO302" t="s">
        <v>460</v>
      </c>
      <c r="FP302" t="s">
        <v>460</v>
      </c>
      <c r="FQ302" t="s">
        <v>460</v>
      </c>
      <c r="FR302" t="s">
        <v>460</v>
      </c>
      <c r="FS302" t="s">
        <v>460</v>
      </c>
      <c r="FT302" t="s">
        <v>460</v>
      </c>
      <c r="FU302" t="s">
        <v>460</v>
      </c>
      <c r="FV302" t="s">
        <v>460</v>
      </c>
      <c r="FW302" t="s">
        <v>460</v>
      </c>
      <c r="FX302" t="s">
        <v>460</v>
      </c>
      <c r="FY302" t="s">
        <v>460</v>
      </c>
      <c r="FZ302" t="s">
        <v>460</v>
      </c>
      <c r="GA302" t="s">
        <v>460</v>
      </c>
      <c r="GB302" t="s">
        <v>460</v>
      </c>
      <c r="GC302" t="s">
        <v>460</v>
      </c>
      <c r="GD302" t="s">
        <v>460</v>
      </c>
      <c r="GE302" t="s">
        <v>460</v>
      </c>
      <c r="GF302" t="s">
        <v>460</v>
      </c>
      <c r="GG302" t="s">
        <v>460</v>
      </c>
      <c r="GH302" t="s">
        <v>460</v>
      </c>
      <c r="GI302" t="s">
        <v>460</v>
      </c>
      <c r="GJ302" t="s">
        <v>460</v>
      </c>
      <c r="GK302" t="s">
        <v>460</v>
      </c>
      <c r="GL302" t="s">
        <v>460</v>
      </c>
      <c r="GM302" t="s">
        <v>460</v>
      </c>
      <c r="GN302" t="s">
        <v>460</v>
      </c>
      <c r="GO302" t="s">
        <v>460</v>
      </c>
      <c r="GP302" t="s">
        <v>460</v>
      </c>
      <c r="GQ302" t="s">
        <v>460</v>
      </c>
      <c r="GR302" t="s">
        <v>460</v>
      </c>
      <c r="GS302" t="s">
        <v>460</v>
      </c>
      <c r="GT302" t="s">
        <v>460</v>
      </c>
      <c r="GU302" t="s">
        <v>460</v>
      </c>
      <c r="GV302" t="s">
        <v>460</v>
      </c>
      <c r="GW302" t="s">
        <v>460</v>
      </c>
      <c r="GX302" t="s">
        <v>460</v>
      </c>
      <c r="GY302" t="s">
        <v>460</v>
      </c>
      <c r="GZ302" t="s">
        <v>460</v>
      </c>
      <c r="HA302" t="s">
        <v>460</v>
      </c>
      <c r="HB302" t="s">
        <v>460</v>
      </c>
      <c r="HC302" t="s">
        <v>460</v>
      </c>
      <c r="HD302" t="s">
        <v>460</v>
      </c>
      <c r="HE302" t="s">
        <v>481</v>
      </c>
      <c r="HF302">
        <v>190</v>
      </c>
      <c r="HG302">
        <v>0</v>
      </c>
      <c r="HH302">
        <v>0</v>
      </c>
      <c r="HI302">
        <v>6</v>
      </c>
      <c r="HJ302">
        <v>3</v>
      </c>
      <c r="HK302" t="s">
        <v>476</v>
      </c>
      <c r="HM302" s="3">
        <f t="shared" si="194"/>
        <v>51</v>
      </c>
      <c r="HN302" s="3">
        <f t="shared" si="195"/>
        <v>0</v>
      </c>
      <c r="HO302" s="3">
        <f t="shared" si="211"/>
        <v>0</v>
      </c>
      <c r="HP302" s="3">
        <f t="shared" si="174"/>
        <v>51</v>
      </c>
      <c r="HQ302" s="7" t="str" cm="1">
        <f t="array" ref="HQ302">_xlfn.SWITCH(HP302,HM302,"Oui",HN302,"Non",HO302,"Abstention")</f>
        <v>Oui</v>
      </c>
      <c r="HR302" s="7" t="str" cm="1">
        <f t="array" ref="HR302">_xlfn.SWITCH(HQ302,"Oui","Non","Non","Oui","Abstention","Oui")</f>
        <v>Non</v>
      </c>
      <c r="HS302" s="7" t="str" cm="1">
        <f t="array" ref="HS302">_xlfn.SWITCH(HQ302,"Oui","Abstention","Non","Abstention","Abstention","Non")</f>
        <v>Abstention</v>
      </c>
      <c r="HT302" s="3">
        <f t="shared" si="175"/>
        <v>51</v>
      </c>
      <c r="HU302" s="3">
        <f t="shared" si="176"/>
        <v>1</v>
      </c>
      <c r="HV302" t="str">
        <f t="shared" si="177"/>
        <v>consigne</v>
      </c>
      <c r="HW302" s="3">
        <f t="shared" si="196"/>
        <v>36</v>
      </c>
      <c r="HX302" s="3">
        <f t="shared" si="197"/>
        <v>0</v>
      </c>
      <c r="HY302" s="3">
        <f t="shared" si="198"/>
        <v>0</v>
      </c>
      <c r="HZ302" s="3">
        <f t="shared" si="178"/>
        <v>36</v>
      </c>
      <c r="IA302" s="7" t="str" cm="1">
        <f t="array" ref="IA302">_xlfn.SWITCH(HZ302,HW302,"Oui",HX302,"Non",HY302,"Abstention")</f>
        <v>Oui</v>
      </c>
      <c r="IB302" s="7" t="str" cm="1">
        <f t="array" ref="IB302">_xlfn.SWITCH(IA302,"Oui","Non","Non","Oui","Abstention","Oui")</f>
        <v>Non</v>
      </c>
      <c r="IC302" s="7" t="str" cm="1">
        <f t="array" ref="IC302">_xlfn.SWITCH(IA302,"Oui","Abstention","Non","Abstention","Abstention","Non")</f>
        <v>Abstention</v>
      </c>
      <c r="ID302" s="3">
        <f t="shared" si="179"/>
        <v>36</v>
      </c>
      <c r="IE302" s="3">
        <f t="shared" si="180"/>
        <v>1</v>
      </c>
      <c r="IF302" t="str">
        <f t="shared" si="181"/>
        <v>consigne</v>
      </c>
      <c r="IG302">
        <f t="shared" si="199"/>
        <v>31</v>
      </c>
      <c r="IH302">
        <f t="shared" si="200"/>
        <v>0</v>
      </c>
      <c r="II302">
        <f t="shared" si="201"/>
        <v>0</v>
      </c>
      <c r="IJ302" s="3">
        <f t="shared" si="182"/>
        <v>31</v>
      </c>
      <c r="IK302" s="7" t="str" cm="1">
        <f t="array" ref="IK302">_xlfn.SWITCH(IJ302,IG302,"Oui",IH302,"Non",II302,"Abstention")</f>
        <v>Oui</v>
      </c>
      <c r="IL302" s="7" t="str" cm="1">
        <f t="array" ref="IL302">_xlfn.SWITCH(IK302,"Oui","Non","Non","Oui","Abstention","Oui")</f>
        <v>Non</v>
      </c>
      <c r="IM302" s="7" t="str" cm="1">
        <f t="array" ref="IM302">_xlfn.SWITCH(IK302,"Oui","Abstention","Non","Abstention","Abstention","Non")</f>
        <v>Abstention</v>
      </c>
      <c r="IN302" s="3">
        <f t="shared" si="183"/>
        <v>31</v>
      </c>
      <c r="IO302" s="3">
        <f t="shared" si="184"/>
        <v>1</v>
      </c>
      <c r="IP302" t="str">
        <f t="shared" si="212"/>
        <v>consigne</v>
      </c>
      <c r="IQ302">
        <f t="shared" si="202"/>
        <v>27</v>
      </c>
      <c r="IR302">
        <f t="shared" si="203"/>
        <v>0</v>
      </c>
      <c r="IS302">
        <f t="shared" si="204"/>
        <v>0</v>
      </c>
      <c r="IT302" s="3">
        <f t="shared" si="185"/>
        <v>27</v>
      </c>
      <c r="IU302" s="7" t="str" cm="1">
        <f t="array" ref="IU302">_xlfn.SWITCH(IT302,IQ302,"Oui",IR302,"Non",IS302,"Abstention")</f>
        <v>Oui</v>
      </c>
      <c r="IV302" s="7" t="str" cm="1">
        <f t="array" ref="IV302">_xlfn.SWITCH(IU302,"Oui","Non","Non","Oui","Abstention","Oui")</f>
        <v>Non</v>
      </c>
      <c r="IW302" s="7" t="str" cm="1">
        <f t="array" ref="IW302">_xlfn.SWITCH(IU302,"Oui","Abstention","Non","Abstention","Abstention","Non")</f>
        <v>Abstention</v>
      </c>
      <c r="IX302" s="3">
        <f t="shared" si="186"/>
        <v>27</v>
      </c>
      <c r="IY302" s="3">
        <f t="shared" si="187"/>
        <v>1</v>
      </c>
      <c r="IZ302" t="str">
        <f t="shared" si="213"/>
        <v>consigne</v>
      </c>
      <c r="JA302">
        <f t="shared" si="205"/>
        <v>29</v>
      </c>
      <c r="JB302">
        <f t="shared" si="206"/>
        <v>0</v>
      </c>
      <c r="JC302">
        <f t="shared" si="207"/>
        <v>0</v>
      </c>
      <c r="JD302" s="3">
        <f t="shared" si="188"/>
        <v>29</v>
      </c>
      <c r="JE302" s="7" t="str" cm="1">
        <f t="array" ref="JE302">_xlfn.SWITCH(JD302,JA302,"Oui",JB302,"Non",JC302,"Abstention")</f>
        <v>Oui</v>
      </c>
      <c r="JF302" s="7" t="str" cm="1">
        <f t="array" ref="JF302">_xlfn.SWITCH(JE302,"Oui","Non","Non","Oui","Abstention","Oui")</f>
        <v>Non</v>
      </c>
      <c r="JG302" s="7" t="str" cm="1">
        <f t="array" ref="JG302">_xlfn.SWITCH(JE302,"Oui","Abstention","Non","Abstention","Abstention","Non")</f>
        <v>Abstention</v>
      </c>
      <c r="JH302" s="3">
        <f t="shared" si="189"/>
        <v>29</v>
      </c>
      <c r="JI302" s="3">
        <f t="shared" si="190"/>
        <v>1</v>
      </c>
      <c r="JJ302" t="str">
        <f t="shared" si="214"/>
        <v>consigne</v>
      </c>
      <c r="JK302">
        <f t="shared" si="208"/>
        <v>16</v>
      </c>
      <c r="JL302">
        <f t="shared" si="209"/>
        <v>0</v>
      </c>
      <c r="JM302">
        <f t="shared" si="210"/>
        <v>0</v>
      </c>
      <c r="JN302" s="3">
        <f t="shared" si="191"/>
        <v>16</v>
      </c>
      <c r="JO302" s="7" t="str" cm="1">
        <f t="array" ref="JO302">_xlfn.SWITCH(JN302,JK302,"Oui",JL302,"Non",JM302,"Abstention")</f>
        <v>Oui</v>
      </c>
      <c r="JP302" s="7" t="str" cm="1">
        <f t="array" ref="JP302">_xlfn.SWITCH(JO302,"Oui","Non","Non","Oui","Abstention","Oui")</f>
        <v>Non</v>
      </c>
      <c r="JQ302" s="7" t="str" cm="1">
        <f t="array" ref="JQ302">_xlfn.SWITCH(JO302,"Oui","Abstention","Non","Abstention","Abstention","Non")</f>
        <v>Abstention</v>
      </c>
      <c r="JR302" s="3">
        <f t="shared" si="192"/>
        <v>16</v>
      </c>
      <c r="JS302" s="3">
        <f t="shared" si="193"/>
        <v>1</v>
      </c>
      <c r="JT302" t="str">
        <f t="shared" si="215"/>
        <v>consigne</v>
      </c>
      <c r="JU302" s="3"/>
      <c r="JV302" t="str" cm="1">
        <f t="array" ref="JV302">_xlfn._xlws.FILTER($M$3:$HD$3,((($M302:$HD302=$HR302)+($M302:$HD302=$HS302))*($M$5:$HD$5="V")*($HV302="consigne")),"")</f>
        <v/>
      </c>
      <c r="KP302" t="str" cm="1">
        <f t="array" ref="KP302">_xlfn._xlws.FILTER($M$3:$HD$3,((($M302:$HD302=$IB302)+($M302:$HD302=$IC302))*($M$5:$HD$5="S")*($IF302="consigne")),"")</f>
        <v/>
      </c>
      <c r="LD302" t="str" cm="1">
        <f t="array" ref="LD302">_xlfn._xlws.FILTER($M$3:$HD$3,((($M302:$HD302=$IV302)+($M302:$HD302=$IW302))*($M$5:$HD$5="RL")*($IZ302="consigne")),"")</f>
        <v/>
      </c>
      <c r="LP302" t="str" cm="1">
        <f t="array" ref="LP302">_xlfn._xlws.FILTER($M$3:$HD$3,((($M302:$HD302=$JF302)+($M302:$HD302=$JG302))*($M$5:$HD$5="G")*($JJ302="consigne")),"")</f>
        <v/>
      </c>
      <c r="MA302" t="str" cm="1">
        <f t="array" ref="MA302">_xlfn._xlws.FILTER($M$3:$HD$3,((($M302:$HD302=$JP302)+($M302:$HD302=$JQ302))*($M$5:$HD$5="GL")*($JT302="consigne")),"")</f>
        <v/>
      </c>
      <c r="MG302" t="str" cm="1">
        <f t="array" ref="MG302">_xlfn._xlws.FILTER($M$3:$HD$3,((($M302:$HD302=$IL302)+($M302:$HD302=$IM302))*($M$5:$HD$5="M-E")*($IP302="consigne")),"")</f>
        <v/>
      </c>
    </row>
    <row r="303" spans="1:347" x14ac:dyDescent="0.25">
      <c r="A303" s="1" t="s">
        <v>1452</v>
      </c>
      <c r="B303" t="s">
        <v>204</v>
      </c>
      <c r="C303" t="s">
        <v>684</v>
      </c>
      <c r="D303" t="s">
        <v>1045</v>
      </c>
      <c r="E303" s="1" t="s">
        <v>1046</v>
      </c>
      <c r="F303" t="s">
        <v>1047</v>
      </c>
      <c r="G303">
        <v>24809</v>
      </c>
      <c r="H303" t="s">
        <v>521</v>
      </c>
      <c r="I303" t="s">
        <v>522</v>
      </c>
      <c r="J303" t="s">
        <v>1416</v>
      </c>
      <c r="K303" t="s">
        <v>1064</v>
      </c>
      <c r="M303" t="s">
        <v>460</v>
      </c>
      <c r="N303" t="s">
        <v>460</v>
      </c>
      <c r="O303" t="s">
        <v>460</v>
      </c>
      <c r="P303" t="s">
        <v>461</v>
      </c>
      <c r="Q303" t="s">
        <v>461</v>
      </c>
      <c r="R303" t="s">
        <v>460</v>
      </c>
      <c r="S303" t="s">
        <v>460</v>
      </c>
      <c r="T303" t="s">
        <v>460</v>
      </c>
      <c r="U303" t="s">
        <v>460</v>
      </c>
      <c r="V303" t="s">
        <v>460</v>
      </c>
      <c r="W303" t="s">
        <v>463</v>
      </c>
      <c r="X303" t="s">
        <v>460</v>
      </c>
      <c r="Y303" t="s">
        <v>460</v>
      </c>
      <c r="Z303" t="s">
        <v>460</v>
      </c>
      <c r="AA303" t="s">
        <v>460</v>
      </c>
      <c r="AB303" t="s">
        <v>460</v>
      </c>
      <c r="AC303" t="s">
        <v>460</v>
      </c>
      <c r="AD303" t="s">
        <v>460</v>
      </c>
      <c r="AE303" t="s">
        <v>460</v>
      </c>
      <c r="AF303" t="s">
        <v>463</v>
      </c>
      <c r="AG303" t="s">
        <v>460</v>
      </c>
      <c r="AH303" t="s">
        <v>460</v>
      </c>
      <c r="AI303" t="s">
        <v>460</v>
      </c>
      <c r="AJ303" t="s">
        <v>460</v>
      </c>
      <c r="AK303" t="s">
        <v>460</v>
      </c>
      <c r="AL303" t="s">
        <v>480</v>
      </c>
      <c r="AM303" t="s">
        <v>460</v>
      </c>
      <c r="AN303" t="s">
        <v>460</v>
      </c>
      <c r="AO303" t="s">
        <v>461</v>
      </c>
      <c r="AP303" t="s">
        <v>460</v>
      </c>
      <c r="AQ303" t="s">
        <v>460</v>
      </c>
      <c r="AR303" t="s">
        <v>460</v>
      </c>
      <c r="AS303" t="s">
        <v>460</v>
      </c>
      <c r="AT303" t="s">
        <v>460</v>
      </c>
      <c r="AU303" t="s">
        <v>460</v>
      </c>
      <c r="AV303" t="s">
        <v>460</v>
      </c>
      <c r="AW303" t="s">
        <v>461</v>
      </c>
      <c r="AX303" t="s">
        <v>460</v>
      </c>
      <c r="AY303" t="s">
        <v>460</v>
      </c>
      <c r="AZ303" t="s">
        <v>460</v>
      </c>
      <c r="BA303" t="s">
        <v>461</v>
      </c>
      <c r="BB303" t="s">
        <v>460</v>
      </c>
      <c r="BC303" t="s">
        <v>460</v>
      </c>
      <c r="BD303" t="s">
        <v>461</v>
      </c>
      <c r="BE303" t="s">
        <v>463</v>
      </c>
      <c r="BF303" t="s">
        <v>460</v>
      </c>
      <c r="BG303" t="s">
        <v>460</v>
      </c>
      <c r="BH303" t="s">
        <v>460</v>
      </c>
      <c r="BI303" t="s">
        <v>460</v>
      </c>
      <c r="BJ303" t="s">
        <v>463</v>
      </c>
      <c r="BK303" t="s">
        <v>461</v>
      </c>
      <c r="BL303" t="s">
        <v>460</v>
      </c>
      <c r="BM303" t="s">
        <v>460</v>
      </c>
      <c r="BN303" t="s">
        <v>460</v>
      </c>
      <c r="BO303" t="s">
        <v>460</v>
      </c>
      <c r="BP303" t="s">
        <v>460</v>
      </c>
      <c r="BQ303" t="s">
        <v>460</v>
      </c>
      <c r="BR303" t="s">
        <v>460</v>
      </c>
      <c r="BS303" t="s">
        <v>460</v>
      </c>
      <c r="BT303" t="s">
        <v>480</v>
      </c>
      <c r="BU303" t="s">
        <v>480</v>
      </c>
      <c r="BV303" t="s">
        <v>460</v>
      </c>
      <c r="BW303" t="s">
        <v>461</v>
      </c>
      <c r="BX303" t="s">
        <v>460</v>
      </c>
      <c r="BY303" t="s">
        <v>460</v>
      </c>
      <c r="BZ303" t="s">
        <v>460</v>
      </c>
      <c r="CA303" t="s">
        <v>460</v>
      </c>
      <c r="CB303" t="s">
        <v>460</v>
      </c>
      <c r="CC303" t="s">
        <v>460</v>
      </c>
      <c r="CD303" t="s">
        <v>461</v>
      </c>
      <c r="CE303" t="s">
        <v>460</v>
      </c>
      <c r="CF303" t="s">
        <v>460</v>
      </c>
      <c r="CG303" t="s">
        <v>460</v>
      </c>
      <c r="CH303" t="s">
        <v>460</v>
      </c>
      <c r="CI303" t="s">
        <v>461</v>
      </c>
      <c r="CJ303" t="s">
        <v>460</v>
      </c>
      <c r="CK303" t="s">
        <v>460</v>
      </c>
      <c r="CL303" t="s">
        <v>460</v>
      </c>
      <c r="CM303" t="s">
        <v>463</v>
      </c>
      <c r="CN303" t="s">
        <v>460</v>
      </c>
      <c r="CO303" t="s">
        <v>460</v>
      </c>
      <c r="CP303" t="s">
        <v>461</v>
      </c>
      <c r="CQ303" t="s">
        <v>461</v>
      </c>
      <c r="CR303" t="s">
        <v>460</v>
      </c>
      <c r="CS303" t="s">
        <v>461</v>
      </c>
      <c r="CT303" t="s">
        <v>461</v>
      </c>
      <c r="CU303" t="s">
        <v>460</v>
      </c>
      <c r="CV303" t="s">
        <v>460</v>
      </c>
      <c r="CW303" t="s">
        <v>460</v>
      </c>
      <c r="CX303" t="s">
        <v>460</v>
      </c>
      <c r="CY303" t="s">
        <v>463</v>
      </c>
      <c r="CZ303" t="s">
        <v>480</v>
      </c>
      <c r="DA303" t="s">
        <v>460</v>
      </c>
      <c r="DB303" t="s">
        <v>474</v>
      </c>
      <c r="DC303" t="s">
        <v>460</v>
      </c>
      <c r="DD303" t="s">
        <v>461</v>
      </c>
      <c r="DE303" t="s">
        <v>460</v>
      </c>
      <c r="DF303" t="s">
        <v>461</v>
      </c>
      <c r="DG303" t="s">
        <v>460</v>
      </c>
      <c r="DH303" t="s">
        <v>460</v>
      </c>
      <c r="DI303" t="s">
        <v>460</v>
      </c>
      <c r="DJ303" t="s">
        <v>460</v>
      </c>
      <c r="DK303" t="s">
        <v>460</v>
      </c>
      <c r="DL303" t="s">
        <v>460</v>
      </c>
      <c r="DM303" t="s">
        <v>460</v>
      </c>
      <c r="DN303" t="s">
        <v>460</v>
      </c>
      <c r="DO303" t="s">
        <v>460</v>
      </c>
      <c r="DP303" t="s">
        <v>460</v>
      </c>
      <c r="DQ303" t="s">
        <v>473</v>
      </c>
      <c r="DR303" t="s">
        <v>460</v>
      </c>
      <c r="DS303" t="s">
        <v>460</v>
      </c>
      <c r="DT303" t="s">
        <v>460</v>
      </c>
      <c r="DU303" t="s">
        <v>461</v>
      </c>
      <c r="DV303" t="s">
        <v>460</v>
      </c>
      <c r="DW303" t="s">
        <v>460</v>
      </c>
      <c r="DX303" t="s">
        <v>461</v>
      </c>
      <c r="DY303" t="s">
        <v>460</v>
      </c>
      <c r="DZ303" t="s">
        <v>460</v>
      </c>
      <c r="EA303" t="s">
        <v>460</v>
      </c>
      <c r="EB303" t="s">
        <v>460</v>
      </c>
      <c r="EC303" t="s">
        <v>460</v>
      </c>
      <c r="ED303" t="s">
        <v>460</v>
      </c>
      <c r="EE303" t="s">
        <v>460</v>
      </c>
      <c r="EF303" t="s">
        <v>460</v>
      </c>
      <c r="EG303" t="s">
        <v>460</v>
      </c>
      <c r="EH303" t="s">
        <v>460</v>
      </c>
      <c r="EI303" t="s">
        <v>460</v>
      </c>
      <c r="EJ303" t="s">
        <v>461</v>
      </c>
      <c r="EK303" t="s">
        <v>473</v>
      </c>
      <c r="EL303" t="s">
        <v>460</v>
      </c>
      <c r="EM303" t="s">
        <v>460</v>
      </c>
      <c r="EN303" t="s">
        <v>460</v>
      </c>
      <c r="EO303" t="s">
        <v>460</v>
      </c>
      <c r="EP303" t="s">
        <v>460</v>
      </c>
      <c r="EQ303" t="s">
        <v>460</v>
      </c>
      <c r="ER303" t="s">
        <v>460</v>
      </c>
      <c r="ES303" t="s">
        <v>460</v>
      </c>
      <c r="ET303" t="s">
        <v>460</v>
      </c>
      <c r="EU303" t="s">
        <v>460</v>
      </c>
      <c r="EV303" t="s">
        <v>460</v>
      </c>
      <c r="EW303" t="s">
        <v>460</v>
      </c>
      <c r="EX303" t="s">
        <v>460</v>
      </c>
      <c r="EY303" t="s">
        <v>461</v>
      </c>
      <c r="EZ303" t="s">
        <v>460</v>
      </c>
      <c r="FA303" t="s">
        <v>460</v>
      </c>
      <c r="FB303" t="s">
        <v>473</v>
      </c>
      <c r="FC303" t="s">
        <v>460</v>
      </c>
      <c r="FD303" t="s">
        <v>460</v>
      </c>
      <c r="FE303" t="s">
        <v>460</v>
      </c>
      <c r="FF303" t="s">
        <v>460</v>
      </c>
      <c r="FG303" t="s">
        <v>461</v>
      </c>
      <c r="FH303" t="s">
        <v>460</v>
      </c>
      <c r="FI303" t="s">
        <v>460</v>
      </c>
      <c r="FJ303" t="s">
        <v>480</v>
      </c>
      <c r="FK303" t="s">
        <v>460</v>
      </c>
      <c r="FL303" t="s">
        <v>460</v>
      </c>
      <c r="FM303" t="s">
        <v>460</v>
      </c>
      <c r="FN303" t="s">
        <v>460</v>
      </c>
      <c r="FO303" t="s">
        <v>460</v>
      </c>
      <c r="FP303" t="s">
        <v>460</v>
      </c>
      <c r="FQ303" t="s">
        <v>461</v>
      </c>
      <c r="FR303" t="s">
        <v>460</v>
      </c>
      <c r="FS303" t="s">
        <v>460</v>
      </c>
      <c r="FT303" t="s">
        <v>460</v>
      </c>
      <c r="FU303" t="s">
        <v>460</v>
      </c>
      <c r="FV303" t="s">
        <v>460</v>
      </c>
      <c r="FW303" t="s">
        <v>461</v>
      </c>
      <c r="FX303" t="s">
        <v>460</v>
      </c>
      <c r="FY303" t="s">
        <v>460</v>
      </c>
      <c r="FZ303" t="s">
        <v>460</v>
      </c>
      <c r="GA303" t="s">
        <v>461</v>
      </c>
      <c r="GB303" t="s">
        <v>460</v>
      </c>
      <c r="GC303" t="s">
        <v>460</v>
      </c>
      <c r="GD303" t="s">
        <v>460</v>
      </c>
      <c r="GE303" t="s">
        <v>460</v>
      </c>
      <c r="GF303" t="s">
        <v>461</v>
      </c>
      <c r="GG303" t="s">
        <v>460</v>
      </c>
      <c r="GH303" t="s">
        <v>460</v>
      </c>
      <c r="GI303" t="s">
        <v>460</v>
      </c>
      <c r="GJ303" t="s">
        <v>460</v>
      </c>
      <c r="GK303" t="s">
        <v>461</v>
      </c>
      <c r="GL303" t="s">
        <v>460</v>
      </c>
      <c r="GM303" t="s">
        <v>460</v>
      </c>
      <c r="GN303" t="s">
        <v>460</v>
      </c>
      <c r="GO303" t="s">
        <v>460</v>
      </c>
      <c r="GP303" t="s">
        <v>460</v>
      </c>
      <c r="GQ303" t="s">
        <v>461</v>
      </c>
      <c r="GR303" t="s">
        <v>460</v>
      </c>
      <c r="GS303" t="s">
        <v>460</v>
      </c>
      <c r="GT303" t="s">
        <v>460</v>
      </c>
      <c r="GU303" t="s">
        <v>460</v>
      </c>
      <c r="GV303" t="s">
        <v>460</v>
      </c>
      <c r="GW303" t="s">
        <v>460</v>
      </c>
      <c r="GX303" t="s">
        <v>460</v>
      </c>
      <c r="GY303" t="s">
        <v>460</v>
      </c>
      <c r="GZ303" t="s">
        <v>460</v>
      </c>
      <c r="HA303" t="s">
        <v>460</v>
      </c>
      <c r="HB303" t="s">
        <v>461</v>
      </c>
      <c r="HC303" t="s">
        <v>460</v>
      </c>
      <c r="HD303" t="s">
        <v>460</v>
      </c>
      <c r="HE303" t="s">
        <v>481</v>
      </c>
      <c r="HF303">
        <v>157</v>
      </c>
      <c r="HG303">
        <v>28</v>
      </c>
      <c r="HH303">
        <v>5</v>
      </c>
      <c r="HI303">
        <v>6</v>
      </c>
      <c r="HJ303">
        <v>3</v>
      </c>
      <c r="HK303" t="s">
        <v>476</v>
      </c>
      <c r="HM303" s="3">
        <f t="shared" si="194"/>
        <v>18</v>
      </c>
      <c r="HN303" s="3">
        <f t="shared" si="195"/>
        <v>28</v>
      </c>
      <c r="HO303" s="3">
        <f t="shared" si="211"/>
        <v>5</v>
      </c>
      <c r="HP303" s="3">
        <f t="shared" si="174"/>
        <v>28</v>
      </c>
      <c r="HQ303" s="7" t="str" cm="1">
        <f t="array" ref="HQ303">_xlfn.SWITCH(HP303,HM303,"Oui",HN303,"Non",HO303,"Abstention")</f>
        <v>Non</v>
      </c>
      <c r="HR303" s="7" t="str" cm="1">
        <f t="array" ref="HR303">_xlfn.SWITCH(HQ303,"Oui","Non","Non","Oui","Abstention","Oui")</f>
        <v>Oui</v>
      </c>
      <c r="HS303" s="7" t="str" cm="1">
        <f t="array" ref="HS303">_xlfn.SWITCH(HQ303,"Oui","Abstention","Non","Abstention","Abstention","Non")</f>
        <v>Abstention</v>
      </c>
      <c r="HT303" s="3">
        <f t="shared" si="175"/>
        <v>51</v>
      </c>
      <c r="HU303" s="3">
        <f t="shared" si="176"/>
        <v>0.5490196078431373</v>
      </c>
      <c r="HV303" t="str">
        <f t="shared" si="177"/>
        <v>pas de consigne</v>
      </c>
      <c r="HW303" s="3">
        <f t="shared" si="196"/>
        <v>36</v>
      </c>
      <c r="HX303" s="3">
        <f t="shared" si="197"/>
        <v>0</v>
      </c>
      <c r="HY303" s="3">
        <f t="shared" si="198"/>
        <v>0</v>
      </c>
      <c r="HZ303" s="3">
        <f t="shared" si="178"/>
        <v>36</v>
      </c>
      <c r="IA303" s="7" t="str" cm="1">
        <f t="array" ref="IA303">_xlfn.SWITCH(HZ303,HW303,"Oui",HX303,"Non",HY303,"Abstention")</f>
        <v>Oui</v>
      </c>
      <c r="IB303" s="7" t="str" cm="1">
        <f t="array" ref="IB303">_xlfn.SWITCH(IA303,"Oui","Non","Non","Oui","Abstention","Oui")</f>
        <v>Non</v>
      </c>
      <c r="IC303" s="7" t="str" cm="1">
        <f t="array" ref="IC303">_xlfn.SWITCH(IA303,"Oui","Abstention","Non","Abstention","Abstention","Non")</f>
        <v>Abstention</v>
      </c>
      <c r="ID303" s="3">
        <f t="shared" si="179"/>
        <v>36</v>
      </c>
      <c r="IE303" s="3">
        <f t="shared" si="180"/>
        <v>1</v>
      </c>
      <c r="IF303" t="str">
        <f t="shared" si="181"/>
        <v>consigne</v>
      </c>
      <c r="IG303">
        <f t="shared" si="199"/>
        <v>31</v>
      </c>
      <c r="IH303">
        <f t="shared" si="200"/>
        <v>0</v>
      </c>
      <c r="II303">
        <f t="shared" si="201"/>
        <v>0</v>
      </c>
      <c r="IJ303" s="3">
        <f t="shared" si="182"/>
        <v>31</v>
      </c>
      <c r="IK303" s="7" t="str" cm="1">
        <f t="array" ref="IK303">_xlfn.SWITCH(IJ303,IG303,"Oui",IH303,"Non",II303,"Abstention")</f>
        <v>Oui</v>
      </c>
      <c r="IL303" s="7" t="str" cm="1">
        <f t="array" ref="IL303">_xlfn.SWITCH(IK303,"Oui","Non","Non","Oui","Abstention","Oui")</f>
        <v>Non</v>
      </c>
      <c r="IM303" s="7" t="str" cm="1">
        <f t="array" ref="IM303">_xlfn.SWITCH(IK303,"Oui","Abstention","Non","Abstention","Abstention","Non")</f>
        <v>Abstention</v>
      </c>
      <c r="IN303" s="3">
        <f t="shared" si="183"/>
        <v>31</v>
      </c>
      <c r="IO303" s="3">
        <f t="shared" si="184"/>
        <v>1</v>
      </c>
      <c r="IP303" t="str">
        <f t="shared" si="212"/>
        <v>consigne</v>
      </c>
      <c r="IQ303">
        <f t="shared" si="202"/>
        <v>27</v>
      </c>
      <c r="IR303">
        <f t="shared" si="203"/>
        <v>0</v>
      </c>
      <c r="IS303">
        <f t="shared" si="204"/>
        <v>0</v>
      </c>
      <c r="IT303" s="3">
        <f t="shared" si="185"/>
        <v>27</v>
      </c>
      <c r="IU303" s="7" t="str" cm="1">
        <f t="array" ref="IU303">_xlfn.SWITCH(IT303,IQ303,"Oui",IR303,"Non",IS303,"Abstention")</f>
        <v>Oui</v>
      </c>
      <c r="IV303" s="7" t="str" cm="1">
        <f t="array" ref="IV303">_xlfn.SWITCH(IU303,"Oui","Non","Non","Oui","Abstention","Oui")</f>
        <v>Non</v>
      </c>
      <c r="IW303" s="7" t="str" cm="1">
        <f t="array" ref="IW303">_xlfn.SWITCH(IU303,"Oui","Abstention","Non","Abstention","Abstention","Non")</f>
        <v>Abstention</v>
      </c>
      <c r="IX303" s="3">
        <f t="shared" si="186"/>
        <v>27</v>
      </c>
      <c r="IY303" s="3">
        <f t="shared" si="187"/>
        <v>1</v>
      </c>
      <c r="IZ303" t="str">
        <f t="shared" si="213"/>
        <v>consigne</v>
      </c>
      <c r="JA303">
        <f t="shared" si="205"/>
        <v>29</v>
      </c>
      <c r="JB303">
        <f t="shared" si="206"/>
        <v>0</v>
      </c>
      <c r="JC303">
        <f t="shared" si="207"/>
        <v>0</v>
      </c>
      <c r="JD303" s="3">
        <f t="shared" si="188"/>
        <v>29</v>
      </c>
      <c r="JE303" s="7" t="str" cm="1">
        <f t="array" ref="JE303">_xlfn.SWITCH(JD303,JA303,"Oui",JB303,"Non",JC303,"Abstention")</f>
        <v>Oui</v>
      </c>
      <c r="JF303" s="7" t="str" cm="1">
        <f t="array" ref="JF303">_xlfn.SWITCH(JE303,"Oui","Non","Non","Oui","Abstention","Oui")</f>
        <v>Non</v>
      </c>
      <c r="JG303" s="7" t="str" cm="1">
        <f t="array" ref="JG303">_xlfn.SWITCH(JE303,"Oui","Abstention","Non","Abstention","Abstention","Non")</f>
        <v>Abstention</v>
      </c>
      <c r="JH303" s="3">
        <f t="shared" si="189"/>
        <v>29</v>
      </c>
      <c r="JI303" s="3">
        <f t="shared" si="190"/>
        <v>1</v>
      </c>
      <c r="JJ303" t="str">
        <f t="shared" si="214"/>
        <v>consigne</v>
      </c>
      <c r="JK303">
        <f t="shared" si="208"/>
        <v>16</v>
      </c>
      <c r="JL303">
        <f t="shared" si="209"/>
        <v>0</v>
      </c>
      <c r="JM303">
        <f t="shared" si="210"/>
        <v>0</v>
      </c>
      <c r="JN303" s="3">
        <f t="shared" si="191"/>
        <v>16</v>
      </c>
      <c r="JO303" s="7" t="str" cm="1">
        <f t="array" ref="JO303">_xlfn.SWITCH(JN303,JK303,"Oui",JL303,"Non",JM303,"Abstention")</f>
        <v>Oui</v>
      </c>
      <c r="JP303" s="7" t="str" cm="1">
        <f t="array" ref="JP303">_xlfn.SWITCH(JO303,"Oui","Non","Non","Oui","Abstention","Oui")</f>
        <v>Non</v>
      </c>
      <c r="JQ303" s="7" t="str" cm="1">
        <f t="array" ref="JQ303">_xlfn.SWITCH(JO303,"Oui","Abstention","Non","Abstention","Abstention","Non")</f>
        <v>Abstention</v>
      </c>
      <c r="JR303" s="3">
        <f t="shared" si="192"/>
        <v>16</v>
      </c>
      <c r="JS303" s="3">
        <f t="shared" si="193"/>
        <v>1</v>
      </c>
      <c r="JT303" t="str">
        <f t="shared" si="215"/>
        <v>consigne</v>
      </c>
      <c r="JU303" s="3"/>
      <c r="JV303" t="str" cm="1">
        <f t="array" ref="JV303">_xlfn._xlws.FILTER($M$3:$HD$3,((($M303:$HD303=$HR303)+($M303:$HD303=$HS303))*($M$5:$HD$5="V")*($HV303="consigne")),"")</f>
        <v/>
      </c>
      <c r="KP303" t="str" cm="1">
        <f t="array" ref="KP303">_xlfn._xlws.FILTER($M$3:$HD$3,((($M303:$HD303=$IB303)+($M303:$HD303=$IC303))*($M$5:$HD$5="S")*($IF303="consigne")),"")</f>
        <v/>
      </c>
      <c r="LD303" t="str" cm="1">
        <f t="array" ref="LD303">_xlfn._xlws.FILTER($M$3:$HD$3,((($M303:$HD303=$IV303)+($M303:$HD303=$IW303))*($M$5:$HD$5="RL")*($IZ303="consigne")),"")</f>
        <v/>
      </c>
      <c r="LP303" t="str" cm="1">
        <f t="array" ref="LP303">_xlfn._xlws.FILTER($M$3:$HD$3,((($M303:$HD303=$JF303)+($M303:$HD303=$JG303))*($M$5:$HD$5="G")*($JJ303="consigne")),"")</f>
        <v/>
      </c>
      <c r="MA303" t="str" cm="1">
        <f t="array" ref="MA303">_xlfn._xlws.FILTER($M$3:$HD$3,((($M303:$HD303=$JP303)+($M303:$HD303=$JQ303))*($M$5:$HD$5="GL")*($JT303="consigne")),"")</f>
        <v/>
      </c>
      <c r="MG303" t="str" cm="1">
        <f t="array" ref="MG303">_xlfn._xlws.FILTER($M$3:$HD$3,((($M303:$HD303=$IL303)+($M303:$HD303=$IM303))*($M$5:$HD$5="M-E")*($IP303="consigne")),"")</f>
        <v/>
      </c>
    </row>
    <row r="304" spans="1:347" x14ac:dyDescent="0.25">
      <c r="MG304" t="str" cm="1">
        <f t="array" ref="MG304">_xlfn._xlws.FILTER($M$3:$HD$3,((($M304:$HD304=$IL304)+($M304:$HD304=$IM304))*($M$5:$HD$5="M-E")*($IP304="consigne")),"")</f>
        <v/>
      </c>
    </row>
    <row r="305" spans="12:345" x14ac:dyDescent="0.25">
      <c r="L305" s="3" t="s">
        <v>1458</v>
      </c>
      <c r="M305" s="3">
        <f>COUNTIF(M9:M303,"Excusé")</f>
        <v>0</v>
      </c>
      <c r="N305" s="3">
        <f t="shared" ref="N305:BY305" si="216">COUNTIF(N9:N303,"Excusé")</f>
        <v>0</v>
      </c>
      <c r="O305" s="3">
        <f t="shared" si="216"/>
        <v>0</v>
      </c>
      <c r="P305" s="3">
        <f t="shared" si="216"/>
        <v>0</v>
      </c>
      <c r="Q305" s="3">
        <f t="shared" si="216"/>
        <v>0</v>
      </c>
      <c r="R305" s="3">
        <f t="shared" si="216"/>
        <v>0</v>
      </c>
      <c r="S305" s="3">
        <f t="shared" si="216"/>
        <v>0</v>
      </c>
      <c r="T305" s="3">
        <f t="shared" si="216"/>
        <v>0</v>
      </c>
      <c r="U305" s="3">
        <f t="shared" si="216"/>
        <v>0</v>
      </c>
      <c r="V305" s="3">
        <f t="shared" si="216"/>
        <v>0</v>
      </c>
      <c r="W305" s="3">
        <f t="shared" si="216"/>
        <v>294</v>
      </c>
      <c r="X305" s="3">
        <f t="shared" si="216"/>
        <v>0</v>
      </c>
      <c r="Y305" s="3">
        <f t="shared" si="216"/>
        <v>0</v>
      </c>
      <c r="Z305" s="3">
        <f t="shared" si="216"/>
        <v>0</v>
      </c>
      <c r="AA305" s="3">
        <f t="shared" si="216"/>
        <v>0</v>
      </c>
      <c r="AB305" s="3">
        <f t="shared" si="216"/>
        <v>0</v>
      </c>
      <c r="AC305" s="3">
        <f t="shared" si="216"/>
        <v>13</v>
      </c>
      <c r="AD305" s="3">
        <f t="shared" si="216"/>
        <v>0</v>
      </c>
      <c r="AE305" s="3">
        <f t="shared" si="216"/>
        <v>0</v>
      </c>
      <c r="AF305" s="3">
        <f t="shared" si="216"/>
        <v>69</v>
      </c>
      <c r="AG305" s="3">
        <f t="shared" si="216"/>
        <v>0</v>
      </c>
      <c r="AH305" s="3">
        <f t="shared" si="216"/>
        <v>0</v>
      </c>
      <c r="AI305" s="3">
        <f t="shared" si="216"/>
        <v>0</v>
      </c>
      <c r="AJ305" s="3">
        <f t="shared" si="216"/>
        <v>32</v>
      </c>
      <c r="AK305" s="3">
        <f t="shared" si="216"/>
        <v>0</v>
      </c>
      <c r="AL305" s="3">
        <f t="shared" si="216"/>
        <v>0</v>
      </c>
      <c r="AM305" s="3">
        <f t="shared" si="216"/>
        <v>0</v>
      </c>
      <c r="AN305" s="3">
        <f t="shared" si="216"/>
        <v>0</v>
      </c>
      <c r="AO305" s="3">
        <f t="shared" si="216"/>
        <v>0</v>
      </c>
      <c r="AP305" s="3">
        <f t="shared" si="216"/>
        <v>0</v>
      </c>
      <c r="AQ305" s="3">
        <f t="shared" si="216"/>
        <v>0</v>
      </c>
      <c r="AR305" s="3">
        <f t="shared" si="216"/>
        <v>0</v>
      </c>
      <c r="AS305" s="3">
        <f t="shared" si="216"/>
        <v>0</v>
      </c>
      <c r="AT305" s="3">
        <f t="shared" si="216"/>
        <v>0</v>
      </c>
      <c r="AU305" s="3">
        <f t="shared" si="216"/>
        <v>0</v>
      </c>
      <c r="AV305" s="3">
        <f t="shared" si="216"/>
        <v>0</v>
      </c>
      <c r="AW305" s="3">
        <f t="shared" si="216"/>
        <v>0</v>
      </c>
      <c r="AX305" s="3">
        <f t="shared" si="216"/>
        <v>0</v>
      </c>
      <c r="AY305" s="3">
        <f t="shared" si="216"/>
        <v>0</v>
      </c>
      <c r="AZ305" s="3">
        <f t="shared" si="216"/>
        <v>0</v>
      </c>
      <c r="BA305" s="3">
        <f t="shared" si="216"/>
        <v>0</v>
      </c>
      <c r="BB305" s="3">
        <f t="shared" si="216"/>
        <v>0</v>
      </c>
      <c r="BC305" s="3">
        <f t="shared" si="216"/>
        <v>0</v>
      </c>
      <c r="BD305" s="3">
        <f t="shared" si="216"/>
        <v>0</v>
      </c>
      <c r="BE305" s="3">
        <f t="shared" si="216"/>
        <v>128</v>
      </c>
      <c r="BF305" s="3">
        <f t="shared" si="216"/>
        <v>0</v>
      </c>
      <c r="BG305" s="3">
        <f t="shared" si="216"/>
        <v>0</v>
      </c>
      <c r="BH305" s="3">
        <f t="shared" si="216"/>
        <v>0</v>
      </c>
      <c r="BI305" s="3">
        <f t="shared" si="216"/>
        <v>0</v>
      </c>
      <c r="BJ305" s="3">
        <f t="shared" si="216"/>
        <v>21</v>
      </c>
      <c r="BK305" s="3">
        <f t="shared" si="216"/>
        <v>0</v>
      </c>
      <c r="BL305" s="3">
        <f t="shared" si="216"/>
        <v>0</v>
      </c>
      <c r="BM305" s="3">
        <f t="shared" si="216"/>
        <v>0</v>
      </c>
      <c r="BN305" s="3">
        <f t="shared" si="216"/>
        <v>0</v>
      </c>
      <c r="BO305" s="3">
        <f t="shared" si="216"/>
        <v>0</v>
      </c>
      <c r="BP305" s="3">
        <f t="shared" si="216"/>
        <v>85</v>
      </c>
      <c r="BQ305" s="3">
        <f t="shared" si="216"/>
        <v>0</v>
      </c>
      <c r="BR305" s="3">
        <f t="shared" si="216"/>
        <v>0</v>
      </c>
      <c r="BS305" s="3">
        <f t="shared" si="216"/>
        <v>0</v>
      </c>
      <c r="BT305" s="3">
        <f t="shared" si="216"/>
        <v>0</v>
      </c>
      <c r="BU305" s="3">
        <f t="shared" si="216"/>
        <v>0</v>
      </c>
      <c r="BV305" s="3">
        <f t="shared" si="216"/>
        <v>0</v>
      </c>
      <c r="BW305" s="3">
        <f t="shared" si="216"/>
        <v>0</v>
      </c>
      <c r="BX305" s="3">
        <f t="shared" si="216"/>
        <v>0</v>
      </c>
      <c r="BY305" s="3">
        <f t="shared" si="216"/>
        <v>21</v>
      </c>
      <c r="BZ305" s="3">
        <f t="shared" ref="BZ305:EK305" si="217">COUNTIF(BZ9:BZ303,"Excusé")</f>
        <v>0</v>
      </c>
      <c r="CA305" s="3">
        <f t="shared" si="217"/>
        <v>0</v>
      </c>
      <c r="CB305" s="3">
        <f t="shared" si="217"/>
        <v>0</v>
      </c>
      <c r="CC305" s="3">
        <f t="shared" si="217"/>
        <v>0</v>
      </c>
      <c r="CD305" s="3">
        <f t="shared" si="217"/>
        <v>0</v>
      </c>
      <c r="CE305" s="3">
        <f t="shared" si="217"/>
        <v>0</v>
      </c>
      <c r="CF305" s="3">
        <f t="shared" si="217"/>
        <v>0</v>
      </c>
      <c r="CG305" s="3">
        <f t="shared" si="217"/>
        <v>18</v>
      </c>
      <c r="CH305" s="3">
        <f t="shared" si="217"/>
        <v>0</v>
      </c>
      <c r="CI305" s="3">
        <f t="shared" si="217"/>
        <v>0</v>
      </c>
      <c r="CJ305" s="3">
        <f t="shared" si="217"/>
        <v>0</v>
      </c>
      <c r="CK305" s="3">
        <f t="shared" si="217"/>
        <v>0</v>
      </c>
      <c r="CL305" s="3">
        <f t="shared" si="217"/>
        <v>0</v>
      </c>
      <c r="CM305" s="3">
        <f t="shared" si="217"/>
        <v>294</v>
      </c>
      <c r="CN305" s="3">
        <f t="shared" si="217"/>
        <v>0</v>
      </c>
      <c r="CO305" s="3">
        <f t="shared" si="217"/>
        <v>0</v>
      </c>
      <c r="CP305" s="3">
        <f t="shared" si="217"/>
        <v>0</v>
      </c>
      <c r="CQ305" s="3">
        <f t="shared" si="217"/>
        <v>0</v>
      </c>
      <c r="CR305" s="3">
        <f t="shared" si="217"/>
        <v>0</v>
      </c>
      <c r="CS305" s="3">
        <f t="shared" si="217"/>
        <v>0</v>
      </c>
      <c r="CT305" s="3">
        <f t="shared" si="217"/>
        <v>0</v>
      </c>
      <c r="CU305" s="3">
        <f t="shared" si="217"/>
        <v>0</v>
      </c>
      <c r="CV305" s="3">
        <f t="shared" si="217"/>
        <v>0</v>
      </c>
      <c r="CW305" s="3">
        <f t="shared" si="217"/>
        <v>73</v>
      </c>
      <c r="CX305" s="3">
        <f t="shared" si="217"/>
        <v>0</v>
      </c>
      <c r="CY305" s="3">
        <f t="shared" si="217"/>
        <v>59</v>
      </c>
      <c r="CZ305" s="3">
        <f t="shared" si="217"/>
        <v>0</v>
      </c>
      <c r="DA305" s="3">
        <f t="shared" si="217"/>
        <v>0</v>
      </c>
      <c r="DB305" s="3">
        <f t="shared" si="217"/>
        <v>28</v>
      </c>
      <c r="DC305" s="3">
        <f t="shared" si="217"/>
        <v>0</v>
      </c>
      <c r="DD305" s="3">
        <f t="shared" si="217"/>
        <v>0</v>
      </c>
      <c r="DE305" s="3">
        <f t="shared" si="217"/>
        <v>0</v>
      </c>
      <c r="DF305" s="3">
        <f t="shared" si="217"/>
        <v>0</v>
      </c>
      <c r="DG305" s="3">
        <f t="shared" si="217"/>
        <v>0</v>
      </c>
      <c r="DH305" s="3">
        <f t="shared" si="217"/>
        <v>0</v>
      </c>
      <c r="DI305" s="3">
        <f t="shared" si="217"/>
        <v>0</v>
      </c>
      <c r="DJ305" s="3">
        <f t="shared" si="217"/>
        <v>3</v>
      </c>
      <c r="DK305" s="3">
        <f t="shared" si="217"/>
        <v>0</v>
      </c>
      <c r="DL305" s="3">
        <f t="shared" si="217"/>
        <v>0</v>
      </c>
      <c r="DM305" s="3">
        <f t="shared" si="217"/>
        <v>0</v>
      </c>
      <c r="DN305" s="3">
        <f t="shared" si="217"/>
        <v>0</v>
      </c>
      <c r="DO305" s="3">
        <f t="shared" si="217"/>
        <v>0</v>
      </c>
      <c r="DP305" s="3">
        <f t="shared" si="217"/>
        <v>0</v>
      </c>
      <c r="DQ305" s="3">
        <f t="shared" si="217"/>
        <v>0</v>
      </c>
      <c r="DR305" s="3">
        <f t="shared" si="217"/>
        <v>31</v>
      </c>
      <c r="DS305" s="3">
        <f t="shared" si="217"/>
        <v>0</v>
      </c>
      <c r="DT305" s="3">
        <f t="shared" si="217"/>
        <v>0</v>
      </c>
      <c r="DU305" s="3">
        <f t="shared" si="217"/>
        <v>0</v>
      </c>
      <c r="DV305" s="3">
        <f t="shared" si="217"/>
        <v>0</v>
      </c>
      <c r="DW305" s="3">
        <f t="shared" si="217"/>
        <v>0</v>
      </c>
      <c r="DX305" s="3">
        <f t="shared" si="217"/>
        <v>0</v>
      </c>
      <c r="DY305" s="3">
        <f t="shared" si="217"/>
        <v>0</v>
      </c>
      <c r="DZ305" s="3">
        <f t="shared" si="217"/>
        <v>0</v>
      </c>
      <c r="EA305" s="3">
        <f t="shared" si="217"/>
        <v>0</v>
      </c>
      <c r="EB305" s="3">
        <f t="shared" si="217"/>
        <v>18</v>
      </c>
      <c r="EC305" s="3">
        <f t="shared" si="217"/>
        <v>0</v>
      </c>
      <c r="ED305" s="3">
        <f t="shared" si="217"/>
        <v>0</v>
      </c>
      <c r="EE305" s="3">
        <f t="shared" si="217"/>
        <v>0</v>
      </c>
      <c r="EF305" s="3">
        <f t="shared" si="217"/>
        <v>47</v>
      </c>
      <c r="EG305" s="3">
        <f t="shared" si="217"/>
        <v>0</v>
      </c>
      <c r="EH305" s="3">
        <f t="shared" si="217"/>
        <v>0</v>
      </c>
      <c r="EI305" s="3">
        <f t="shared" si="217"/>
        <v>0</v>
      </c>
      <c r="EJ305" s="3">
        <f t="shared" si="217"/>
        <v>0</v>
      </c>
      <c r="EK305" s="3">
        <f t="shared" si="217"/>
        <v>0</v>
      </c>
      <c r="EL305" s="3">
        <f t="shared" ref="EL305:GW305" si="218">COUNTIF(EL9:EL303,"Excusé")</f>
        <v>0</v>
      </c>
      <c r="EM305" s="3">
        <f t="shared" si="218"/>
        <v>0</v>
      </c>
      <c r="EN305" s="3">
        <f t="shared" si="218"/>
        <v>0</v>
      </c>
      <c r="EO305" s="3">
        <f t="shared" si="218"/>
        <v>0</v>
      </c>
      <c r="EP305" s="3">
        <f t="shared" si="218"/>
        <v>0</v>
      </c>
      <c r="EQ305" s="3">
        <f t="shared" si="218"/>
        <v>0</v>
      </c>
      <c r="ER305" s="3">
        <f t="shared" si="218"/>
        <v>0</v>
      </c>
      <c r="ES305" s="3">
        <f t="shared" si="218"/>
        <v>0</v>
      </c>
      <c r="ET305" s="3">
        <f t="shared" si="218"/>
        <v>0</v>
      </c>
      <c r="EU305" s="3">
        <f t="shared" si="218"/>
        <v>36</v>
      </c>
      <c r="EV305" s="3">
        <f t="shared" si="218"/>
        <v>0</v>
      </c>
      <c r="EW305" s="3">
        <f t="shared" si="218"/>
        <v>0</v>
      </c>
      <c r="EX305" s="3">
        <f t="shared" si="218"/>
        <v>0</v>
      </c>
      <c r="EY305" s="3">
        <f t="shared" si="218"/>
        <v>0</v>
      </c>
      <c r="EZ305" s="3">
        <f t="shared" si="218"/>
        <v>0</v>
      </c>
      <c r="FA305" s="3">
        <f t="shared" si="218"/>
        <v>0</v>
      </c>
      <c r="FB305" s="3">
        <f t="shared" si="218"/>
        <v>0</v>
      </c>
      <c r="FC305" s="3">
        <f t="shared" si="218"/>
        <v>0</v>
      </c>
      <c r="FD305" s="3">
        <f t="shared" si="218"/>
        <v>0</v>
      </c>
      <c r="FE305" s="3">
        <f t="shared" si="218"/>
        <v>0</v>
      </c>
      <c r="FF305" s="3">
        <f t="shared" si="218"/>
        <v>0</v>
      </c>
      <c r="FG305" s="3">
        <f t="shared" si="218"/>
        <v>0</v>
      </c>
      <c r="FH305" s="3">
        <f t="shared" si="218"/>
        <v>0</v>
      </c>
      <c r="FI305" s="3">
        <f t="shared" si="218"/>
        <v>0</v>
      </c>
      <c r="FJ305" s="3">
        <f t="shared" si="218"/>
        <v>0</v>
      </c>
      <c r="FK305" s="3">
        <f t="shared" si="218"/>
        <v>0</v>
      </c>
      <c r="FL305" s="3">
        <f t="shared" si="218"/>
        <v>0</v>
      </c>
      <c r="FM305" s="3">
        <f t="shared" si="218"/>
        <v>0</v>
      </c>
      <c r="FN305" s="3">
        <f t="shared" si="218"/>
        <v>0</v>
      </c>
      <c r="FO305" s="3">
        <f t="shared" si="218"/>
        <v>0</v>
      </c>
      <c r="FP305" s="3">
        <f t="shared" si="218"/>
        <v>0</v>
      </c>
      <c r="FQ305" s="3">
        <f t="shared" si="218"/>
        <v>0</v>
      </c>
      <c r="FR305" s="3">
        <f t="shared" si="218"/>
        <v>0</v>
      </c>
      <c r="FS305" s="3">
        <f t="shared" si="218"/>
        <v>0</v>
      </c>
      <c r="FT305" s="3">
        <f t="shared" si="218"/>
        <v>0</v>
      </c>
      <c r="FU305" s="3">
        <f t="shared" si="218"/>
        <v>0</v>
      </c>
      <c r="FV305" s="3">
        <f t="shared" si="218"/>
        <v>0</v>
      </c>
      <c r="FW305" s="3">
        <f t="shared" si="218"/>
        <v>0</v>
      </c>
      <c r="FX305" s="3">
        <f t="shared" si="218"/>
        <v>0</v>
      </c>
      <c r="FY305" s="3">
        <f t="shared" si="218"/>
        <v>0</v>
      </c>
      <c r="FZ305" s="3">
        <f t="shared" si="218"/>
        <v>0</v>
      </c>
      <c r="GA305" s="3">
        <f t="shared" si="218"/>
        <v>0</v>
      </c>
      <c r="GB305" s="3">
        <f t="shared" si="218"/>
        <v>0</v>
      </c>
      <c r="GC305" s="3">
        <f t="shared" si="218"/>
        <v>0</v>
      </c>
      <c r="GD305" s="3">
        <f t="shared" si="218"/>
        <v>0</v>
      </c>
      <c r="GE305" s="3">
        <f t="shared" si="218"/>
        <v>0</v>
      </c>
      <c r="GF305" s="3">
        <f t="shared" si="218"/>
        <v>0</v>
      </c>
      <c r="GG305" s="3">
        <f t="shared" si="218"/>
        <v>29</v>
      </c>
      <c r="GH305" s="3">
        <f t="shared" si="218"/>
        <v>0</v>
      </c>
      <c r="GI305" s="3">
        <f t="shared" si="218"/>
        <v>0</v>
      </c>
      <c r="GJ305" s="3">
        <f t="shared" si="218"/>
        <v>0</v>
      </c>
      <c r="GK305" s="3">
        <f t="shared" si="218"/>
        <v>0</v>
      </c>
      <c r="GL305" s="3">
        <f t="shared" si="218"/>
        <v>0</v>
      </c>
      <c r="GM305" s="3">
        <f t="shared" si="218"/>
        <v>0</v>
      </c>
      <c r="GN305" s="3">
        <f t="shared" si="218"/>
        <v>0</v>
      </c>
      <c r="GO305" s="3">
        <f t="shared" si="218"/>
        <v>0</v>
      </c>
      <c r="GP305" s="3">
        <f t="shared" si="218"/>
        <v>0</v>
      </c>
      <c r="GQ305" s="3">
        <f t="shared" si="218"/>
        <v>0</v>
      </c>
      <c r="GR305" s="3">
        <f t="shared" si="218"/>
        <v>0</v>
      </c>
      <c r="GS305" s="3">
        <f t="shared" si="218"/>
        <v>0</v>
      </c>
      <c r="GT305" s="3">
        <f t="shared" si="218"/>
        <v>18</v>
      </c>
      <c r="GU305" s="3">
        <f t="shared" si="218"/>
        <v>0</v>
      </c>
      <c r="GV305" s="3">
        <f t="shared" si="218"/>
        <v>0</v>
      </c>
      <c r="GW305" s="3">
        <f t="shared" si="218"/>
        <v>0</v>
      </c>
      <c r="GX305" s="3">
        <f t="shared" ref="GX305:HD305" si="219">COUNTIF(GX9:GX303,"Excusé")</f>
        <v>21</v>
      </c>
      <c r="GY305" s="3">
        <f t="shared" si="219"/>
        <v>0</v>
      </c>
      <c r="GZ305" s="3">
        <f t="shared" si="219"/>
        <v>0</v>
      </c>
      <c r="HA305" s="3">
        <f t="shared" si="219"/>
        <v>0</v>
      </c>
      <c r="HB305" s="3">
        <f t="shared" si="219"/>
        <v>0</v>
      </c>
      <c r="HC305" s="3">
        <f t="shared" si="219"/>
        <v>0</v>
      </c>
      <c r="HD305" s="3">
        <f t="shared" si="219"/>
        <v>0</v>
      </c>
      <c r="MG305" t="str" cm="1">
        <f t="array" ref="MG305">_xlfn._xlws.FILTER($M$3:$HD$3,((($M305:$HD305=$IL305)+($M305:$HD305=$IM305))*($M$5:$HD$5="M-E")*($IP305="consigne")),"")</f>
        <v/>
      </c>
    </row>
    <row r="306" spans="12:345" x14ac:dyDescent="0.25">
      <c r="L306" s="3" t="s">
        <v>1453</v>
      </c>
      <c r="M306" s="3">
        <f>COUNTIF(M10:M304,"N'a pas participé")</f>
        <v>3</v>
      </c>
      <c r="N306" s="3">
        <f t="shared" ref="N306:BY306" si="220">COUNTIF(N10:N304,"N'a pas participé")</f>
        <v>26</v>
      </c>
      <c r="O306" s="3">
        <f t="shared" si="220"/>
        <v>23</v>
      </c>
      <c r="P306" s="3">
        <f t="shared" si="220"/>
        <v>13</v>
      </c>
      <c r="Q306" s="3">
        <f t="shared" si="220"/>
        <v>1</v>
      </c>
      <c r="R306" s="3">
        <f t="shared" si="220"/>
        <v>2</v>
      </c>
      <c r="S306" s="3">
        <f t="shared" si="220"/>
        <v>1</v>
      </c>
      <c r="T306" s="3">
        <f t="shared" si="220"/>
        <v>1</v>
      </c>
      <c r="U306" s="3">
        <f t="shared" si="220"/>
        <v>1</v>
      </c>
      <c r="V306" s="3">
        <f t="shared" si="220"/>
        <v>16</v>
      </c>
      <c r="W306" s="3">
        <f t="shared" si="220"/>
        <v>0</v>
      </c>
      <c r="X306" s="3">
        <f t="shared" si="220"/>
        <v>1</v>
      </c>
      <c r="Y306" s="3">
        <f t="shared" si="220"/>
        <v>6</v>
      </c>
      <c r="Z306" s="3">
        <f t="shared" si="220"/>
        <v>74</v>
      </c>
      <c r="AA306" s="3">
        <f t="shared" si="220"/>
        <v>9</v>
      </c>
      <c r="AB306" s="3">
        <f t="shared" si="220"/>
        <v>12</v>
      </c>
      <c r="AC306" s="3">
        <f t="shared" si="220"/>
        <v>26</v>
      </c>
      <c r="AD306" s="3">
        <f t="shared" si="220"/>
        <v>3</v>
      </c>
      <c r="AE306" s="3">
        <f t="shared" si="220"/>
        <v>1</v>
      </c>
      <c r="AF306" s="3">
        <f t="shared" si="220"/>
        <v>5</v>
      </c>
      <c r="AG306" s="3">
        <f t="shared" si="220"/>
        <v>31</v>
      </c>
      <c r="AH306" s="3">
        <f t="shared" si="220"/>
        <v>0</v>
      </c>
      <c r="AI306" s="3">
        <f t="shared" si="220"/>
        <v>11</v>
      </c>
      <c r="AJ306" s="3">
        <f t="shared" si="220"/>
        <v>3</v>
      </c>
      <c r="AK306" s="3">
        <f t="shared" si="220"/>
        <v>7</v>
      </c>
      <c r="AL306" s="3">
        <f t="shared" si="220"/>
        <v>14</v>
      </c>
      <c r="AM306" s="3">
        <f t="shared" si="220"/>
        <v>63</v>
      </c>
      <c r="AN306" s="3">
        <f t="shared" si="220"/>
        <v>20</v>
      </c>
      <c r="AO306" s="3">
        <f t="shared" si="220"/>
        <v>7</v>
      </c>
      <c r="AP306" s="3">
        <f t="shared" si="220"/>
        <v>6</v>
      </c>
      <c r="AQ306" s="3">
        <f t="shared" si="220"/>
        <v>5</v>
      </c>
      <c r="AR306" s="3">
        <f t="shared" si="220"/>
        <v>2</v>
      </c>
      <c r="AS306" s="3">
        <f t="shared" si="220"/>
        <v>3</v>
      </c>
      <c r="AT306" s="3">
        <f t="shared" si="220"/>
        <v>4</v>
      </c>
      <c r="AU306" s="3">
        <f t="shared" si="220"/>
        <v>2</v>
      </c>
      <c r="AV306" s="3">
        <f t="shared" si="220"/>
        <v>1</v>
      </c>
      <c r="AW306" s="3">
        <f t="shared" si="220"/>
        <v>7</v>
      </c>
      <c r="AX306" s="3">
        <f t="shared" si="220"/>
        <v>3</v>
      </c>
      <c r="AY306" s="3">
        <f t="shared" si="220"/>
        <v>5</v>
      </c>
      <c r="AZ306" s="3">
        <f t="shared" si="220"/>
        <v>14</v>
      </c>
      <c r="BA306" s="3">
        <f t="shared" si="220"/>
        <v>2</v>
      </c>
      <c r="BB306" s="3">
        <f t="shared" si="220"/>
        <v>0</v>
      </c>
      <c r="BC306" s="3">
        <f t="shared" si="220"/>
        <v>2</v>
      </c>
      <c r="BD306" s="3">
        <f t="shared" si="220"/>
        <v>0</v>
      </c>
      <c r="BE306" s="3">
        <f t="shared" si="220"/>
        <v>8</v>
      </c>
      <c r="BF306" s="3">
        <f t="shared" si="220"/>
        <v>0</v>
      </c>
      <c r="BG306" s="3">
        <f t="shared" si="220"/>
        <v>2</v>
      </c>
      <c r="BH306" s="3">
        <f t="shared" si="220"/>
        <v>26</v>
      </c>
      <c r="BI306" s="3">
        <f t="shared" si="220"/>
        <v>3</v>
      </c>
      <c r="BJ306" s="3">
        <f t="shared" si="220"/>
        <v>25</v>
      </c>
      <c r="BK306" s="3">
        <f t="shared" si="220"/>
        <v>1</v>
      </c>
      <c r="BL306" s="3">
        <f t="shared" si="220"/>
        <v>8</v>
      </c>
      <c r="BM306" s="3">
        <f t="shared" si="220"/>
        <v>5</v>
      </c>
      <c r="BN306" s="3">
        <f t="shared" si="220"/>
        <v>1</v>
      </c>
      <c r="BO306" s="3">
        <f t="shared" si="220"/>
        <v>11</v>
      </c>
      <c r="BP306" s="3">
        <f t="shared" si="220"/>
        <v>0</v>
      </c>
      <c r="BQ306" s="3">
        <f t="shared" si="220"/>
        <v>4</v>
      </c>
      <c r="BR306" s="3">
        <f t="shared" si="220"/>
        <v>5</v>
      </c>
      <c r="BS306" s="3">
        <f t="shared" si="220"/>
        <v>6</v>
      </c>
      <c r="BT306" s="3">
        <f t="shared" si="220"/>
        <v>14</v>
      </c>
      <c r="BU306" s="3">
        <f t="shared" si="220"/>
        <v>2</v>
      </c>
      <c r="BV306" s="3">
        <f t="shared" si="220"/>
        <v>4</v>
      </c>
      <c r="BW306" s="3">
        <f t="shared" si="220"/>
        <v>5</v>
      </c>
      <c r="BX306" s="3">
        <f t="shared" si="220"/>
        <v>7</v>
      </c>
      <c r="BY306" s="3">
        <f t="shared" si="220"/>
        <v>15</v>
      </c>
      <c r="BZ306" s="3">
        <f t="shared" ref="BZ306:EK306" si="221">COUNTIF(BZ10:BZ304,"N'a pas participé")</f>
        <v>1</v>
      </c>
      <c r="CA306" s="3">
        <f t="shared" si="221"/>
        <v>12</v>
      </c>
      <c r="CB306" s="3">
        <f t="shared" si="221"/>
        <v>2</v>
      </c>
      <c r="CC306" s="3">
        <f t="shared" si="221"/>
        <v>54</v>
      </c>
      <c r="CD306" s="3">
        <f t="shared" si="221"/>
        <v>84</v>
      </c>
      <c r="CE306" s="3">
        <f t="shared" si="221"/>
        <v>4</v>
      </c>
      <c r="CF306" s="3">
        <f t="shared" si="221"/>
        <v>12</v>
      </c>
      <c r="CG306" s="3">
        <f t="shared" si="221"/>
        <v>6</v>
      </c>
      <c r="CH306" s="3">
        <f t="shared" si="221"/>
        <v>29</v>
      </c>
      <c r="CI306" s="3">
        <f t="shared" si="221"/>
        <v>5</v>
      </c>
      <c r="CJ306" s="3">
        <f t="shared" si="221"/>
        <v>1</v>
      </c>
      <c r="CK306" s="3">
        <f t="shared" si="221"/>
        <v>3</v>
      </c>
      <c r="CL306" s="3">
        <f t="shared" si="221"/>
        <v>3</v>
      </c>
      <c r="CM306" s="3">
        <f t="shared" si="221"/>
        <v>0</v>
      </c>
      <c r="CN306" s="3">
        <f t="shared" si="221"/>
        <v>11</v>
      </c>
      <c r="CO306" s="3">
        <f t="shared" si="221"/>
        <v>2</v>
      </c>
      <c r="CP306" s="3">
        <f t="shared" si="221"/>
        <v>5</v>
      </c>
      <c r="CQ306" s="3">
        <f t="shared" si="221"/>
        <v>18</v>
      </c>
      <c r="CR306" s="3">
        <f t="shared" si="221"/>
        <v>2</v>
      </c>
      <c r="CS306" s="3">
        <f t="shared" si="221"/>
        <v>5</v>
      </c>
      <c r="CT306" s="3">
        <f t="shared" si="221"/>
        <v>4</v>
      </c>
      <c r="CU306" s="3">
        <f t="shared" si="221"/>
        <v>37</v>
      </c>
      <c r="CV306" s="3">
        <f t="shared" si="221"/>
        <v>2</v>
      </c>
      <c r="CW306" s="3">
        <f t="shared" si="221"/>
        <v>24</v>
      </c>
      <c r="CX306" s="3">
        <f t="shared" si="221"/>
        <v>0</v>
      </c>
      <c r="CY306" s="3">
        <f t="shared" si="221"/>
        <v>4</v>
      </c>
      <c r="CZ306" s="3">
        <f t="shared" si="221"/>
        <v>20</v>
      </c>
      <c r="DA306" s="3">
        <f t="shared" si="221"/>
        <v>0</v>
      </c>
      <c r="DB306" s="3">
        <f t="shared" si="221"/>
        <v>1</v>
      </c>
      <c r="DC306" s="3">
        <f t="shared" si="221"/>
        <v>1</v>
      </c>
      <c r="DD306" s="3">
        <f t="shared" si="221"/>
        <v>27</v>
      </c>
      <c r="DE306" s="3">
        <f t="shared" si="221"/>
        <v>3</v>
      </c>
      <c r="DF306" s="3">
        <f t="shared" si="221"/>
        <v>27</v>
      </c>
      <c r="DG306" s="3">
        <f t="shared" si="221"/>
        <v>34</v>
      </c>
      <c r="DH306" s="3">
        <f t="shared" si="221"/>
        <v>45</v>
      </c>
      <c r="DI306" s="3">
        <f t="shared" si="221"/>
        <v>1</v>
      </c>
      <c r="DJ306" s="3">
        <f t="shared" si="221"/>
        <v>2</v>
      </c>
      <c r="DK306" s="3">
        <f t="shared" si="221"/>
        <v>23</v>
      </c>
      <c r="DL306" s="3">
        <f t="shared" si="221"/>
        <v>1</v>
      </c>
      <c r="DM306" s="3">
        <f t="shared" si="221"/>
        <v>38</v>
      </c>
      <c r="DN306" s="3">
        <f t="shared" si="221"/>
        <v>8</v>
      </c>
      <c r="DO306" s="3">
        <f t="shared" si="221"/>
        <v>4</v>
      </c>
      <c r="DP306" s="3">
        <f t="shared" si="221"/>
        <v>5</v>
      </c>
      <c r="DQ306" s="3">
        <f t="shared" si="221"/>
        <v>76</v>
      </c>
      <c r="DR306" s="3">
        <f t="shared" si="221"/>
        <v>25</v>
      </c>
      <c r="DS306" s="3">
        <f t="shared" si="221"/>
        <v>20</v>
      </c>
      <c r="DT306" s="3">
        <f t="shared" si="221"/>
        <v>9</v>
      </c>
      <c r="DU306" s="3">
        <f t="shared" si="221"/>
        <v>22</v>
      </c>
      <c r="DV306" s="3">
        <f t="shared" si="221"/>
        <v>1</v>
      </c>
      <c r="DW306" s="3">
        <f t="shared" si="221"/>
        <v>2</v>
      </c>
      <c r="DX306" s="3">
        <f t="shared" si="221"/>
        <v>4</v>
      </c>
      <c r="DY306" s="3">
        <f t="shared" si="221"/>
        <v>11</v>
      </c>
      <c r="DZ306" s="3">
        <f t="shared" si="221"/>
        <v>15</v>
      </c>
      <c r="EA306" s="3">
        <f t="shared" si="221"/>
        <v>3</v>
      </c>
      <c r="EB306" s="3">
        <f t="shared" si="221"/>
        <v>9</v>
      </c>
      <c r="EC306" s="3">
        <f t="shared" si="221"/>
        <v>97</v>
      </c>
      <c r="ED306" s="3">
        <f t="shared" si="221"/>
        <v>24</v>
      </c>
      <c r="EE306" s="3">
        <f t="shared" si="221"/>
        <v>10</v>
      </c>
      <c r="EF306" s="3">
        <f t="shared" si="221"/>
        <v>49</v>
      </c>
      <c r="EG306" s="3">
        <f t="shared" si="221"/>
        <v>6</v>
      </c>
      <c r="EH306" s="3">
        <f t="shared" si="221"/>
        <v>1</v>
      </c>
      <c r="EI306" s="3">
        <f t="shared" si="221"/>
        <v>4</v>
      </c>
      <c r="EJ306" s="3">
        <f t="shared" si="221"/>
        <v>21</v>
      </c>
      <c r="EK306" s="3">
        <f t="shared" si="221"/>
        <v>31</v>
      </c>
      <c r="EL306" s="3">
        <f t="shared" ref="EL306:GW306" si="222">COUNTIF(EL10:EL304,"N'a pas participé")</f>
        <v>8</v>
      </c>
      <c r="EM306" s="3">
        <f t="shared" si="222"/>
        <v>3</v>
      </c>
      <c r="EN306" s="3">
        <f t="shared" si="222"/>
        <v>8</v>
      </c>
      <c r="EO306" s="3">
        <f t="shared" si="222"/>
        <v>5</v>
      </c>
      <c r="EP306" s="3">
        <f t="shared" si="222"/>
        <v>48</v>
      </c>
      <c r="EQ306" s="3">
        <f t="shared" si="222"/>
        <v>12</v>
      </c>
      <c r="ER306" s="3">
        <f t="shared" si="222"/>
        <v>3</v>
      </c>
      <c r="ES306" s="3">
        <f t="shared" si="222"/>
        <v>6</v>
      </c>
      <c r="ET306" s="3">
        <f t="shared" si="222"/>
        <v>16</v>
      </c>
      <c r="EU306" s="3">
        <f t="shared" si="222"/>
        <v>6</v>
      </c>
      <c r="EV306" s="3">
        <f t="shared" si="222"/>
        <v>4</v>
      </c>
      <c r="EW306" s="3">
        <f t="shared" si="222"/>
        <v>2</v>
      </c>
      <c r="EX306" s="3">
        <f t="shared" si="222"/>
        <v>6</v>
      </c>
      <c r="EY306" s="3">
        <f t="shared" si="222"/>
        <v>15</v>
      </c>
      <c r="EZ306" s="3">
        <f t="shared" si="222"/>
        <v>14</v>
      </c>
      <c r="FA306" s="3">
        <f t="shared" si="222"/>
        <v>1</v>
      </c>
      <c r="FB306" s="3">
        <f t="shared" si="222"/>
        <v>33</v>
      </c>
      <c r="FC306" s="3">
        <f t="shared" si="222"/>
        <v>1</v>
      </c>
      <c r="FD306" s="3">
        <f t="shared" si="222"/>
        <v>5</v>
      </c>
      <c r="FE306" s="3">
        <f t="shared" si="222"/>
        <v>6</v>
      </c>
      <c r="FF306" s="3">
        <f t="shared" si="222"/>
        <v>8</v>
      </c>
      <c r="FG306" s="3">
        <f t="shared" si="222"/>
        <v>31</v>
      </c>
      <c r="FH306" s="3">
        <f t="shared" si="222"/>
        <v>9</v>
      </c>
      <c r="FI306" s="3">
        <f t="shared" si="222"/>
        <v>2</v>
      </c>
      <c r="FJ306" s="3">
        <f t="shared" si="222"/>
        <v>4</v>
      </c>
      <c r="FK306" s="3">
        <f t="shared" si="222"/>
        <v>6</v>
      </c>
      <c r="FL306" s="3">
        <f t="shared" si="222"/>
        <v>1</v>
      </c>
      <c r="FM306" s="3">
        <f t="shared" si="222"/>
        <v>10</v>
      </c>
      <c r="FN306" s="3">
        <f t="shared" si="222"/>
        <v>5</v>
      </c>
      <c r="FO306" s="3">
        <f t="shared" si="222"/>
        <v>2</v>
      </c>
      <c r="FP306" s="3">
        <f t="shared" si="222"/>
        <v>21</v>
      </c>
      <c r="FQ306" s="3">
        <f t="shared" si="222"/>
        <v>0</v>
      </c>
      <c r="FR306" s="3">
        <f t="shared" si="222"/>
        <v>3</v>
      </c>
      <c r="FS306" s="3">
        <f t="shared" si="222"/>
        <v>2</v>
      </c>
      <c r="FT306" s="3">
        <f t="shared" si="222"/>
        <v>4</v>
      </c>
      <c r="FU306" s="3">
        <f t="shared" si="222"/>
        <v>0</v>
      </c>
      <c r="FV306" s="3">
        <f t="shared" si="222"/>
        <v>7</v>
      </c>
      <c r="FW306" s="3">
        <f t="shared" si="222"/>
        <v>1</v>
      </c>
      <c r="FX306" s="3">
        <f t="shared" si="222"/>
        <v>12</v>
      </c>
      <c r="FY306" s="3">
        <f t="shared" si="222"/>
        <v>17</v>
      </c>
      <c r="FZ306" s="3">
        <f t="shared" si="222"/>
        <v>4</v>
      </c>
      <c r="GA306" s="3">
        <f t="shared" si="222"/>
        <v>1</v>
      </c>
      <c r="GB306" s="3">
        <f t="shared" si="222"/>
        <v>9</v>
      </c>
      <c r="GC306" s="3">
        <f t="shared" si="222"/>
        <v>5</v>
      </c>
      <c r="GD306" s="3">
        <f t="shared" si="222"/>
        <v>5</v>
      </c>
      <c r="GE306" s="3">
        <f t="shared" si="222"/>
        <v>4</v>
      </c>
      <c r="GF306" s="3">
        <f t="shared" si="222"/>
        <v>2</v>
      </c>
      <c r="GG306" s="3">
        <f t="shared" si="222"/>
        <v>1</v>
      </c>
      <c r="GH306" s="3">
        <f t="shared" si="222"/>
        <v>8</v>
      </c>
      <c r="GI306" s="3">
        <f t="shared" si="222"/>
        <v>0</v>
      </c>
      <c r="GJ306" s="3">
        <f t="shared" si="222"/>
        <v>14</v>
      </c>
      <c r="GK306" s="3">
        <f t="shared" si="222"/>
        <v>0</v>
      </c>
      <c r="GL306" s="3">
        <f t="shared" si="222"/>
        <v>0</v>
      </c>
      <c r="GM306" s="3">
        <f t="shared" si="222"/>
        <v>23</v>
      </c>
      <c r="GN306" s="3">
        <f t="shared" si="222"/>
        <v>1</v>
      </c>
      <c r="GO306" s="3">
        <f t="shared" si="222"/>
        <v>16</v>
      </c>
      <c r="GP306" s="3">
        <f t="shared" si="222"/>
        <v>2</v>
      </c>
      <c r="GQ306" s="3">
        <f t="shared" si="222"/>
        <v>0</v>
      </c>
      <c r="GR306" s="3">
        <f t="shared" si="222"/>
        <v>40</v>
      </c>
      <c r="GS306" s="3">
        <f t="shared" si="222"/>
        <v>18</v>
      </c>
      <c r="GT306" s="3">
        <f t="shared" si="222"/>
        <v>4</v>
      </c>
      <c r="GU306" s="3">
        <f t="shared" si="222"/>
        <v>7</v>
      </c>
      <c r="GV306" s="3">
        <f t="shared" si="222"/>
        <v>2</v>
      </c>
      <c r="GW306" s="3">
        <f t="shared" si="222"/>
        <v>2</v>
      </c>
      <c r="GX306" s="3">
        <f t="shared" ref="GX306:HD306" si="223">COUNTIF(GX10:GX304,"N'a pas participé")</f>
        <v>35</v>
      </c>
      <c r="GY306" s="3">
        <f t="shared" si="223"/>
        <v>3</v>
      </c>
      <c r="GZ306" s="3">
        <f t="shared" si="223"/>
        <v>3</v>
      </c>
      <c r="HA306" s="3">
        <f t="shared" si="223"/>
        <v>2</v>
      </c>
      <c r="HB306" s="3">
        <f t="shared" si="223"/>
        <v>3</v>
      </c>
      <c r="HC306" s="3">
        <f t="shared" si="223"/>
        <v>4</v>
      </c>
      <c r="HD306" s="3">
        <f t="shared" si="223"/>
        <v>0</v>
      </c>
      <c r="MG306" t="str" cm="1">
        <f t="array" ref="MG306">_xlfn._xlws.FILTER($M$3:$HD$3,((($M306:$HD306=$IL306)+($M306:$HD306=$IM306))*($M$5:$HD$5="M-E")*($IP306="consigne")),"")</f>
        <v/>
      </c>
    </row>
    <row r="307" spans="12:345" x14ac:dyDescent="0.25">
      <c r="L307" s="3" t="s">
        <v>1455</v>
      </c>
      <c r="M307" s="3">
        <f>COUNTIF(M10:M304,"Oui")</f>
        <v>142</v>
      </c>
      <c r="N307" s="3">
        <f t="shared" ref="N307:BY307" si="224">COUNTIF(N10:N304,"Oui")</f>
        <v>135</v>
      </c>
      <c r="O307" s="3">
        <f t="shared" si="224"/>
        <v>178</v>
      </c>
      <c r="P307" s="3">
        <f t="shared" si="224"/>
        <v>125</v>
      </c>
      <c r="Q307" s="3">
        <f t="shared" si="224"/>
        <v>144</v>
      </c>
      <c r="R307" s="3">
        <f t="shared" si="224"/>
        <v>191</v>
      </c>
      <c r="S307" s="3">
        <f t="shared" si="224"/>
        <v>183</v>
      </c>
      <c r="T307" s="3">
        <f t="shared" si="224"/>
        <v>185</v>
      </c>
      <c r="U307" s="3">
        <f t="shared" si="224"/>
        <v>194</v>
      </c>
      <c r="V307" s="3">
        <f t="shared" si="224"/>
        <v>174</v>
      </c>
      <c r="W307" s="3">
        <f t="shared" si="224"/>
        <v>0</v>
      </c>
      <c r="X307" s="3">
        <f t="shared" si="224"/>
        <v>193</v>
      </c>
      <c r="Y307" s="3">
        <f t="shared" si="224"/>
        <v>182</v>
      </c>
      <c r="Z307" s="3">
        <f t="shared" si="224"/>
        <v>140</v>
      </c>
      <c r="AA307" s="3">
        <f t="shared" si="224"/>
        <v>189</v>
      </c>
      <c r="AB307" s="3">
        <f t="shared" si="224"/>
        <v>182</v>
      </c>
      <c r="AC307" s="3">
        <f t="shared" si="224"/>
        <v>172</v>
      </c>
      <c r="AD307" s="3">
        <f t="shared" si="224"/>
        <v>193</v>
      </c>
      <c r="AE307" s="3">
        <f t="shared" si="224"/>
        <v>143</v>
      </c>
      <c r="AF307" s="3">
        <f t="shared" si="224"/>
        <v>133</v>
      </c>
      <c r="AG307" s="3">
        <f t="shared" si="224"/>
        <v>158</v>
      </c>
      <c r="AH307" s="3">
        <f t="shared" si="224"/>
        <v>179</v>
      </c>
      <c r="AI307" s="3">
        <f t="shared" si="224"/>
        <v>180</v>
      </c>
      <c r="AJ307" s="3">
        <f t="shared" si="224"/>
        <v>165</v>
      </c>
      <c r="AK307" s="3">
        <f t="shared" si="224"/>
        <v>187</v>
      </c>
      <c r="AL307" s="3">
        <f t="shared" si="224"/>
        <v>128</v>
      </c>
      <c r="AM307" s="3">
        <f t="shared" si="224"/>
        <v>117</v>
      </c>
      <c r="AN307" s="3">
        <f t="shared" si="224"/>
        <v>179</v>
      </c>
      <c r="AO307" s="3">
        <f t="shared" si="224"/>
        <v>140</v>
      </c>
      <c r="AP307" s="3">
        <f t="shared" si="224"/>
        <v>160</v>
      </c>
      <c r="AQ307" s="3">
        <f t="shared" si="224"/>
        <v>179</v>
      </c>
      <c r="AR307" s="3">
        <f t="shared" si="224"/>
        <v>195</v>
      </c>
      <c r="AS307" s="3">
        <f t="shared" si="224"/>
        <v>181</v>
      </c>
      <c r="AT307" s="3">
        <f t="shared" si="224"/>
        <v>175</v>
      </c>
      <c r="AU307" s="3">
        <f t="shared" si="224"/>
        <v>190</v>
      </c>
      <c r="AV307" s="3">
        <f t="shared" si="224"/>
        <v>190</v>
      </c>
      <c r="AW307" s="3">
        <f t="shared" si="224"/>
        <v>131</v>
      </c>
      <c r="AX307" s="3">
        <f t="shared" si="224"/>
        <v>176</v>
      </c>
      <c r="AY307" s="3">
        <f t="shared" si="224"/>
        <v>180</v>
      </c>
      <c r="AZ307" s="3">
        <f t="shared" si="224"/>
        <v>178</v>
      </c>
      <c r="BA307" s="3">
        <f t="shared" si="224"/>
        <v>140</v>
      </c>
      <c r="BB307" s="3">
        <f t="shared" si="224"/>
        <v>173</v>
      </c>
      <c r="BC307" s="3">
        <f t="shared" si="224"/>
        <v>186</v>
      </c>
      <c r="BD307" s="3">
        <f t="shared" si="224"/>
        <v>140</v>
      </c>
      <c r="BE307" s="3">
        <f t="shared" si="224"/>
        <v>72</v>
      </c>
      <c r="BF307" s="3">
        <f t="shared" si="224"/>
        <v>183</v>
      </c>
      <c r="BG307" s="3">
        <f t="shared" si="224"/>
        <v>189</v>
      </c>
      <c r="BH307" s="3">
        <f t="shared" si="224"/>
        <v>151</v>
      </c>
      <c r="BI307" s="3">
        <f t="shared" si="224"/>
        <v>189</v>
      </c>
      <c r="BJ307" s="3">
        <f t="shared" si="224"/>
        <v>140</v>
      </c>
      <c r="BK307" s="3">
        <f t="shared" si="224"/>
        <v>134</v>
      </c>
      <c r="BL307" s="3">
        <f t="shared" si="224"/>
        <v>189</v>
      </c>
      <c r="BM307" s="3">
        <f t="shared" si="224"/>
        <v>182</v>
      </c>
      <c r="BN307" s="3">
        <f t="shared" si="224"/>
        <v>194</v>
      </c>
      <c r="BO307" s="3">
        <f t="shared" si="224"/>
        <v>169</v>
      </c>
      <c r="BP307" s="3">
        <f t="shared" si="224"/>
        <v>125</v>
      </c>
      <c r="BQ307" s="3">
        <f t="shared" si="224"/>
        <v>190</v>
      </c>
      <c r="BR307" s="3">
        <f t="shared" si="224"/>
        <v>135</v>
      </c>
      <c r="BS307" s="3">
        <f t="shared" si="224"/>
        <v>187</v>
      </c>
      <c r="BT307" s="3">
        <f t="shared" si="224"/>
        <v>139</v>
      </c>
      <c r="BU307" s="3">
        <f t="shared" si="224"/>
        <v>140</v>
      </c>
      <c r="BV307" s="3">
        <f t="shared" si="224"/>
        <v>185</v>
      </c>
      <c r="BW307" s="3">
        <f t="shared" si="224"/>
        <v>138</v>
      </c>
      <c r="BX307" s="3">
        <f t="shared" si="224"/>
        <v>183</v>
      </c>
      <c r="BY307" s="3">
        <f t="shared" si="224"/>
        <v>167</v>
      </c>
      <c r="BZ307" s="3">
        <f t="shared" ref="BZ307:EK307" si="225">COUNTIF(BZ10:BZ304,"Oui")</f>
        <v>137</v>
      </c>
      <c r="CA307" s="3">
        <f t="shared" si="225"/>
        <v>179</v>
      </c>
      <c r="CB307" s="3">
        <f t="shared" si="225"/>
        <v>171</v>
      </c>
      <c r="CC307" s="3">
        <f t="shared" si="225"/>
        <v>141</v>
      </c>
      <c r="CD307" s="3">
        <f t="shared" si="225"/>
        <v>108</v>
      </c>
      <c r="CE307" s="3">
        <f t="shared" si="225"/>
        <v>187</v>
      </c>
      <c r="CF307" s="3">
        <f t="shared" si="225"/>
        <v>185</v>
      </c>
      <c r="CG307" s="3">
        <f t="shared" si="225"/>
        <v>138</v>
      </c>
      <c r="CH307" s="3">
        <f t="shared" si="225"/>
        <v>173</v>
      </c>
      <c r="CI307" s="3">
        <f t="shared" si="225"/>
        <v>140</v>
      </c>
      <c r="CJ307" s="3">
        <f t="shared" si="225"/>
        <v>182</v>
      </c>
      <c r="CK307" s="3">
        <f t="shared" si="225"/>
        <v>190</v>
      </c>
      <c r="CL307" s="3">
        <f t="shared" si="225"/>
        <v>145</v>
      </c>
      <c r="CM307" s="3">
        <f t="shared" si="225"/>
        <v>0</v>
      </c>
      <c r="CN307" s="3">
        <f t="shared" si="225"/>
        <v>181</v>
      </c>
      <c r="CO307" s="3">
        <f t="shared" si="225"/>
        <v>183</v>
      </c>
      <c r="CP307" s="3">
        <f t="shared" si="225"/>
        <v>139</v>
      </c>
      <c r="CQ307" s="3">
        <f t="shared" si="225"/>
        <v>128</v>
      </c>
      <c r="CR307" s="3">
        <f t="shared" si="225"/>
        <v>140</v>
      </c>
      <c r="CS307" s="3">
        <f t="shared" si="225"/>
        <v>141</v>
      </c>
      <c r="CT307" s="3">
        <f t="shared" si="225"/>
        <v>124</v>
      </c>
      <c r="CU307" s="3">
        <f t="shared" si="225"/>
        <v>168</v>
      </c>
      <c r="CV307" s="3">
        <f t="shared" si="225"/>
        <v>142</v>
      </c>
      <c r="CW307" s="3">
        <f t="shared" si="225"/>
        <v>118</v>
      </c>
      <c r="CX307" s="3">
        <f t="shared" si="225"/>
        <v>189</v>
      </c>
      <c r="CY307" s="3">
        <f t="shared" si="225"/>
        <v>114</v>
      </c>
      <c r="CZ307" s="3">
        <f t="shared" si="225"/>
        <v>130</v>
      </c>
      <c r="DA307" s="3">
        <f t="shared" si="225"/>
        <v>186</v>
      </c>
      <c r="DB307" s="3">
        <f t="shared" si="225"/>
        <v>3</v>
      </c>
      <c r="DC307" s="3">
        <f t="shared" si="225"/>
        <v>186</v>
      </c>
      <c r="DD307" s="3">
        <f t="shared" si="225"/>
        <v>128</v>
      </c>
      <c r="DE307" s="3">
        <f t="shared" si="225"/>
        <v>182</v>
      </c>
      <c r="DF307" s="3">
        <f t="shared" si="225"/>
        <v>120</v>
      </c>
      <c r="DG307" s="3">
        <f t="shared" si="225"/>
        <v>166</v>
      </c>
      <c r="DH307" s="3">
        <f t="shared" si="225"/>
        <v>171</v>
      </c>
      <c r="DI307" s="3">
        <f t="shared" si="225"/>
        <v>192</v>
      </c>
      <c r="DJ307" s="3">
        <f t="shared" si="225"/>
        <v>197</v>
      </c>
      <c r="DK307" s="3">
        <f t="shared" si="225"/>
        <v>166</v>
      </c>
      <c r="DL307" s="3">
        <f t="shared" si="225"/>
        <v>194</v>
      </c>
      <c r="DM307" s="3">
        <f t="shared" si="225"/>
        <v>165</v>
      </c>
      <c r="DN307" s="3">
        <f t="shared" si="225"/>
        <v>184</v>
      </c>
      <c r="DO307" s="3">
        <f t="shared" si="225"/>
        <v>190</v>
      </c>
      <c r="DP307" s="3">
        <f t="shared" si="225"/>
        <v>141</v>
      </c>
      <c r="DQ307" s="3">
        <f t="shared" si="225"/>
        <v>125</v>
      </c>
      <c r="DR307" s="3">
        <f t="shared" si="225"/>
        <v>159</v>
      </c>
      <c r="DS307" s="3">
        <f t="shared" si="225"/>
        <v>178</v>
      </c>
      <c r="DT307" s="3">
        <f t="shared" si="225"/>
        <v>183</v>
      </c>
      <c r="DU307" s="3">
        <f t="shared" si="225"/>
        <v>129</v>
      </c>
      <c r="DV307" s="3">
        <f t="shared" si="225"/>
        <v>191</v>
      </c>
      <c r="DW307" s="3">
        <f t="shared" si="225"/>
        <v>187</v>
      </c>
      <c r="DX307" s="3">
        <f t="shared" si="225"/>
        <v>129</v>
      </c>
      <c r="DY307" s="3">
        <f t="shared" si="225"/>
        <v>191</v>
      </c>
      <c r="DZ307" s="3">
        <f t="shared" si="225"/>
        <v>182</v>
      </c>
      <c r="EA307" s="3">
        <f t="shared" si="225"/>
        <v>184</v>
      </c>
      <c r="EB307" s="3">
        <f t="shared" si="225"/>
        <v>167</v>
      </c>
      <c r="EC307" s="3">
        <f t="shared" si="225"/>
        <v>106</v>
      </c>
      <c r="ED307" s="3">
        <f t="shared" si="225"/>
        <v>178</v>
      </c>
      <c r="EE307" s="3">
        <f t="shared" si="225"/>
        <v>180</v>
      </c>
      <c r="EF307" s="3">
        <f t="shared" si="225"/>
        <v>130</v>
      </c>
      <c r="EG307" s="3">
        <f t="shared" si="225"/>
        <v>188</v>
      </c>
      <c r="EH307" s="3">
        <f t="shared" si="225"/>
        <v>181</v>
      </c>
      <c r="EI307" s="3">
        <f t="shared" si="225"/>
        <v>148</v>
      </c>
      <c r="EJ307" s="3">
        <f t="shared" si="225"/>
        <v>131</v>
      </c>
      <c r="EK307" s="3">
        <f t="shared" si="225"/>
        <v>170</v>
      </c>
      <c r="EL307" s="3">
        <f t="shared" ref="EL307:GW307" si="226">COUNTIF(EL10:EL304,"Oui")</f>
        <v>186</v>
      </c>
      <c r="EM307" s="3">
        <f t="shared" si="226"/>
        <v>185</v>
      </c>
      <c r="EN307" s="3">
        <f t="shared" si="226"/>
        <v>145</v>
      </c>
      <c r="EO307" s="3">
        <f t="shared" si="226"/>
        <v>180</v>
      </c>
      <c r="EP307" s="3">
        <f t="shared" si="226"/>
        <v>151</v>
      </c>
      <c r="EQ307" s="3">
        <f t="shared" si="226"/>
        <v>185</v>
      </c>
      <c r="ER307" s="3">
        <f t="shared" si="226"/>
        <v>193</v>
      </c>
      <c r="ES307" s="3">
        <f t="shared" si="226"/>
        <v>179</v>
      </c>
      <c r="ET307" s="3">
        <f t="shared" si="226"/>
        <v>169</v>
      </c>
      <c r="EU307" s="3">
        <f t="shared" si="226"/>
        <v>163</v>
      </c>
      <c r="EV307" s="3">
        <f t="shared" si="226"/>
        <v>178</v>
      </c>
      <c r="EW307" s="3">
        <f t="shared" si="226"/>
        <v>191</v>
      </c>
      <c r="EX307" s="3">
        <f t="shared" si="226"/>
        <v>181</v>
      </c>
      <c r="EY307" s="3">
        <f t="shared" si="226"/>
        <v>135</v>
      </c>
      <c r="EZ307" s="3">
        <f t="shared" si="226"/>
        <v>169</v>
      </c>
      <c r="FA307" s="3">
        <f t="shared" si="226"/>
        <v>169</v>
      </c>
      <c r="FB307" s="3">
        <f t="shared" si="226"/>
        <v>116</v>
      </c>
      <c r="FC307" s="3">
        <f t="shared" si="226"/>
        <v>183</v>
      </c>
      <c r="FD307" s="3">
        <f t="shared" si="226"/>
        <v>176</v>
      </c>
      <c r="FE307" s="3">
        <f t="shared" si="226"/>
        <v>190</v>
      </c>
      <c r="FF307" s="3">
        <f t="shared" si="226"/>
        <v>178</v>
      </c>
      <c r="FG307" s="3">
        <f t="shared" si="226"/>
        <v>131</v>
      </c>
      <c r="FH307" s="3">
        <f t="shared" si="226"/>
        <v>186</v>
      </c>
      <c r="FI307" s="3">
        <f t="shared" si="226"/>
        <v>190</v>
      </c>
      <c r="FJ307" s="3">
        <f t="shared" si="226"/>
        <v>140</v>
      </c>
      <c r="FK307" s="3">
        <f t="shared" si="226"/>
        <v>137</v>
      </c>
      <c r="FL307" s="3">
        <f t="shared" si="226"/>
        <v>187</v>
      </c>
      <c r="FM307" s="3">
        <f t="shared" si="226"/>
        <v>182</v>
      </c>
      <c r="FN307" s="3">
        <f t="shared" si="226"/>
        <v>171</v>
      </c>
      <c r="FO307" s="3">
        <f t="shared" si="226"/>
        <v>195</v>
      </c>
      <c r="FP307" s="3">
        <f t="shared" si="226"/>
        <v>155</v>
      </c>
      <c r="FQ307" s="3">
        <f t="shared" si="226"/>
        <v>139</v>
      </c>
      <c r="FR307" s="3">
        <f t="shared" si="226"/>
        <v>184</v>
      </c>
      <c r="FS307" s="3">
        <f t="shared" si="226"/>
        <v>174</v>
      </c>
      <c r="FT307" s="3">
        <f t="shared" si="226"/>
        <v>181</v>
      </c>
      <c r="FU307" s="3">
        <f t="shared" si="226"/>
        <v>192</v>
      </c>
      <c r="FV307" s="3">
        <f t="shared" si="226"/>
        <v>184</v>
      </c>
      <c r="FW307" s="3">
        <f t="shared" si="226"/>
        <v>134</v>
      </c>
      <c r="FX307" s="3">
        <f t="shared" si="226"/>
        <v>185</v>
      </c>
      <c r="FY307" s="3">
        <f t="shared" si="226"/>
        <v>186</v>
      </c>
      <c r="FZ307" s="3">
        <f t="shared" si="226"/>
        <v>177</v>
      </c>
      <c r="GA307" s="3">
        <f t="shared" si="226"/>
        <v>139</v>
      </c>
      <c r="GB307" s="3">
        <f t="shared" si="226"/>
        <v>182</v>
      </c>
      <c r="GC307" s="3">
        <f t="shared" si="226"/>
        <v>139</v>
      </c>
      <c r="GD307" s="3">
        <f t="shared" si="226"/>
        <v>188</v>
      </c>
      <c r="GE307" s="3">
        <f t="shared" si="226"/>
        <v>194</v>
      </c>
      <c r="GF307" s="3">
        <f t="shared" si="226"/>
        <v>137</v>
      </c>
      <c r="GG307" s="3">
        <f t="shared" si="226"/>
        <v>180</v>
      </c>
      <c r="GH307" s="3">
        <f t="shared" si="226"/>
        <v>187</v>
      </c>
      <c r="GI307" s="3">
        <f t="shared" si="226"/>
        <v>185</v>
      </c>
      <c r="GJ307" s="3">
        <f t="shared" si="226"/>
        <v>175</v>
      </c>
      <c r="GK307" s="3">
        <f t="shared" si="226"/>
        <v>139</v>
      </c>
      <c r="GL307" s="3">
        <f t="shared" si="226"/>
        <v>145</v>
      </c>
      <c r="GM307" s="3">
        <f t="shared" si="226"/>
        <v>181</v>
      </c>
      <c r="GN307" s="3">
        <f t="shared" si="226"/>
        <v>181</v>
      </c>
      <c r="GO307" s="3">
        <f t="shared" si="226"/>
        <v>141</v>
      </c>
      <c r="GP307" s="3">
        <f t="shared" si="226"/>
        <v>186</v>
      </c>
      <c r="GQ307" s="3">
        <f t="shared" si="226"/>
        <v>140</v>
      </c>
      <c r="GR307" s="3">
        <f t="shared" si="226"/>
        <v>156</v>
      </c>
      <c r="GS307" s="3">
        <f t="shared" si="226"/>
        <v>155</v>
      </c>
      <c r="GT307" s="3">
        <f t="shared" si="226"/>
        <v>178</v>
      </c>
      <c r="GU307" s="3">
        <f t="shared" si="226"/>
        <v>183</v>
      </c>
      <c r="GV307" s="3">
        <f t="shared" si="226"/>
        <v>183</v>
      </c>
      <c r="GW307" s="3">
        <f t="shared" si="226"/>
        <v>181</v>
      </c>
      <c r="GX307" s="3">
        <f t="shared" ref="GX307:HD307" si="227">COUNTIF(GX10:GX304,"Oui")</f>
        <v>153</v>
      </c>
      <c r="GY307" s="3">
        <f t="shared" si="227"/>
        <v>185</v>
      </c>
      <c r="GZ307" s="3">
        <f t="shared" si="227"/>
        <v>188</v>
      </c>
      <c r="HA307" s="3">
        <f t="shared" si="227"/>
        <v>193</v>
      </c>
      <c r="HB307" s="3">
        <f t="shared" si="227"/>
        <v>141</v>
      </c>
      <c r="HC307" s="3">
        <f t="shared" si="227"/>
        <v>191</v>
      </c>
      <c r="HD307" s="3">
        <f t="shared" si="227"/>
        <v>145</v>
      </c>
      <c r="MG307" t="str" cm="1">
        <f t="array" ref="MG307">_xlfn._xlws.FILTER($M$3:$HD$3,((($M307:$HD307=$IL307)+($M307:$HD307=$IM307))*($M$5:$HD$5="M-E")*($IP307="consigne")),"")</f>
        <v/>
      </c>
    </row>
    <row r="308" spans="12:345" x14ac:dyDescent="0.25">
      <c r="L308" s="3" t="s">
        <v>1456</v>
      </c>
      <c r="M308" s="3">
        <f>COUNTIF(M10:M304,"Non")</f>
        <v>146</v>
      </c>
      <c r="N308" s="3">
        <f t="shared" ref="N308:BY308" si="228">COUNTIF(N10:N304,"Non")</f>
        <v>129</v>
      </c>
      <c r="O308" s="3">
        <f t="shared" si="228"/>
        <v>89</v>
      </c>
      <c r="P308" s="3">
        <f t="shared" si="228"/>
        <v>154</v>
      </c>
      <c r="Q308" s="3">
        <f t="shared" si="228"/>
        <v>141</v>
      </c>
      <c r="R308" s="3">
        <f t="shared" si="228"/>
        <v>96</v>
      </c>
      <c r="S308" s="3">
        <f t="shared" si="228"/>
        <v>96</v>
      </c>
      <c r="T308" s="3">
        <f t="shared" si="228"/>
        <v>101</v>
      </c>
      <c r="U308" s="3">
        <f t="shared" si="228"/>
        <v>96</v>
      </c>
      <c r="V308" s="3">
        <f t="shared" si="228"/>
        <v>94</v>
      </c>
      <c r="W308" s="3">
        <f t="shared" si="228"/>
        <v>0</v>
      </c>
      <c r="X308" s="3">
        <f t="shared" si="228"/>
        <v>93</v>
      </c>
      <c r="Y308" s="3">
        <f t="shared" si="228"/>
        <v>101</v>
      </c>
      <c r="Z308" s="3">
        <f t="shared" si="228"/>
        <v>78</v>
      </c>
      <c r="AA308" s="3">
        <f t="shared" si="228"/>
        <v>91</v>
      </c>
      <c r="AB308" s="3">
        <f t="shared" si="228"/>
        <v>95</v>
      </c>
      <c r="AC308" s="3">
        <f t="shared" si="228"/>
        <v>83</v>
      </c>
      <c r="AD308" s="3">
        <f t="shared" si="228"/>
        <v>98</v>
      </c>
      <c r="AE308" s="3">
        <f t="shared" si="228"/>
        <v>142</v>
      </c>
      <c r="AF308" s="3">
        <f t="shared" si="228"/>
        <v>82</v>
      </c>
      <c r="AG308" s="3">
        <f t="shared" si="228"/>
        <v>100</v>
      </c>
      <c r="AH308" s="3">
        <f t="shared" si="228"/>
        <v>112</v>
      </c>
      <c r="AI308" s="3">
        <f t="shared" si="228"/>
        <v>100</v>
      </c>
      <c r="AJ308" s="3">
        <f t="shared" si="228"/>
        <v>88</v>
      </c>
      <c r="AK308" s="3">
        <f t="shared" si="228"/>
        <v>91</v>
      </c>
      <c r="AL308" s="3">
        <f t="shared" si="228"/>
        <v>146</v>
      </c>
      <c r="AM308" s="3">
        <f t="shared" si="228"/>
        <v>106</v>
      </c>
      <c r="AN308" s="3">
        <f t="shared" si="228"/>
        <v>94</v>
      </c>
      <c r="AO308" s="3">
        <f t="shared" si="228"/>
        <v>146</v>
      </c>
      <c r="AP308" s="3">
        <f t="shared" si="228"/>
        <v>98</v>
      </c>
      <c r="AQ308" s="3">
        <f t="shared" si="228"/>
        <v>110</v>
      </c>
      <c r="AR308" s="3">
        <f t="shared" si="228"/>
        <v>96</v>
      </c>
      <c r="AS308" s="3">
        <f t="shared" si="228"/>
        <v>103</v>
      </c>
      <c r="AT308" s="3">
        <f t="shared" si="228"/>
        <v>108</v>
      </c>
      <c r="AU308" s="3">
        <f t="shared" si="228"/>
        <v>94</v>
      </c>
      <c r="AV308" s="3">
        <f t="shared" si="228"/>
        <v>99</v>
      </c>
      <c r="AW308" s="3">
        <f t="shared" si="228"/>
        <v>152</v>
      </c>
      <c r="AX308" s="3">
        <f t="shared" si="228"/>
        <v>105</v>
      </c>
      <c r="AY308" s="3">
        <f t="shared" si="228"/>
        <v>105</v>
      </c>
      <c r="AZ308" s="3">
        <f t="shared" si="228"/>
        <v>95</v>
      </c>
      <c r="BA308" s="3">
        <f t="shared" si="228"/>
        <v>152</v>
      </c>
      <c r="BB308" s="3">
        <f t="shared" si="228"/>
        <v>117</v>
      </c>
      <c r="BC308" s="3">
        <f t="shared" si="228"/>
        <v>99</v>
      </c>
      <c r="BD308" s="3">
        <f t="shared" si="228"/>
        <v>154</v>
      </c>
      <c r="BE308" s="3">
        <f t="shared" si="228"/>
        <v>83</v>
      </c>
      <c r="BF308" s="3">
        <f t="shared" si="228"/>
        <v>108</v>
      </c>
      <c r="BG308" s="3">
        <f t="shared" si="228"/>
        <v>98</v>
      </c>
      <c r="BH308" s="3">
        <f t="shared" si="228"/>
        <v>106</v>
      </c>
      <c r="BI308" s="3">
        <f t="shared" si="228"/>
        <v>91</v>
      </c>
      <c r="BJ308" s="3">
        <f t="shared" si="228"/>
        <v>93</v>
      </c>
      <c r="BK308" s="3">
        <f t="shared" si="228"/>
        <v>158</v>
      </c>
      <c r="BL308" s="3">
        <f t="shared" si="228"/>
        <v>94</v>
      </c>
      <c r="BM308" s="3">
        <f t="shared" si="228"/>
        <v>102</v>
      </c>
      <c r="BN308" s="3">
        <f t="shared" si="228"/>
        <v>96</v>
      </c>
      <c r="BO308" s="3">
        <f t="shared" si="228"/>
        <v>111</v>
      </c>
      <c r="BP308" s="3">
        <f t="shared" si="228"/>
        <v>80</v>
      </c>
      <c r="BQ308" s="3">
        <f t="shared" si="228"/>
        <v>93</v>
      </c>
      <c r="BR308" s="3">
        <f t="shared" si="228"/>
        <v>150</v>
      </c>
      <c r="BS308" s="3">
        <f t="shared" si="228"/>
        <v>95</v>
      </c>
      <c r="BT308" s="3">
        <f t="shared" si="228"/>
        <v>139</v>
      </c>
      <c r="BU308" s="3">
        <f t="shared" si="228"/>
        <v>144</v>
      </c>
      <c r="BV308" s="3">
        <f t="shared" si="228"/>
        <v>94</v>
      </c>
      <c r="BW308" s="3">
        <f t="shared" si="228"/>
        <v>151</v>
      </c>
      <c r="BX308" s="3">
        <f t="shared" si="228"/>
        <v>100</v>
      </c>
      <c r="BY308" s="3">
        <f t="shared" si="228"/>
        <v>84</v>
      </c>
      <c r="BZ308" s="3">
        <f t="shared" ref="BZ308:EK308" si="229">COUNTIF(BZ10:BZ304,"Non")</f>
        <v>156</v>
      </c>
      <c r="CA308" s="3">
        <f t="shared" si="229"/>
        <v>99</v>
      </c>
      <c r="CB308" s="3">
        <f t="shared" si="229"/>
        <v>112</v>
      </c>
      <c r="CC308" s="3">
        <f t="shared" si="229"/>
        <v>96</v>
      </c>
      <c r="CD308" s="3">
        <f t="shared" si="229"/>
        <v>102</v>
      </c>
      <c r="CE308" s="3">
        <f t="shared" si="229"/>
        <v>96</v>
      </c>
      <c r="CF308" s="3">
        <f t="shared" si="229"/>
        <v>96</v>
      </c>
      <c r="CG308" s="3">
        <f t="shared" si="229"/>
        <v>124</v>
      </c>
      <c r="CH308" s="3">
        <f t="shared" si="229"/>
        <v>91</v>
      </c>
      <c r="CI308" s="3">
        <f t="shared" si="229"/>
        <v>149</v>
      </c>
      <c r="CJ308" s="3">
        <f t="shared" si="229"/>
        <v>104</v>
      </c>
      <c r="CK308" s="3">
        <f t="shared" si="229"/>
        <v>97</v>
      </c>
      <c r="CL308" s="3">
        <f t="shared" si="229"/>
        <v>143</v>
      </c>
      <c r="CM308" s="3">
        <f t="shared" si="229"/>
        <v>0</v>
      </c>
      <c r="CN308" s="3">
        <f t="shared" si="229"/>
        <v>94</v>
      </c>
      <c r="CO308" s="3">
        <f t="shared" si="229"/>
        <v>101</v>
      </c>
      <c r="CP308" s="3">
        <f t="shared" si="229"/>
        <v>148</v>
      </c>
      <c r="CQ308" s="3">
        <f t="shared" si="229"/>
        <v>143</v>
      </c>
      <c r="CR308" s="3">
        <f t="shared" si="229"/>
        <v>152</v>
      </c>
      <c r="CS308" s="3">
        <f t="shared" si="229"/>
        <v>136</v>
      </c>
      <c r="CT308" s="3">
        <f t="shared" si="229"/>
        <v>166</v>
      </c>
      <c r="CU308" s="3">
        <f t="shared" si="229"/>
        <v>78</v>
      </c>
      <c r="CV308" s="3">
        <f t="shared" si="229"/>
        <v>146</v>
      </c>
      <c r="CW308" s="3">
        <f t="shared" si="229"/>
        <v>70</v>
      </c>
      <c r="CX308" s="3">
        <f t="shared" si="229"/>
        <v>95</v>
      </c>
      <c r="CY308" s="3">
        <f t="shared" si="229"/>
        <v>107</v>
      </c>
      <c r="CZ308" s="3">
        <f t="shared" si="229"/>
        <v>142</v>
      </c>
      <c r="DA308" s="3">
        <f t="shared" si="229"/>
        <v>108</v>
      </c>
      <c r="DB308" s="3">
        <f t="shared" si="229"/>
        <v>0</v>
      </c>
      <c r="DC308" s="3">
        <f t="shared" si="229"/>
        <v>104</v>
      </c>
      <c r="DD308" s="3">
        <f t="shared" si="229"/>
        <v>134</v>
      </c>
      <c r="DE308" s="3">
        <f t="shared" si="229"/>
        <v>102</v>
      </c>
      <c r="DF308" s="3">
        <f t="shared" si="229"/>
        <v>146</v>
      </c>
      <c r="DG308" s="3">
        <f t="shared" si="229"/>
        <v>87</v>
      </c>
      <c r="DH308" s="3">
        <f t="shared" si="229"/>
        <v>73</v>
      </c>
      <c r="DI308" s="3">
        <f t="shared" si="229"/>
        <v>97</v>
      </c>
      <c r="DJ308" s="3">
        <f t="shared" si="229"/>
        <v>92</v>
      </c>
      <c r="DK308" s="3">
        <f t="shared" si="229"/>
        <v>100</v>
      </c>
      <c r="DL308" s="3">
        <f t="shared" si="229"/>
        <v>97</v>
      </c>
      <c r="DM308" s="3">
        <f t="shared" si="229"/>
        <v>87</v>
      </c>
      <c r="DN308" s="3">
        <f t="shared" si="229"/>
        <v>97</v>
      </c>
      <c r="DO308" s="3">
        <f t="shared" si="229"/>
        <v>93</v>
      </c>
      <c r="DP308" s="3">
        <f t="shared" si="229"/>
        <v>147</v>
      </c>
      <c r="DQ308" s="3">
        <f t="shared" si="229"/>
        <v>90</v>
      </c>
      <c r="DR308" s="3">
        <f t="shared" si="229"/>
        <v>70</v>
      </c>
      <c r="DS308" s="3">
        <f t="shared" si="229"/>
        <v>89</v>
      </c>
      <c r="DT308" s="3">
        <f t="shared" si="229"/>
        <v>96</v>
      </c>
      <c r="DU308" s="3">
        <f t="shared" si="229"/>
        <v>140</v>
      </c>
      <c r="DV308" s="3">
        <f t="shared" si="229"/>
        <v>95</v>
      </c>
      <c r="DW308" s="3">
        <f t="shared" si="229"/>
        <v>98</v>
      </c>
      <c r="DX308" s="3">
        <f t="shared" si="229"/>
        <v>159</v>
      </c>
      <c r="DY308" s="3">
        <f t="shared" si="229"/>
        <v>92</v>
      </c>
      <c r="DZ308" s="3">
        <f t="shared" si="229"/>
        <v>92</v>
      </c>
      <c r="EA308" s="3">
        <f t="shared" si="229"/>
        <v>99</v>
      </c>
      <c r="EB308" s="3">
        <f t="shared" si="229"/>
        <v>95</v>
      </c>
      <c r="EC308" s="3">
        <f t="shared" si="229"/>
        <v>78</v>
      </c>
      <c r="ED308" s="3">
        <f t="shared" si="229"/>
        <v>89</v>
      </c>
      <c r="EE308" s="3">
        <f t="shared" si="229"/>
        <v>99</v>
      </c>
      <c r="EF308" s="3">
        <f t="shared" si="229"/>
        <v>64</v>
      </c>
      <c r="EG308" s="3">
        <f t="shared" si="229"/>
        <v>95</v>
      </c>
      <c r="EH308" s="3">
        <f t="shared" si="229"/>
        <v>110</v>
      </c>
      <c r="EI308" s="3">
        <f t="shared" si="229"/>
        <v>136</v>
      </c>
      <c r="EJ308" s="3">
        <f t="shared" si="229"/>
        <v>141</v>
      </c>
      <c r="EK308" s="3">
        <f t="shared" si="229"/>
        <v>88</v>
      </c>
      <c r="EL308" s="3">
        <f t="shared" ref="EL308:GW308" si="230">COUNTIF(EL10:EL304,"Non")</f>
        <v>93</v>
      </c>
      <c r="EM308" s="3">
        <f t="shared" si="230"/>
        <v>102</v>
      </c>
      <c r="EN308" s="3">
        <f t="shared" si="230"/>
        <v>137</v>
      </c>
      <c r="EO308" s="3">
        <f t="shared" si="230"/>
        <v>102</v>
      </c>
      <c r="EP308" s="3">
        <f t="shared" si="230"/>
        <v>89</v>
      </c>
      <c r="EQ308" s="3">
        <f t="shared" si="230"/>
        <v>90</v>
      </c>
      <c r="ER308" s="3">
        <f t="shared" si="230"/>
        <v>94</v>
      </c>
      <c r="ES308" s="3">
        <f t="shared" si="230"/>
        <v>103</v>
      </c>
      <c r="ET308" s="3">
        <f t="shared" si="230"/>
        <v>109</v>
      </c>
      <c r="EU308" s="3">
        <f t="shared" si="230"/>
        <v>78</v>
      </c>
      <c r="EV308" s="3">
        <f t="shared" si="230"/>
        <v>98</v>
      </c>
      <c r="EW308" s="3">
        <f t="shared" si="230"/>
        <v>98</v>
      </c>
      <c r="EX308" s="3">
        <f t="shared" si="230"/>
        <v>99</v>
      </c>
      <c r="EY308" s="3">
        <f t="shared" si="230"/>
        <v>132</v>
      </c>
      <c r="EZ308" s="3">
        <f t="shared" si="230"/>
        <v>110</v>
      </c>
      <c r="FA308" s="3">
        <f t="shared" si="230"/>
        <v>101</v>
      </c>
      <c r="FB308" s="3">
        <f t="shared" si="230"/>
        <v>145</v>
      </c>
      <c r="FC308" s="3">
        <f t="shared" si="230"/>
        <v>109</v>
      </c>
      <c r="FD308" s="3">
        <f t="shared" si="230"/>
        <v>101</v>
      </c>
      <c r="FE308" s="3">
        <f t="shared" si="230"/>
        <v>93</v>
      </c>
      <c r="FF308" s="3">
        <f t="shared" si="230"/>
        <v>104</v>
      </c>
      <c r="FG308" s="3">
        <f t="shared" si="230"/>
        <v>130</v>
      </c>
      <c r="FH308" s="3">
        <f t="shared" si="230"/>
        <v>94</v>
      </c>
      <c r="FI308" s="3">
        <f t="shared" si="230"/>
        <v>95</v>
      </c>
      <c r="FJ308" s="3">
        <f t="shared" si="230"/>
        <v>143</v>
      </c>
      <c r="FK308" s="3">
        <f t="shared" si="230"/>
        <v>147</v>
      </c>
      <c r="FL308" s="3">
        <f t="shared" si="230"/>
        <v>100</v>
      </c>
      <c r="FM308" s="3">
        <f t="shared" si="230"/>
        <v>98</v>
      </c>
      <c r="FN308" s="3">
        <f t="shared" si="230"/>
        <v>115</v>
      </c>
      <c r="FO308" s="3">
        <f t="shared" si="230"/>
        <v>94</v>
      </c>
      <c r="FP308" s="3">
        <f t="shared" si="230"/>
        <v>117</v>
      </c>
      <c r="FQ308" s="3">
        <f t="shared" si="230"/>
        <v>151</v>
      </c>
      <c r="FR308" s="3">
        <f t="shared" si="230"/>
        <v>100</v>
      </c>
      <c r="FS308" s="3">
        <f t="shared" si="230"/>
        <v>109</v>
      </c>
      <c r="FT308" s="3">
        <f t="shared" si="230"/>
        <v>105</v>
      </c>
      <c r="FU308" s="3">
        <f t="shared" si="230"/>
        <v>98</v>
      </c>
      <c r="FV308" s="3">
        <f t="shared" si="230"/>
        <v>95</v>
      </c>
      <c r="FW308" s="3">
        <f t="shared" si="230"/>
        <v>159</v>
      </c>
      <c r="FX308" s="3">
        <f t="shared" si="230"/>
        <v>93</v>
      </c>
      <c r="FY308" s="3">
        <f t="shared" si="230"/>
        <v>88</v>
      </c>
      <c r="FZ308" s="3">
        <f t="shared" si="230"/>
        <v>108</v>
      </c>
      <c r="GA308" s="3">
        <f t="shared" si="230"/>
        <v>154</v>
      </c>
      <c r="GB308" s="3">
        <f t="shared" si="230"/>
        <v>99</v>
      </c>
      <c r="GC308" s="3">
        <f t="shared" si="230"/>
        <v>146</v>
      </c>
      <c r="GD308" s="3">
        <f t="shared" si="230"/>
        <v>93</v>
      </c>
      <c r="GE308" s="3">
        <f t="shared" si="230"/>
        <v>94</v>
      </c>
      <c r="GF308" s="3">
        <f t="shared" si="230"/>
        <v>151</v>
      </c>
      <c r="GG308" s="3">
        <f t="shared" si="230"/>
        <v>78</v>
      </c>
      <c r="GH308" s="3">
        <f t="shared" si="230"/>
        <v>93</v>
      </c>
      <c r="GI308" s="3">
        <f t="shared" si="230"/>
        <v>105</v>
      </c>
      <c r="GJ308" s="3">
        <f t="shared" si="230"/>
        <v>99</v>
      </c>
      <c r="GK308" s="3">
        <f t="shared" si="230"/>
        <v>155</v>
      </c>
      <c r="GL308" s="3">
        <f t="shared" si="230"/>
        <v>148</v>
      </c>
      <c r="GM308" s="3">
        <f t="shared" si="230"/>
        <v>87</v>
      </c>
      <c r="GN308" s="3">
        <f t="shared" si="230"/>
        <v>111</v>
      </c>
      <c r="GO308" s="3">
        <f t="shared" si="230"/>
        <v>132</v>
      </c>
      <c r="GP308" s="3">
        <f t="shared" si="230"/>
        <v>101</v>
      </c>
      <c r="GQ308" s="3">
        <f t="shared" si="230"/>
        <v>150</v>
      </c>
      <c r="GR308" s="3">
        <f t="shared" si="230"/>
        <v>91</v>
      </c>
      <c r="GS308" s="3">
        <f t="shared" si="230"/>
        <v>110</v>
      </c>
      <c r="GT308" s="3">
        <f t="shared" si="230"/>
        <v>85</v>
      </c>
      <c r="GU308" s="3">
        <f t="shared" si="230"/>
        <v>94</v>
      </c>
      <c r="GV308" s="3">
        <f t="shared" si="230"/>
        <v>107</v>
      </c>
      <c r="GW308" s="3">
        <f t="shared" si="230"/>
        <v>105</v>
      </c>
      <c r="GX308" s="3">
        <f t="shared" ref="GX308:HD308" si="231">COUNTIF(GX10:GX304,"Non")</f>
        <v>81</v>
      </c>
      <c r="GY308" s="3">
        <f t="shared" si="231"/>
        <v>99</v>
      </c>
      <c r="GZ308" s="3">
        <f t="shared" si="231"/>
        <v>97</v>
      </c>
      <c r="HA308" s="3">
        <f t="shared" si="231"/>
        <v>94</v>
      </c>
      <c r="HB308" s="3">
        <f t="shared" si="231"/>
        <v>149</v>
      </c>
      <c r="HC308" s="3">
        <f t="shared" si="231"/>
        <v>93</v>
      </c>
      <c r="HD308" s="3">
        <f t="shared" si="231"/>
        <v>148</v>
      </c>
      <c r="MG308" t="str" cm="1">
        <f t="array" ref="MG308">_xlfn._xlws.FILTER($M$3:$HD$3,((($M308:$HD308=$IL308)+($M308:$HD308=$IM308))*($M$5:$HD$5="M-E")*($IP308="consigne")),"")</f>
        <v/>
      </c>
    </row>
    <row r="309" spans="12:345" x14ac:dyDescent="0.25">
      <c r="L309" s="3" t="s">
        <v>1454</v>
      </c>
      <c r="M309" s="3">
        <f>COUNTIF(M10:M303,"Abstention")</f>
        <v>3</v>
      </c>
      <c r="N309" s="3">
        <f t="shared" ref="N309:BY309" si="232">COUNTIF(N10:N303,"Abstention")</f>
        <v>4</v>
      </c>
      <c r="O309" s="3">
        <f t="shared" si="232"/>
        <v>4</v>
      </c>
      <c r="P309" s="3">
        <f t="shared" si="232"/>
        <v>2</v>
      </c>
      <c r="Q309" s="3">
        <f t="shared" si="232"/>
        <v>8</v>
      </c>
      <c r="R309" s="3">
        <f t="shared" si="232"/>
        <v>5</v>
      </c>
      <c r="S309" s="3">
        <f t="shared" si="232"/>
        <v>14</v>
      </c>
      <c r="T309" s="3">
        <f t="shared" si="232"/>
        <v>7</v>
      </c>
      <c r="U309" s="3">
        <f t="shared" si="232"/>
        <v>3</v>
      </c>
      <c r="V309" s="3">
        <f t="shared" si="232"/>
        <v>10</v>
      </c>
      <c r="W309" s="3">
        <f t="shared" si="232"/>
        <v>0</v>
      </c>
      <c r="X309" s="3">
        <f t="shared" si="232"/>
        <v>7</v>
      </c>
      <c r="Y309" s="3">
        <f t="shared" si="232"/>
        <v>5</v>
      </c>
      <c r="Z309" s="3">
        <f t="shared" si="232"/>
        <v>2</v>
      </c>
      <c r="AA309" s="3">
        <f t="shared" si="232"/>
        <v>5</v>
      </c>
      <c r="AB309" s="3">
        <f t="shared" si="232"/>
        <v>5</v>
      </c>
      <c r="AC309" s="3">
        <f t="shared" si="232"/>
        <v>0</v>
      </c>
      <c r="AD309" s="3">
        <f t="shared" si="232"/>
        <v>0</v>
      </c>
      <c r="AE309" s="3">
        <f t="shared" si="232"/>
        <v>8</v>
      </c>
      <c r="AF309" s="3">
        <f t="shared" si="232"/>
        <v>5</v>
      </c>
      <c r="AG309" s="3">
        <f t="shared" si="232"/>
        <v>5</v>
      </c>
      <c r="AH309" s="3">
        <f t="shared" si="232"/>
        <v>3</v>
      </c>
      <c r="AI309" s="3">
        <f t="shared" si="232"/>
        <v>3</v>
      </c>
      <c r="AJ309" s="3">
        <f t="shared" si="232"/>
        <v>6</v>
      </c>
      <c r="AK309" s="3">
        <f t="shared" si="232"/>
        <v>9</v>
      </c>
      <c r="AL309" s="3">
        <f t="shared" si="232"/>
        <v>6</v>
      </c>
      <c r="AM309" s="3">
        <f t="shared" si="232"/>
        <v>8</v>
      </c>
      <c r="AN309" s="3">
        <f t="shared" si="232"/>
        <v>1</v>
      </c>
      <c r="AO309" s="3">
        <f t="shared" si="232"/>
        <v>1</v>
      </c>
      <c r="AP309" s="3">
        <f t="shared" si="232"/>
        <v>2</v>
      </c>
      <c r="AQ309" s="3">
        <f t="shared" si="232"/>
        <v>0</v>
      </c>
      <c r="AR309" s="3">
        <f t="shared" si="232"/>
        <v>1</v>
      </c>
      <c r="AS309" s="3">
        <f t="shared" si="232"/>
        <v>7</v>
      </c>
      <c r="AT309" s="3">
        <f t="shared" si="232"/>
        <v>7</v>
      </c>
      <c r="AU309" s="3">
        <f t="shared" si="232"/>
        <v>8</v>
      </c>
      <c r="AV309" s="3">
        <f t="shared" si="232"/>
        <v>4</v>
      </c>
      <c r="AW309" s="3">
        <f t="shared" si="232"/>
        <v>4</v>
      </c>
      <c r="AX309" s="3">
        <f t="shared" si="232"/>
        <v>10</v>
      </c>
      <c r="AY309" s="3">
        <f t="shared" si="232"/>
        <v>4</v>
      </c>
      <c r="AZ309" s="3">
        <f t="shared" si="232"/>
        <v>7</v>
      </c>
      <c r="BA309" s="3">
        <f t="shared" si="232"/>
        <v>0</v>
      </c>
      <c r="BB309" s="3">
        <f t="shared" si="232"/>
        <v>4</v>
      </c>
      <c r="BC309" s="3">
        <f t="shared" si="232"/>
        <v>7</v>
      </c>
      <c r="BD309" s="3">
        <f t="shared" si="232"/>
        <v>0</v>
      </c>
      <c r="BE309" s="3">
        <f t="shared" si="232"/>
        <v>3</v>
      </c>
      <c r="BF309" s="3">
        <f t="shared" si="232"/>
        <v>3</v>
      </c>
      <c r="BG309" s="3">
        <f t="shared" si="232"/>
        <v>5</v>
      </c>
      <c r="BH309" s="3">
        <f t="shared" si="232"/>
        <v>11</v>
      </c>
      <c r="BI309" s="3">
        <f t="shared" si="232"/>
        <v>11</v>
      </c>
      <c r="BJ309" s="3">
        <f t="shared" si="232"/>
        <v>15</v>
      </c>
      <c r="BK309" s="3">
        <f t="shared" si="232"/>
        <v>1</v>
      </c>
      <c r="BL309" s="3">
        <f t="shared" si="232"/>
        <v>3</v>
      </c>
      <c r="BM309" s="3">
        <f t="shared" si="232"/>
        <v>5</v>
      </c>
      <c r="BN309" s="3">
        <f t="shared" si="232"/>
        <v>3</v>
      </c>
      <c r="BO309" s="3">
        <f t="shared" si="232"/>
        <v>3</v>
      </c>
      <c r="BP309" s="3">
        <f t="shared" si="232"/>
        <v>4</v>
      </c>
      <c r="BQ309" s="3">
        <f t="shared" si="232"/>
        <v>7</v>
      </c>
      <c r="BR309" s="3">
        <f t="shared" si="232"/>
        <v>4</v>
      </c>
      <c r="BS309" s="3">
        <f t="shared" si="232"/>
        <v>6</v>
      </c>
      <c r="BT309" s="3">
        <f t="shared" si="232"/>
        <v>2</v>
      </c>
      <c r="BU309" s="3">
        <f t="shared" si="232"/>
        <v>8</v>
      </c>
      <c r="BV309" s="3">
        <f t="shared" si="232"/>
        <v>11</v>
      </c>
      <c r="BW309" s="3">
        <f t="shared" si="232"/>
        <v>0</v>
      </c>
      <c r="BX309" s="3">
        <f t="shared" si="232"/>
        <v>4</v>
      </c>
      <c r="BY309" s="3">
        <f t="shared" si="232"/>
        <v>7</v>
      </c>
      <c r="BZ309" s="3">
        <f t="shared" ref="BZ309:EK309" si="233">COUNTIF(BZ10:BZ303,"Abstention")</f>
        <v>0</v>
      </c>
      <c r="CA309" s="3">
        <f t="shared" si="233"/>
        <v>4</v>
      </c>
      <c r="CB309" s="3">
        <f t="shared" si="233"/>
        <v>9</v>
      </c>
      <c r="CC309" s="3">
        <f t="shared" si="233"/>
        <v>3</v>
      </c>
      <c r="CD309" s="3">
        <f t="shared" si="233"/>
        <v>0</v>
      </c>
      <c r="CE309" s="3">
        <f t="shared" si="233"/>
        <v>7</v>
      </c>
      <c r="CF309" s="3">
        <f t="shared" si="233"/>
        <v>1</v>
      </c>
      <c r="CG309" s="3">
        <f t="shared" si="233"/>
        <v>8</v>
      </c>
      <c r="CH309" s="3">
        <f t="shared" si="233"/>
        <v>1</v>
      </c>
      <c r="CI309" s="3">
        <f t="shared" si="233"/>
        <v>0</v>
      </c>
      <c r="CJ309" s="3">
        <f t="shared" si="233"/>
        <v>7</v>
      </c>
      <c r="CK309" s="3">
        <f t="shared" si="233"/>
        <v>4</v>
      </c>
      <c r="CL309" s="3">
        <f t="shared" si="233"/>
        <v>3</v>
      </c>
      <c r="CM309" s="3">
        <f t="shared" si="233"/>
        <v>0</v>
      </c>
      <c r="CN309" s="3">
        <f t="shared" si="233"/>
        <v>8</v>
      </c>
      <c r="CO309" s="3">
        <f t="shared" si="233"/>
        <v>8</v>
      </c>
      <c r="CP309" s="3">
        <f t="shared" si="233"/>
        <v>2</v>
      </c>
      <c r="CQ309" s="3">
        <f t="shared" si="233"/>
        <v>5</v>
      </c>
      <c r="CR309" s="3">
        <f t="shared" si="233"/>
        <v>0</v>
      </c>
      <c r="CS309" s="3">
        <f t="shared" si="233"/>
        <v>12</v>
      </c>
      <c r="CT309" s="3">
        <f t="shared" si="233"/>
        <v>0</v>
      </c>
      <c r="CU309" s="3">
        <f t="shared" si="233"/>
        <v>11</v>
      </c>
      <c r="CV309" s="3">
        <f t="shared" si="233"/>
        <v>4</v>
      </c>
      <c r="CW309" s="3">
        <f t="shared" si="233"/>
        <v>9</v>
      </c>
      <c r="CX309" s="3">
        <f t="shared" si="233"/>
        <v>10</v>
      </c>
      <c r="CY309" s="3">
        <f t="shared" si="233"/>
        <v>10</v>
      </c>
      <c r="CZ309" s="3">
        <f t="shared" si="233"/>
        <v>2</v>
      </c>
      <c r="DA309" s="3">
        <f t="shared" si="233"/>
        <v>0</v>
      </c>
      <c r="DB309" s="3">
        <f t="shared" si="233"/>
        <v>0</v>
      </c>
      <c r="DC309" s="3">
        <f t="shared" si="233"/>
        <v>3</v>
      </c>
      <c r="DD309" s="3">
        <f t="shared" si="233"/>
        <v>5</v>
      </c>
      <c r="DE309" s="3">
        <f t="shared" si="233"/>
        <v>7</v>
      </c>
      <c r="DF309" s="3">
        <f t="shared" si="233"/>
        <v>1</v>
      </c>
      <c r="DG309" s="3">
        <f t="shared" si="233"/>
        <v>7</v>
      </c>
      <c r="DH309" s="3">
        <f t="shared" si="233"/>
        <v>5</v>
      </c>
      <c r="DI309" s="3">
        <f t="shared" si="233"/>
        <v>4</v>
      </c>
      <c r="DJ309" s="3">
        <f t="shared" si="233"/>
        <v>0</v>
      </c>
      <c r="DK309" s="3">
        <f t="shared" si="233"/>
        <v>5</v>
      </c>
      <c r="DL309" s="3">
        <f t="shared" si="233"/>
        <v>2</v>
      </c>
      <c r="DM309" s="3">
        <f t="shared" si="233"/>
        <v>4</v>
      </c>
      <c r="DN309" s="3">
        <f t="shared" si="233"/>
        <v>5</v>
      </c>
      <c r="DO309" s="3">
        <f t="shared" si="233"/>
        <v>7</v>
      </c>
      <c r="DP309" s="3">
        <f t="shared" si="233"/>
        <v>1</v>
      </c>
      <c r="DQ309" s="3">
        <f t="shared" si="233"/>
        <v>3</v>
      </c>
      <c r="DR309" s="3">
        <f t="shared" si="233"/>
        <v>9</v>
      </c>
      <c r="DS309" s="3">
        <f t="shared" si="233"/>
        <v>7</v>
      </c>
      <c r="DT309" s="3">
        <f t="shared" si="233"/>
        <v>6</v>
      </c>
      <c r="DU309" s="3">
        <f t="shared" si="233"/>
        <v>3</v>
      </c>
      <c r="DV309" s="3">
        <f t="shared" si="233"/>
        <v>7</v>
      </c>
      <c r="DW309" s="3">
        <f t="shared" si="233"/>
        <v>7</v>
      </c>
      <c r="DX309" s="3">
        <f t="shared" si="233"/>
        <v>2</v>
      </c>
      <c r="DY309" s="3">
        <f t="shared" si="233"/>
        <v>0</v>
      </c>
      <c r="DZ309" s="3">
        <f t="shared" si="233"/>
        <v>5</v>
      </c>
      <c r="EA309" s="3">
        <f t="shared" si="233"/>
        <v>8</v>
      </c>
      <c r="EB309" s="3">
        <f t="shared" si="233"/>
        <v>5</v>
      </c>
      <c r="EC309" s="3">
        <f t="shared" si="233"/>
        <v>13</v>
      </c>
      <c r="ED309" s="3">
        <f t="shared" si="233"/>
        <v>3</v>
      </c>
      <c r="EE309" s="3">
        <f t="shared" si="233"/>
        <v>5</v>
      </c>
      <c r="EF309" s="3">
        <f t="shared" si="233"/>
        <v>4</v>
      </c>
      <c r="EG309" s="3">
        <f t="shared" si="233"/>
        <v>5</v>
      </c>
      <c r="EH309" s="3">
        <f t="shared" si="233"/>
        <v>2</v>
      </c>
      <c r="EI309" s="3">
        <f t="shared" si="233"/>
        <v>6</v>
      </c>
      <c r="EJ309" s="3">
        <f t="shared" si="233"/>
        <v>1</v>
      </c>
      <c r="EK309" s="3">
        <f t="shared" si="233"/>
        <v>5</v>
      </c>
      <c r="EL309" s="3">
        <f t="shared" ref="EL309:GW309" si="234">COUNTIF(EL10:EL303,"Abstention")</f>
        <v>7</v>
      </c>
      <c r="EM309" s="3">
        <f t="shared" si="234"/>
        <v>4</v>
      </c>
      <c r="EN309" s="3">
        <f t="shared" si="234"/>
        <v>4</v>
      </c>
      <c r="EO309" s="3">
        <f t="shared" si="234"/>
        <v>7</v>
      </c>
      <c r="EP309" s="3">
        <f t="shared" si="234"/>
        <v>6</v>
      </c>
      <c r="EQ309" s="3">
        <f t="shared" si="234"/>
        <v>7</v>
      </c>
      <c r="ER309" s="3">
        <f t="shared" si="234"/>
        <v>4</v>
      </c>
      <c r="ES309" s="3">
        <f t="shared" si="234"/>
        <v>6</v>
      </c>
      <c r="ET309" s="3">
        <f t="shared" si="234"/>
        <v>0</v>
      </c>
      <c r="EU309" s="3">
        <f t="shared" si="234"/>
        <v>11</v>
      </c>
      <c r="EV309" s="3">
        <f t="shared" si="234"/>
        <v>14</v>
      </c>
      <c r="EW309" s="3">
        <f t="shared" si="234"/>
        <v>3</v>
      </c>
      <c r="EX309" s="3">
        <f t="shared" si="234"/>
        <v>8</v>
      </c>
      <c r="EY309" s="3">
        <f t="shared" si="234"/>
        <v>12</v>
      </c>
      <c r="EZ309" s="3">
        <f t="shared" si="234"/>
        <v>1</v>
      </c>
      <c r="FA309" s="3">
        <f t="shared" si="234"/>
        <v>23</v>
      </c>
      <c r="FB309" s="3">
        <f t="shared" si="234"/>
        <v>0</v>
      </c>
      <c r="FC309" s="3">
        <f t="shared" si="234"/>
        <v>1</v>
      </c>
      <c r="FD309" s="3">
        <f t="shared" si="234"/>
        <v>12</v>
      </c>
      <c r="FE309" s="3">
        <f t="shared" si="234"/>
        <v>5</v>
      </c>
      <c r="FF309" s="3">
        <f t="shared" si="234"/>
        <v>4</v>
      </c>
      <c r="FG309" s="3">
        <f t="shared" si="234"/>
        <v>2</v>
      </c>
      <c r="FH309" s="3">
        <f t="shared" si="234"/>
        <v>5</v>
      </c>
      <c r="FI309" s="3">
        <f t="shared" si="234"/>
        <v>7</v>
      </c>
      <c r="FJ309" s="3">
        <f t="shared" si="234"/>
        <v>7</v>
      </c>
      <c r="FK309" s="3">
        <f t="shared" si="234"/>
        <v>4</v>
      </c>
      <c r="FL309" s="3">
        <f t="shared" si="234"/>
        <v>6</v>
      </c>
      <c r="FM309" s="3">
        <f t="shared" si="234"/>
        <v>4</v>
      </c>
      <c r="FN309" s="3">
        <f t="shared" si="234"/>
        <v>3</v>
      </c>
      <c r="FO309" s="3">
        <f t="shared" si="234"/>
        <v>3</v>
      </c>
      <c r="FP309" s="3">
        <f t="shared" si="234"/>
        <v>1</v>
      </c>
      <c r="FQ309" s="3">
        <f t="shared" si="234"/>
        <v>4</v>
      </c>
      <c r="FR309" s="3">
        <f t="shared" si="234"/>
        <v>7</v>
      </c>
      <c r="FS309" s="3">
        <f t="shared" si="234"/>
        <v>9</v>
      </c>
      <c r="FT309" s="3">
        <f t="shared" si="234"/>
        <v>4</v>
      </c>
      <c r="FU309" s="3">
        <f t="shared" si="234"/>
        <v>4</v>
      </c>
      <c r="FV309" s="3">
        <f t="shared" si="234"/>
        <v>8</v>
      </c>
      <c r="FW309" s="3">
        <f t="shared" si="234"/>
        <v>0</v>
      </c>
      <c r="FX309" s="3">
        <f t="shared" si="234"/>
        <v>4</v>
      </c>
      <c r="FY309" s="3">
        <f t="shared" si="234"/>
        <v>3</v>
      </c>
      <c r="FZ309" s="3">
        <f t="shared" si="234"/>
        <v>5</v>
      </c>
      <c r="GA309" s="3">
        <f t="shared" si="234"/>
        <v>0</v>
      </c>
      <c r="GB309" s="3">
        <f t="shared" si="234"/>
        <v>4</v>
      </c>
      <c r="GC309" s="3">
        <f t="shared" si="234"/>
        <v>4</v>
      </c>
      <c r="GD309" s="3">
        <f t="shared" si="234"/>
        <v>8</v>
      </c>
      <c r="GE309" s="3">
        <f t="shared" si="234"/>
        <v>2</v>
      </c>
      <c r="GF309" s="3">
        <f t="shared" si="234"/>
        <v>4</v>
      </c>
      <c r="GG309" s="3">
        <f t="shared" si="234"/>
        <v>6</v>
      </c>
      <c r="GH309" s="3">
        <f t="shared" si="234"/>
        <v>6</v>
      </c>
      <c r="GI309" s="3">
        <f t="shared" si="234"/>
        <v>4</v>
      </c>
      <c r="GJ309" s="3">
        <f t="shared" si="234"/>
        <v>6</v>
      </c>
      <c r="GK309" s="3">
        <f t="shared" si="234"/>
        <v>0</v>
      </c>
      <c r="GL309" s="3">
        <f t="shared" si="234"/>
        <v>1</v>
      </c>
      <c r="GM309" s="3">
        <f t="shared" si="234"/>
        <v>3</v>
      </c>
      <c r="GN309" s="3">
        <f t="shared" si="234"/>
        <v>1</v>
      </c>
      <c r="GO309" s="3">
        <f t="shared" si="234"/>
        <v>5</v>
      </c>
      <c r="GP309" s="3">
        <f t="shared" si="234"/>
        <v>5</v>
      </c>
      <c r="GQ309" s="3">
        <f t="shared" si="234"/>
        <v>4</v>
      </c>
      <c r="GR309" s="3">
        <f t="shared" si="234"/>
        <v>7</v>
      </c>
      <c r="GS309" s="3">
        <f t="shared" si="234"/>
        <v>11</v>
      </c>
      <c r="GT309" s="3">
        <f t="shared" si="234"/>
        <v>9</v>
      </c>
      <c r="GU309" s="3">
        <f t="shared" si="234"/>
        <v>10</v>
      </c>
      <c r="GV309" s="3">
        <f t="shared" si="234"/>
        <v>2</v>
      </c>
      <c r="GW309" s="3">
        <f t="shared" si="234"/>
        <v>6</v>
      </c>
      <c r="GX309" s="3">
        <f t="shared" ref="GX309:HD309" si="235">COUNTIF(GX10:GX303,"Abstention")</f>
        <v>4</v>
      </c>
      <c r="GY309" s="3">
        <f t="shared" si="235"/>
        <v>7</v>
      </c>
      <c r="GZ309" s="3">
        <f t="shared" si="235"/>
        <v>6</v>
      </c>
      <c r="HA309" s="3">
        <f t="shared" si="235"/>
        <v>5</v>
      </c>
      <c r="HB309" s="3">
        <f t="shared" si="235"/>
        <v>1</v>
      </c>
      <c r="HC309" s="3">
        <f t="shared" si="235"/>
        <v>6</v>
      </c>
      <c r="HD309" s="3">
        <f t="shared" si="235"/>
        <v>1</v>
      </c>
      <c r="MG309" t="str" cm="1">
        <f t="array" ref="MG309">_xlfn._xlws.FILTER($M$3:$HD$3,((($M309:$HD309=$IL309)+($M309:$HD309=$IM309))*($M$5:$HD$5="M-E")*($IP309="consigne")),"")</f>
        <v/>
      </c>
    </row>
    <row r="310" spans="12:345" x14ac:dyDescent="0.25">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row>
    <row r="311" spans="12:345" x14ac:dyDescent="0.25">
      <c r="L311" s="3" t="s">
        <v>1457</v>
      </c>
      <c r="M311" s="3">
        <f>SUM(M305:M309)</f>
        <v>294</v>
      </c>
      <c r="N311" s="3">
        <f t="shared" ref="N311:BY311" si="236">SUM(N305:N309)</f>
        <v>294</v>
      </c>
      <c r="O311" s="3">
        <f t="shared" si="236"/>
        <v>294</v>
      </c>
      <c r="P311" s="3">
        <f t="shared" si="236"/>
        <v>294</v>
      </c>
      <c r="Q311" s="3">
        <f t="shared" si="236"/>
        <v>294</v>
      </c>
      <c r="R311" s="3">
        <f t="shared" si="236"/>
        <v>294</v>
      </c>
      <c r="S311" s="3">
        <f t="shared" si="236"/>
        <v>294</v>
      </c>
      <c r="T311" s="3">
        <f t="shared" si="236"/>
        <v>294</v>
      </c>
      <c r="U311" s="3">
        <f t="shared" si="236"/>
        <v>294</v>
      </c>
      <c r="V311" s="3">
        <f t="shared" si="236"/>
        <v>294</v>
      </c>
      <c r="W311" s="3">
        <f t="shared" si="236"/>
        <v>294</v>
      </c>
      <c r="X311" s="3">
        <f t="shared" si="236"/>
        <v>294</v>
      </c>
      <c r="Y311" s="3">
        <f t="shared" si="236"/>
        <v>294</v>
      </c>
      <c r="Z311" s="3">
        <f t="shared" si="236"/>
        <v>294</v>
      </c>
      <c r="AA311" s="3">
        <f t="shared" si="236"/>
        <v>294</v>
      </c>
      <c r="AB311" s="3">
        <f t="shared" si="236"/>
        <v>294</v>
      </c>
      <c r="AC311" s="3">
        <f t="shared" si="236"/>
        <v>294</v>
      </c>
      <c r="AD311" s="3">
        <f t="shared" si="236"/>
        <v>294</v>
      </c>
      <c r="AE311" s="3">
        <f t="shared" si="236"/>
        <v>294</v>
      </c>
      <c r="AF311" s="3">
        <f t="shared" si="236"/>
        <v>294</v>
      </c>
      <c r="AG311" s="3">
        <f t="shared" si="236"/>
        <v>294</v>
      </c>
      <c r="AH311" s="3">
        <f t="shared" si="236"/>
        <v>294</v>
      </c>
      <c r="AI311" s="3">
        <f t="shared" si="236"/>
        <v>294</v>
      </c>
      <c r="AJ311" s="3">
        <f t="shared" si="236"/>
        <v>294</v>
      </c>
      <c r="AK311" s="3">
        <f t="shared" si="236"/>
        <v>294</v>
      </c>
      <c r="AL311" s="3">
        <f t="shared" si="236"/>
        <v>294</v>
      </c>
      <c r="AM311" s="3">
        <f t="shared" si="236"/>
        <v>294</v>
      </c>
      <c r="AN311" s="3">
        <f t="shared" si="236"/>
        <v>294</v>
      </c>
      <c r="AO311" s="3">
        <f t="shared" si="236"/>
        <v>294</v>
      </c>
      <c r="AP311" s="3">
        <f t="shared" si="236"/>
        <v>266</v>
      </c>
      <c r="AQ311" s="3">
        <f t="shared" si="236"/>
        <v>294</v>
      </c>
      <c r="AR311" s="3">
        <f t="shared" si="236"/>
        <v>294</v>
      </c>
      <c r="AS311" s="3">
        <f t="shared" si="236"/>
        <v>294</v>
      </c>
      <c r="AT311" s="3">
        <f t="shared" si="236"/>
        <v>294</v>
      </c>
      <c r="AU311" s="3">
        <f t="shared" si="236"/>
        <v>294</v>
      </c>
      <c r="AV311" s="3">
        <f t="shared" si="236"/>
        <v>294</v>
      </c>
      <c r="AW311" s="3">
        <f t="shared" si="236"/>
        <v>294</v>
      </c>
      <c r="AX311" s="3">
        <f t="shared" si="236"/>
        <v>294</v>
      </c>
      <c r="AY311" s="3">
        <f t="shared" si="236"/>
        <v>294</v>
      </c>
      <c r="AZ311" s="3">
        <f t="shared" si="236"/>
        <v>294</v>
      </c>
      <c r="BA311" s="3">
        <f t="shared" si="236"/>
        <v>294</v>
      </c>
      <c r="BB311" s="3">
        <f t="shared" si="236"/>
        <v>294</v>
      </c>
      <c r="BC311" s="3">
        <f t="shared" si="236"/>
        <v>294</v>
      </c>
      <c r="BD311" s="3">
        <f t="shared" si="236"/>
        <v>294</v>
      </c>
      <c r="BE311" s="3">
        <f t="shared" si="236"/>
        <v>294</v>
      </c>
      <c r="BF311" s="3">
        <f t="shared" si="236"/>
        <v>294</v>
      </c>
      <c r="BG311" s="3">
        <f t="shared" si="236"/>
        <v>294</v>
      </c>
      <c r="BH311" s="3">
        <f t="shared" si="236"/>
        <v>294</v>
      </c>
      <c r="BI311" s="3">
        <f t="shared" si="236"/>
        <v>294</v>
      </c>
      <c r="BJ311" s="3">
        <f t="shared" si="236"/>
        <v>294</v>
      </c>
      <c r="BK311" s="3">
        <f t="shared" si="236"/>
        <v>294</v>
      </c>
      <c r="BL311" s="3">
        <f t="shared" si="236"/>
        <v>294</v>
      </c>
      <c r="BM311" s="3">
        <f t="shared" si="236"/>
        <v>294</v>
      </c>
      <c r="BN311" s="3">
        <f t="shared" si="236"/>
        <v>294</v>
      </c>
      <c r="BO311" s="3">
        <f t="shared" si="236"/>
        <v>294</v>
      </c>
      <c r="BP311" s="3">
        <f t="shared" si="236"/>
        <v>294</v>
      </c>
      <c r="BQ311" s="3">
        <f t="shared" si="236"/>
        <v>294</v>
      </c>
      <c r="BR311" s="3">
        <f t="shared" si="236"/>
        <v>294</v>
      </c>
      <c r="BS311" s="3">
        <f t="shared" si="236"/>
        <v>294</v>
      </c>
      <c r="BT311" s="3">
        <f t="shared" si="236"/>
        <v>294</v>
      </c>
      <c r="BU311" s="3">
        <f t="shared" si="236"/>
        <v>294</v>
      </c>
      <c r="BV311" s="3">
        <f t="shared" si="236"/>
        <v>294</v>
      </c>
      <c r="BW311" s="3">
        <f t="shared" si="236"/>
        <v>294</v>
      </c>
      <c r="BX311" s="3">
        <f t="shared" si="236"/>
        <v>294</v>
      </c>
      <c r="BY311" s="3">
        <f t="shared" si="236"/>
        <v>294</v>
      </c>
      <c r="BZ311" s="3">
        <f t="shared" ref="BZ311:EK311" si="237">SUM(BZ305:BZ309)</f>
        <v>294</v>
      </c>
      <c r="CA311" s="3">
        <f t="shared" si="237"/>
        <v>294</v>
      </c>
      <c r="CB311" s="3">
        <f t="shared" si="237"/>
        <v>294</v>
      </c>
      <c r="CC311" s="3">
        <f t="shared" si="237"/>
        <v>294</v>
      </c>
      <c r="CD311" s="3">
        <f t="shared" si="237"/>
        <v>294</v>
      </c>
      <c r="CE311" s="3">
        <f t="shared" si="237"/>
        <v>294</v>
      </c>
      <c r="CF311" s="3">
        <f t="shared" si="237"/>
        <v>294</v>
      </c>
      <c r="CG311" s="3">
        <f t="shared" si="237"/>
        <v>294</v>
      </c>
      <c r="CH311" s="3">
        <f t="shared" si="237"/>
        <v>294</v>
      </c>
      <c r="CI311" s="3">
        <f t="shared" si="237"/>
        <v>294</v>
      </c>
      <c r="CJ311" s="3">
        <f t="shared" si="237"/>
        <v>294</v>
      </c>
      <c r="CK311" s="3">
        <f t="shared" si="237"/>
        <v>294</v>
      </c>
      <c r="CL311" s="3">
        <f t="shared" si="237"/>
        <v>294</v>
      </c>
      <c r="CM311" s="3">
        <f t="shared" si="237"/>
        <v>294</v>
      </c>
      <c r="CN311" s="3">
        <f t="shared" si="237"/>
        <v>294</v>
      </c>
      <c r="CO311" s="3">
        <f t="shared" si="237"/>
        <v>294</v>
      </c>
      <c r="CP311" s="3">
        <f t="shared" si="237"/>
        <v>294</v>
      </c>
      <c r="CQ311" s="3">
        <f t="shared" si="237"/>
        <v>294</v>
      </c>
      <c r="CR311" s="3">
        <f t="shared" si="237"/>
        <v>294</v>
      </c>
      <c r="CS311" s="3">
        <f t="shared" si="237"/>
        <v>294</v>
      </c>
      <c r="CT311" s="3">
        <f t="shared" si="237"/>
        <v>294</v>
      </c>
      <c r="CU311" s="3">
        <f t="shared" si="237"/>
        <v>294</v>
      </c>
      <c r="CV311" s="3">
        <f t="shared" si="237"/>
        <v>294</v>
      </c>
      <c r="CW311" s="3">
        <f t="shared" si="237"/>
        <v>294</v>
      </c>
      <c r="CX311" s="3">
        <f t="shared" si="237"/>
        <v>294</v>
      </c>
      <c r="CY311" s="3">
        <f t="shared" si="237"/>
        <v>294</v>
      </c>
      <c r="CZ311" s="3">
        <f t="shared" si="237"/>
        <v>294</v>
      </c>
      <c r="DA311" s="3">
        <f t="shared" si="237"/>
        <v>294</v>
      </c>
      <c r="DB311" s="3">
        <f t="shared" si="237"/>
        <v>32</v>
      </c>
      <c r="DC311" s="3">
        <f t="shared" si="237"/>
        <v>294</v>
      </c>
      <c r="DD311" s="3">
        <f t="shared" si="237"/>
        <v>294</v>
      </c>
      <c r="DE311" s="3">
        <f t="shared" si="237"/>
        <v>294</v>
      </c>
      <c r="DF311" s="3">
        <f t="shared" si="237"/>
        <v>294</v>
      </c>
      <c r="DG311" s="3">
        <f t="shared" si="237"/>
        <v>294</v>
      </c>
      <c r="DH311" s="3">
        <f t="shared" si="237"/>
        <v>294</v>
      </c>
      <c r="DI311" s="3">
        <f t="shared" si="237"/>
        <v>294</v>
      </c>
      <c r="DJ311" s="3">
        <f t="shared" si="237"/>
        <v>294</v>
      </c>
      <c r="DK311" s="3">
        <f t="shared" si="237"/>
        <v>294</v>
      </c>
      <c r="DL311" s="3">
        <f t="shared" si="237"/>
        <v>294</v>
      </c>
      <c r="DM311" s="3">
        <f t="shared" si="237"/>
        <v>294</v>
      </c>
      <c r="DN311" s="3">
        <f t="shared" si="237"/>
        <v>294</v>
      </c>
      <c r="DO311" s="3">
        <f t="shared" si="237"/>
        <v>294</v>
      </c>
      <c r="DP311" s="3">
        <f t="shared" si="237"/>
        <v>294</v>
      </c>
      <c r="DQ311" s="3">
        <f t="shared" si="237"/>
        <v>294</v>
      </c>
      <c r="DR311" s="3">
        <f t="shared" si="237"/>
        <v>294</v>
      </c>
      <c r="DS311" s="3">
        <f t="shared" si="237"/>
        <v>294</v>
      </c>
      <c r="DT311" s="3">
        <f t="shared" si="237"/>
        <v>294</v>
      </c>
      <c r="DU311" s="3">
        <f t="shared" si="237"/>
        <v>294</v>
      </c>
      <c r="DV311" s="3">
        <f t="shared" si="237"/>
        <v>294</v>
      </c>
      <c r="DW311" s="3">
        <f t="shared" si="237"/>
        <v>294</v>
      </c>
      <c r="DX311" s="3">
        <f t="shared" si="237"/>
        <v>294</v>
      </c>
      <c r="DY311" s="3">
        <f t="shared" si="237"/>
        <v>294</v>
      </c>
      <c r="DZ311" s="3">
        <f t="shared" si="237"/>
        <v>294</v>
      </c>
      <c r="EA311" s="3">
        <f t="shared" si="237"/>
        <v>294</v>
      </c>
      <c r="EB311" s="3">
        <f t="shared" si="237"/>
        <v>294</v>
      </c>
      <c r="EC311" s="3">
        <f t="shared" si="237"/>
        <v>294</v>
      </c>
      <c r="ED311" s="3">
        <f t="shared" si="237"/>
        <v>294</v>
      </c>
      <c r="EE311" s="3">
        <f t="shared" si="237"/>
        <v>294</v>
      </c>
      <c r="EF311" s="3">
        <f t="shared" si="237"/>
        <v>294</v>
      </c>
      <c r="EG311" s="3">
        <f t="shared" si="237"/>
        <v>294</v>
      </c>
      <c r="EH311" s="3">
        <f t="shared" si="237"/>
        <v>294</v>
      </c>
      <c r="EI311" s="3">
        <f t="shared" si="237"/>
        <v>294</v>
      </c>
      <c r="EJ311" s="3">
        <f t="shared" si="237"/>
        <v>294</v>
      </c>
      <c r="EK311" s="3">
        <f t="shared" si="237"/>
        <v>294</v>
      </c>
      <c r="EL311" s="3">
        <f t="shared" ref="EL311:GW311" si="238">SUM(EL305:EL309)</f>
        <v>294</v>
      </c>
      <c r="EM311" s="3">
        <f t="shared" si="238"/>
        <v>294</v>
      </c>
      <c r="EN311" s="3">
        <f t="shared" si="238"/>
        <v>294</v>
      </c>
      <c r="EO311" s="3">
        <f t="shared" si="238"/>
        <v>294</v>
      </c>
      <c r="EP311" s="3">
        <f t="shared" si="238"/>
        <v>294</v>
      </c>
      <c r="EQ311" s="3">
        <f t="shared" si="238"/>
        <v>294</v>
      </c>
      <c r="ER311" s="3">
        <f t="shared" si="238"/>
        <v>294</v>
      </c>
      <c r="ES311" s="3">
        <f t="shared" si="238"/>
        <v>294</v>
      </c>
      <c r="ET311" s="3">
        <f t="shared" si="238"/>
        <v>294</v>
      </c>
      <c r="EU311" s="3">
        <f t="shared" si="238"/>
        <v>294</v>
      </c>
      <c r="EV311" s="3">
        <f t="shared" si="238"/>
        <v>294</v>
      </c>
      <c r="EW311" s="3">
        <f t="shared" si="238"/>
        <v>294</v>
      </c>
      <c r="EX311" s="3">
        <f t="shared" si="238"/>
        <v>294</v>
      </c>
      <c r="EY311" s="3">
        <f t="shared" si="238"/>
        <v>294</v>
      </c>
      <c r="EZ311" s="3">
        <f t="shared" si="238"/>
        <v>294</v>
      </c>
      <c r="FA311" s="3">
        <f t="shared" si="238"/>
        <v>294</v>
      </c>
      <c r="FB311" s="3">
        <f t="shared" si="238"/>
        <v>294</v>
      </c>
      <c r="FC311" s="3">
        <f t="shared" si="238"/>
        <v>294</v>
      </c>
      <c r="FD311" s="3">
        <f t="shared" si="238"/>
        <v>294</v>
      </c>
      <c r="FE311" s="3">
        <f t="shared" si="238"/>
        <v>294</v>
      </c>
      <c r="FF311" s="3">
        <f t="shared" si="238"/>
        <v>294</v>
      </c>
      <c r="FG311" s="3">
        <f t="shared" si="238"/>
        <v>294</v>
      </c>
      <c r="FH311" s="3">
        <f t="shared" si="238"/>
        <v>294</v>
      </c>
      <c r="FI311" s="3">
        <f t="shared" si="238"/>
        <v>294</v>
      </c>
      <c r="FJ311" s="3">
        <f t="shared" si="238"/>
        <v>294</v>
      </c>
      <c r="FK311" s="3">
        <f t="shared" si="238"/>
        <v>294</v>
      </c>
      <c r="FL311" s="3">
        <f t="shared" si="238"/>
        <v>294</v>
      </c>
      <c r="FM311" s="3">
        <f t="shared" si="238"/>
        <v>294</v>
      </c>
      <c r="FN311" s="3">
        <f t="shared" si="238"/>
        <v>294</v>
      </c>
      <c r="FO311" s="3">
        <f t="shared" si="238"/>
        <v>294</v>
      </c>
      <c r="FP311" s="3">
        <f t="shared" si="238"/>
        <v>294</v>
      </c>
      <c r="FQ311" s="3">
        <f t="shared" si="238"/>
        <v>294</v>
      </c>
      <c r="FR311" s="3">
        <f t="shared" si="238"/>
        <v>294</v>
      </c>
      <c r="FS311" s="3">
        <f t="shared" si="238"/>
        <v>294</v>
      </c>
      <c r="FT311" s="3">
        <f t="shared" si="238"/>
        <v>294</v>
      </c>
      <c r="FU311" s="3">
        <f t="shared" si="238"/>
        <v>294</v>
      </c>
      <c r="FV311" s="3">
        <f t="shared" si="238"/>
        <v>294</v>
      </c>
      <c r="FW311" s="3">
        <f t="shared" si="238"/>
        <v>294</v>
      </c>
      <c r="FX311" s="3">
        <f t="shared" si="238"/>
        <v>294</v>
      </c>
      <c r="FY311" s="3">
        <f t="shared" si="238"/>
        <v>294</v>
      </c>
      <c r="FZ311" s="3">
        <f t="shared" si="238"/>
        <v>294</v>
      </c>
      <c r="GA311" s="3">
        <f t="shared" si="238"/>
        <v>294</v>
      </c>
      <c r="GB311" s="3">
        <f t="shared" si="238"/>
        <v>294</v>
      </c>
      <c r="GC311" s="3">
        <f t="shared" si="238"/>
        <v>294</v>
      </c>
      <c r="GD311" s="3">
        <f t="shared" si="238"/>
        <v>294</v>
      </c>
      <c r="GE311" s="3">
        <f t="shared" si="238"/>
        <v>294</v>
      </c>
      <c r="GF311" s="3">
        <f t="shared" si="238"/>
        <v>294</v>
      </c>
      <c r="GG311" s="3">
        <f t="shared" si="238"/>
        <v>294</v>
      </c>
      <c r="GH311" s="3">
        <f t="shared" si="238"/>
        <v>294</v>
      </c>
      <c r="GI311" s="3">
        <f t="shared" si="238"/>
        <v>294</v>
      </c>
      <c r="GJ311" s="3">
        <f t="shared" si="238"/>
        <v>294</v>
      </c>
      <c r="GK311" s="3">
        <f t="shared" si="238"/>
        <v>294</v>
      </c>
      <c r="GL311" s="3">
        <f t="shared" si="238"/>
        <v>294</v>
      </c>
      <c r="GM311" s="3">
        <f t="shared" si="238"/>
        <v>294</v>
      </c>
      <c r="GN311" s="3">
        <f t="shared" si="238"/>
        <v>294</v>
      </c>
      <c r="GO311" s="3">
        <f t="shared" si="238"/>
        <v>294</v>
      </c>
      <c r="GP311" s="3">
        <f t="shared" si="238"/>
        <v>294</v>
      </c>
      <c r="GQ311" s="3">
        <f t="shared" si="238"/>
        <v>294</v>
      </c>
      <c r="GR311" s="3">
        <f t="shared" si="238"/>
        <v>294</v>
      </c>
      <c r="GS311" s="3">
        <f t="shared" si="238"/>
        <v>294</v>
      </c>
      <c r="GT311" s="3">
        <f t="shared" si="238"/>
        <v>294</v>
      </c>
      <c r="GU311" s="3">
        <f t="shared" si="238"/>
        <v>294</v>
      </c>
      <c r="GV311" s="3">
        <f t="shared" si="238"/>
        <v>294</v>
      </c>
      <c r="GW311" s="3">
        <f t="shared" si="238"/>
        <v>294</v>
      </c>
      <c r="GX311" s="3">
        <f t="shared" ref="GX311:HD311" si="239">SUM(GX305:GX309)</f>
        <v>294</v>
      </c>
      <c r="GY311" s="3">
        <f t="shared" si="239"/>
        <v>294</v>
      </c>
      <c r="GZ311" s="3">
        <f t="shared" si="239"/>
        <v>294</v>
      </c>
      <c r="HA311" s="3">
        <f t="shared" si="239"/>
        <v>294</v>
      </c>
      <c r="HB311" s="3">
        <f t="shared" si="239"/>
        <v>294</v>
      </c>
      <c r="HC311" s="3">
        <f t="shared" si="239"/>
        <v>294</v>
      </c>
      <c r="HD311" s="3">
        <f t="shared" si="239"/>
        <v>294</v>
      </c>
    </row>
  </sheetData>
  <mergeCells count="3">
    <mergeCell ref="HU5:HV5"/>
    <mergeCell ref="HU6:HV6"/>
    <mergeCell ref="HU7:HV7"/>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1015-6D1F-4C43-AF09-F7DEE7E4D2AE}">
  <dimension ref="A1:BU299"/>
  <sheetViews>
    <sheetView tabSelected="1" topLeftCell="BF25" workbookViewId="0">
      <selection activeCell="BL53" sqref="BL53"/>
    </sheetView>
  </sheetViews>
  <sheetFormatPr baseColWidth="10" defaultRowHeight="13.2" x14ac:dyDescent="0.25"/>
  <sheetData>
    <row r="1" spans="1:69" x14ac:dyDescent="0.25">
      <c r="A1" t="s">
        <v>1514</v>
      </c>
      <c r="U1" t="s">
        <v>1514</v>
      </c>
      <c r="AI1" t="s">
        <v>1514</v>
      </c>
      <c r="AU1" t="s">
        <v>1514</v>
      </c>
      <c r="BF1" t="s">
        <v>1514</v>
      </c>
      <c r="BL1" t="s">
        <v>1514</v>
      </c>
    </row>
    <row r="2" spans="1:69" x14ac:dyDescent="0.25">
      <c r="A2" t="s">
        <v>4</v>
      </c>
      <c r="B2" t="s">
        <v>29</v>
      </c>
      <c r="C2" t="s">
        <v>31</v>
      </c>
      <c r="D2" t="s">
        <v>62</v>
      </c>
      <c r="E2" t="s">
        <v>63</v>
      </c>
      <c r="F2" t="s">
        <v>75</v>
      </c>
      <c r="G2" t="s">
        <v>84</v>
      </c>
      <c r="H2" t="s">
        <v>93</v>
      </c>
      <c r="I2" t="s">
        <v>129</v>
      </c>
      <c r="J2" t="s">
        <v>134</v>
      </c>
      <c r="K2" t="s">
        <v>187</v>
      </c>
      <c r="L2" t="s">
        <v>189</v>
      </c>
      <c r="M2" t="s">
        <v>202</v>
      </c>
      <c r="U2" t="s">
        <v>1514</v>
      </c>
      <c r="AI2" t="s">
        <v>1514</v>
      </c>
      <c r="AU2" t="s">
        <v>1514</v>
      </c>
      <c r="BF2" t="s">
        <v>1514</v>
      </c>
      <c r="BL2" t="s">
        <v>1514</v>
      </c>
    </row>
    <row r="3" spans="1:69" x14ac:dyDescent="0.25">
      <c r="A3" t="s">
        <v>1514</v>
      </c>
      <c r="U3" t="s">
        <v>1514</v>
      </c>
      <c r="AI3" t="s">
        <v>1514</v>
      </c>
      <c r="AU3" t="s">
        <v>1514</v>
      </c>
      <c r="BF3" t="s">
        <v>117</v>
      </c>
      <c r="BL3" t="s">
        <v>1514</v>
      </c>
    </row>
    <row r="4" spans="1:69" x14ac:dyDescent="0.25">
      <c r="A4" t="s">
        <v>1514</v>
      </c>
      <c r="U4" t="s">
        <v>14</v>
      </c>
      <c r="AI4" t="s">
        <v>1514</v>
      </c>
      <c r="AU4" t="s">
        <v>83</v>
      </c>
      <c r="BF4" t="s">
        <v>1514</v>
      </c>
      <c r="BL4" t="s">
        <v>1514</v>
      </c>
    </row>
    <row r="5" spans="1:69" x14ac:dyDescent="0.25">
      <c r="A5" t="s">
        <v>1514</v>
      </c>
      <c r="U5" t="s">
        <v>14</v>
      </c>
      <c r="AI5" t="s">
        <v>1514</v>
      </c>
      <c r="AU5" t="s">
        <v>1514</v>
      </c>
      <c r="BF5" t="s">
        <v>117</v>
      </c>
      <c r="BG5" t="s">
        <v>138</v>
      </c>
      <c r="BH5" t="s">
        <v>193</v>
      </c>
      <c r="BL5" t="s">
        <v>89</v>
      </c>
      <c r="BM5" t="s">
        <v>102</v>
      </c>
      <c r="BN5" t="s">
        <v>109</v>
      </c>
      <c r="BO5" t="s">
        <v>147</v>
      </c>
      <c r="BP5" t="s">
        <v>168</v>
      </c>
      <c r="BQ5" t="s">
        <v>177</v>
      </c>
    </row>
    <row r="6" spans="1:69" x14ac:dyDescent="0.25">
      <c r="A6" t="s">
        <v>6</v>
      </c>
      <c r="B6" t="s">
        <v>28</v>
      </c>
      <c r="C6" t="s">
        <v>47</v>
      </c>
      <c r="D6" t="s">
        <v>53</v>
      </c>
      <c r="E6" t="s">
        <v>60</v>
      </c>
      <c r="F6" t="s">
        <v>65</v>
      </c>
      <c r="G6" t="s">
        <v>77</v>
      </c>
      <c r="H6" t="s">
        <v>100</v>
      </c>
      <c r="I6" t="s">
        <v>115</v>
      </c>
      <c r="J6" t="s">
        <v>153</v>
      </c>
      <c r="K6" t="s">
        <v>175</v>
      </c>
      <c r="L6" t="s">
        <v>184</v>
      </c>
      <c r="U6" t="s">
        <v>22</v>
      </c>
      <c r="AI6" t="s">
        <v>1514</v>
      </c>
      <c r="AU6" t="s">
        <v>1514</v>
      </c>
      <c r="BF6" t="s">
        <v>1514</v>
      </c>
      <c r="BL6" t="s">
        <v>79</v>
      </c>
      <c r="BM6" t="s">
        <v>177</v>
      </c>
      <c r="BN6" t="s">
        <v>179</v>
      </c>
    </row>
    <row r="7" spans="1:69" x14ac:dyDescent="0.25">
      <c r="A7" t="s">
        <v>1514</v>
      </c>
      <c r="U7" t="s">
        <v>1514</v>
      </c>
      <c r="AI7" t="s">
        <v>1514</v>
      </c>
      <c r="AU7" t="s">
        <v>159</v>
      </c>
      <c r="AV7" t="s">
        <v>197</v>
      </c>
      <c r="BF7" t="s">
        <v>117</v>
      </c>
      <c r="BL7" t="s">
        <v>1514</v>
      </c>
    </row>
    <row r="8" spans="1:69" x14ac:dyDescent="0.25">
      <c r="A8" t="s">
        <v>1514</v>
      </c>
      <c r="U8" t="s">
        <v>5</v>
      </c>
      <c r="V8" t="s">
        <v>22</v>
      </c>
      <c r="W8" t="s">
        <v>37</v>
      </c>
      <c r="X8" t="s">
        <v>92</v>
      </c>
      <c r="Y8" t="s">
        <v>108</v>
      </c>
      <c r="Z8" t="s">
        <v>116</v>
      </c>
      <c r="AA8" t="s">
        <v>137</v>
      </c>
      <c r="AI8" t="s">
        <v>36</v>
      </c>
      <c r="AJ8" t="s">
        <v>42</v>
      </c>
      <c r="AK8" t="s">
        <v>50</v>
      </c>
      <c r="AL8" t="s">
        <v>57</v>
      </c>
      <c r="AM8" t="s">
        <v>165</v>
      </c>
      <c r="AN8" t="s">
        <v>186</v>
      </c>
      <c r="AO8" t="s">
        <v>191</v>
      </c>
      <c r="AU8" t="s">
        <v>121</v>
      </c>
      <c r="BF8" t="s">
        <v>1514</v>
      </c>
      <c r="BL8" t="s">
        <v>1514</v>
      </c>
    </row>
    <row r="9" spans="1:69" x14ac:dyDescent="0.25">
      <c r="A9" t="s">
        <v>87</v>
      </c>
      <c r="U9" t="s">
        <v>73</v>
      </c>
      <c r="V9" t="s">
        <v>82</v>
      </c>
      <c r="AI9" t="s">
        <v>1514</v>
      </c>
      <c r="AU9" t="s">
        <v>1514</v>
      </c>
      <c r="BF9" t="s">
        <v>1514</v>
      </c>
      <c r="BL9" t="s">
        <v>1514</v>
      </c>
    </row>
    <row r="10" spans="1:69" x14ac:dyDescent="0.25">
      <c r="A10" t="s">
        <v>1514</v>
      </c>
      <c r="U10" t="s">
        <v>1514</v>
      </c>
      <c r="AI10" t="s">
        <v>1514</v>
      </c>
      <c r="AU10" t="s">
        <v>1514</v>
      </c>
      <c r="BF10" t="s">
        <v>1514</v>
      </c>
      <c r="BL10" t="s">
        <v>1514</v>
      </c>
    </row>
    <row r="11" spans="1:69" x14ac:dyDescent="0.25">
      <c r="A11" t="s">
        <v>1514</v>
      </c>
      <c r="U11" t="s">
        <v>1514</v>
      </c>
      <c r="AI11" t="s">
        <v>1514</v>
      </c>
      <c r="AU11" t="s">
        <v>1514</v>
      </c>
      <c r="BF11" t="s">
        <v>1514</v>
      </c>
      <c r="BL11" t="s">
        <v>1514</v>
      </c>
    </row>
    <row r="12" spans="1:69" x14ac:dyDescent="0.25">
      <c r="A12" t="s">
        <v>7</v>
      </c>
      <c r="B12" t="s">
        <v>75</v>
      </c>
      <c r="C12" t="s">
        <v>77</v>
      </c>
      <c r="D12" t="s">
        <v>80</v>
      </c>
      <c r="E12" t="s">
        <v>87</v>
      </c>
      <c r="F12" t="s">
        <v>93</v>
      </c>
      <c r="G12" t="s">
        <v>98</v>
      </c>
      <c r="H12" t="s">
        <v>156</v>
      </c>
      <c r="I12" t="s">
        <v>157</v>
      </c>
      <c r="J12" t="s">
        <v>175</v>
      </c>
      <c r="K12" t="s">
        <v>184</v>
      </c>
      <c r="L12" t="s">
        <v>189</v>
      </c>
      <c r="U12" t="s">
        <v>1514</v>
      </c>
      <c r="AI12" t="s">
        <v>1514</v>
      </c>
      <c r="AU12" t="s">
        <v>1514</v>
      </c>
      <c r="BF12" t="s">
        <v>1514</v>
      </c>
      <c r="BL12" t="s">
        <v>1514</v>
      </c>
    </row>
    <row r="13" spans="1:69" x14ac:dyDescent="0.25">
      <c r="A13" t="s">
        <v>1514</v>
      </c>
      <c r="U13" t="s">
        <v>8</v>
      </c>
      <c r="V13" t="s">
        <v>22</v>
      </c>
      <c r="W13" t="s">
        <v>58</v>
      </c>
      <c r="X13" t="s">
        <v>61</v>
      </c>
      <c r="Y13" t="s">
        <v>92</v>
      </c>
      <c r="Z13" t="s">
        <v>108</v>
      </c>
      <c r="AA13" t="s">
        <v>112</v>
      </c>
      <c r="AB13" t="s">
        <v>131</v>
      </c>
      <c r="AC13" t="s">
        <v>132</v>
      </c>
      <c r="AD13" t="s">
        <v>137</v>
      </c>
      <c r="AI13" t="s">
        <v>64</v>
      </c>
      <c r="AU13" t="s">
        <v>40</v>
      </c>
      <c r="BF13" t="s">
        <v>1514</v>
      </c>
      <c r="BL13" t="s">
        <v>1514</v>
      </c>
    </row>
    <row r="14" spans="1:69" x14ac:dyDescent="0.25">
      <c r="A14" t="s">
        <v>28</v>
      </c>
      <c r="B14" t="s">
        <v>47</v>
      </c>
      <c r="U14" t="s">
        <v>1514</v>
      </c>
      <c r="AI14" t="s">
        <v>1514</v>
      </c>
      <c r="AU14" t="s">
        <v>1514</v>
      </c>
      <c r="BF14" t="s">
        <v>1514</v>
      </c>
      <c r="BL14" t="s">
        <v>1514</v>
      </c>
    </row>
    <row r="15" spans="1:69" x14ac:dyDescent="0.25">
      <c r="A15" t="s">
        <v>1514</v>
      </c>
      <c r="U15" t="s">
        <v>1514</v>
      </c>
      <c r="AI15" t="s">
        <v>1514</v>
      </c>
      <c r="AU15" t="s">
        <v>1514</v>
      </c>
      <c r="BF15" t="s">
        <v>1514</v>
      </c>
      <c r="BL15" t="s">
        <v>146</v>
      </c>
    </row>
    <row r="16" spans="1:69" x14ac:dyDescent="0.25">
      <c r="A16" t="s">
        <v>1514</v>
      </c>
      <c r="U16" t="s">
        <v>1514</v>
      </c>
      <c r="AI16" t="s">
        <v>1514</v>
      </c>
      <c r="AU16" t="s">
        <v>1514</v>
      </c>
      <c r="BF16" t="s">
        <v>1514</v>
      </c>
      <c r="BL16" t="s">
        <v>79</v>
      </c>
      <c r="BM16" t="s">
        <v>177</v>
      </c>
      <c r="BN16" t="s">
        <v>179</v>
      </c>
    </row>
    <row r="17" spans="1:66" x14ac:dyDescent="0.25">
      <c r="A17" t="s">
        <v>1514</v>
      </c>
      <c r="U17" t="s">
        <v>1514</v>
      </c>
      <c r="AI17" t="s">
        <v>1514</v>
      </c>
      <c r="AU17" t="s">
        <v>1514</v>
      </c>
      <c r="BF17" t="s">
        <v>1514</v>
      </c>
      <c r="BL17" t="s">
        <v>1514</v>
      </c>
    </row>
    <row r="18" spans="1:66" x14ac:dyDescent="0.25">
      <c r="A18" t="s">
        <v>1514</v>
      </c>
      <c r="U18" t="s">
        <v>82</v>
      </c>
      <c r="AI18" t="s">
        <v>1514</v>
      </c>
      <c r="AU18" t="s">
        <v>1514</v>
      </c>
      <c r="BF18" t="s">
        <v>1514</v>
      </c>
      <c r="BL18" t="s">
        <v>1514</v>
      </c>
    </row>
    <row r="19" spans="1:66" x14ac:dyDescent="0.25">
      <c r="A19" t="s">
        <v>1514</v>
      </c>
      <c r="U19" t="s">
        <v>1514</v>
      </c>
      <c r="AI19" t="s">
        <v>1514</v>
      </c>
      <c r="AU19" t="s">
        <v>1514</v>
      </c>
      <c r="BF19" t="s">
        <v>1514</v>
      </c>
      <c r="BL19" t="s">
        <v>79</v>
      </c>
      <c r="BM19" t="s">
        <v>177</v>
      </c>
      <c r="BN19" t="s">
        <v>179</v>
      </c>
    </row>
    <row r="20" spans="1:66" x14ac:dyDescent="0.25">
      <c r="A20" t="s">
        <v>1514</v>
      </c>
      <c r="U20" t="s">
        <v>1514</v>
      </c>
      <c r="AI20" t="s">
        <v>1514</v>
      </c>
      <c r="AU20" t="s">
        <v>1514</v>
      </c>
      <c r="BF20" t="s">
        <v>1514</v>
      </c>
      <c r="BL20" t="s">
        <v>1514</v>
      </c>
    </row>
    <row r="21" spans="1:66" x14ac:dyDescent="0.25">
      <c r="A21" t="s">
        <v>93</v>
      </c>
      <c r="U21" t="s">
        <v>1514</v>
      </c>
      <c r="AI21" t="s">
        <v>1514</v>
      </c>
      <c r="AU21" t="s">
        <v>1514</v>
      </c>
      <c r="BF21" t="s">
        <v>1514</v>
      </c>
      <c r="BL21" t="s">
        <v>1514</v>
      </c>
    </row>
    <row r="22" spans="1:66" x14ac:dyDescent="0.25">
      <c r="A22" t="s">
        <v>93</v>
      </c>
      <c r="U22" t="s">
        <v>8</v>
      </c>
      <c r="V22" t="s">
        <v>103</v>
      </c>
      <c r="W22" t="s">
        <v>143</v>
      </c>
      <c r="AI22" t="s">
        <v>1514</v>
      </c>
      <c r="AU22" t="s">
        <v>1514</v>
      </c>
      <c r="BF22" t="s">
        <v>1514</v>
      </c>
      <c r="BL22" t="s">
        <v>79</v>
      </c>
      <c r="BM22" t="s">
        <v>171</v>
      </c>
      <c r="BN22" t="s">
        <v>179</v>
      </c>
    </row>
    <row r="23" spans="1:66" x14ac:dyDescent="0.25">
      <c r="A23" t="s">
        <v>6</v>
      </c>
      <c r="B23" t="s">
        <v>28</v>
      </c>
      <c r="C23" t="s">
        <v>39</v>
      </c>
      <c r="D23" t="s">
        <v>47</v>
      </c>
      <c r="E23" t="s">
        <v>85</v>
      </c>
      <c r="F23" t="s">
        <v>88</v>
      </c>
      <c r="G23" t="s">
        <v>118</v>
      </c>
      <c r="H23" t="s">
        <v>148</v>
      </c>
      <c r="I23" t="s">
        <v>157</v>
      </c>
      <c r="J23" t="s">
        <v>169</v>
      </c>
      <c r="U23" t="s">
        <v>1514</v>
      </c>
      <c r="AI23" t="s">
        <v>1514</v>
      </c>
      <c r="AU23" t="s">
        <v>1514</v>
      </c>
      <c r="BF23" t="s">
        <v>1514</v>
      </c>
      <c r="BL23" t="s">
        <v>1514</v>
      </c>
    </row>
    <row r="24" spans="1:66" x14ac:dyDescent="0.25">
      <c r="A24" t="s">
        <v>6</v>
      </c>
      <c r="B24" t="s">
        <v>28</v>
      </c>
      <c r="C24" t="s">
        <v>39</v>
      </c>
      <c r="D24" t="s">
        <v>47</v>
      </c>
      <c r="E24" t="s">
        <v>85</v>
      </c>
      <c r="F24" t="s">
        <v>88</v>
      </c>
      <c r="G24" t="s">
        <v>118</v>
      </c>
      <c r="H24" t="s">
        <v>148</v>
      </c>
      <c r="I24" t="s">
        <v>157</v>
      </c>
      <c r="J24" t="s">
        <v>169</v>
      </c>
      <c r="K24" t="s">
        <v>178</v>
      </c>
      <c r="U24" t="s">
        <v>1514</v>
      </c>
      <c r="AI24" t="s">
        <v>1514</v>
      </c>
      <c r="AU24" t="s">
        <v>1514</v>
      </c>
      <c r="BF24" t="s">
        <v>1514</v>
      </c>
      <c r="BL24" t="s">
        <v>1514</v>
      </c>
    </row>
    <row r="25" spans="1:66" x14ac:dyDescent="0.25">
      <c r="A25" t="s">
        <v>6</v>
      </c>
      <c r="B25" t="s">
        <v>28</v>
      </c>
      <c r="C25" t="s">
        <v>39</v>
      </c>
      <c r="D25" t="s">
        <v>47</v>
      </c>
      <c r="E25" t="s">
        <v>85</v>
      </c>
      <c r="F25" t="s">
        <v>88</v>
      </c>
      <c r="G25" t="s">
        <v>118</v>
      </c>
      <c r="H25" t="s">
        <v>148</v>
      </c>
      <c r="I25" t="s">
        <v>157</v>
      </c>
      <c r="J25" t="s">
        <v>163</v>
      </c>
      <c r="K25" t="s">
        <v>169</v>
      </c>
      <c r="L25" t="s">
        <v>178</v>
      </c>
      <c r="U25" t="s">
        <v>1514</v>
      </c>
      <c r="AI25" t="s">
        <v>1514</v>
      </c>
      <c r="AU25" t="s">
        <v>1514</v>
      </c>
      <c r="BF25" t="s">
        <v>1514</v>
      </c>
      <c r="BL25" t="s">
        <v>1514</v>
      </c>
    </row>
    <row r="26" spans="1:66" x14ac:dyDescent="0.25">
      <c r="A26" t="s">
        <v>1514</v>
      </c>
      <c r="U26" t="s">
        <v>1514</v>
      </c>
      <c r="AI26" t="s">
        <v>1514</v>
      </c>
      <c r="AU26" t="s">
        <v>1514</v>
      </c>
      <c r="BF26" t="s">
        <v>1514</v>
      </c>
      <c r="BL26" t="s">
        <v>147</v>
      </c>
      <c r="BM26" t="s">
        <v>152</v>
      </c>
    </row>
    <row r="27" spans="1:66" x14ac:dyDescent="0.25">
      <c r="A27" t="s">
        <v>3</v>
      </c>
      <c r="B27" t="s">
        <v>21</v>
      </c>
      <c r="C27" t="s">
        <v>88</v>
      </c>
      <c r="D27" t="s">
        <v>110</v>
      </c>
      <c r="E27" t="s">
        <v>145</v>
      </c>
      <c r="U27" t="s">
        <v>1514</v>
      </c>
      <c r="AI27" t="s">
        <v>1514</v>
      </c>
      <c r="AU27" t="s">
        <v>1514</v>
      </c>
      <c r="BF27" t="s">
        <v>1514</v>
      </c>
      <c r="BL27" t="s">
        <v>152</v>
      </c>
    </row>
    <row r="28" spans="1:66" x14ac:dyDescent="0.25">
      <c r="A28" t="s">
        <v>4</v>
      </c>
      <c r="B28" t="s">
        <v>7</v>
      </c>
      <c r="C28" t="s">
        <v>21</v>
      </c>
      <c r="D28" t="s">
        <v>29</v>
      </c>
      <c r="E28" t="s">
        <v>75</v>
      </c>
      <c r="F28" t="s">
        <v>80</v>
      </c>
      <c r="G28" t="s">
        <v>85</v>
      </c>
      <c r="H28" t="s">
        <v>98</v>
      </c>
      <c r="I28" t="s">
        <v>118</v>
      </c>
      <c r="J28" t="s">
        <v>129</v>
      </c>
      <c r="K28" t="s">
        <v>134</v>
      </c>
      <c r="U28" t="s">
        <v>1514</v>
      </c>
      <c r="AI28" t="s">
        <v>1514</v>
      </c>
      <c r="AU28" t="s">
        <v>1514</v>
      </c>
      <c r="BF28" t="s">
        <v>1514</v>
      </c>
      <c r="BL28" t="s">
        <v>1514</v>
      </c>
    </row>
    <row r="29" spans="1:66" x14ac:dyDescent="0.25">
      <c r="A29" t="s">
        <v>1514</v>
      </c>
      <c r="U29" t="s">
        <v>1514</v>
      </c>
      <c r="AI29" t="s">
        <v>1514</v>
      </c>
      <c r="AU29" t="s">
        <v>1514</v>
      </c>
      <c r="BF29" t="s">
        <v>1514</v>
      </c>
      <c r="BL29" t="s">
        <v>1514</v>
      </c>
    </row>
    <row r="30" spans="1:66" x14ac:dyDescent="0.25">
      <c r="A30" t="s">
        <v>1514</v>
      </c>
      <c r="U30" t="s">
        <v>1514</v>
      </c>
      <c r="AI30" t="s">
        <v>57</v>
      </c>
      <c r="AJ30" t="s">
        <v>191</v>
      </c>
      <c r="AU30" t="s">
        <v>12</v>
      </c>
      <c r="BF30" t="s">
        <v>1514</v>
      </c>
      <c r="BL30" t="s">
        <v>1514</v>
      </c>
    </row>
    <row r="31" spans="1:66" x14ac:dyDescent="0.25">
      <c r="A31" t="s">
        <v>1514</v>
      </c>
      <c r="U31" t="s">
        <v>1514</v>
      </c>
      <c r="AI31" t="s">
        <v>1514</v>
      </c>
      <c r="AU31" t="s">
        <v>1514</v>
      </c>
      <c r="BF31" t="s">
        <v>1514</v>
      </c>
      <c r="BL31" t="s">
        <v>1514</v>
      </c>
    </row>
    <row r="32" spans="1:66" x14ac:dyDescent="0.25">
      <c r="A32" t="s">
        <v>169</v>
      </c>
      <c r="U32" t="s">
        <v>1514</v>
      </c>
      <c r="AI32" t="s">
        <v>165</v>
      </c>
      <c r="AU32" t="s">
        <v>1514</v>
      </c>
      <c r="BF32" t="s">
        <v>17</v>
      </c>
      <c r="BL32" t="s">
        <v>70</v>
      </c>
      <c r="BM32" t="s">
        <v>89</v>
      </c>
      <c r="BN32" t="s">
        <v>147</v>
      </c>
    </row>
    <row r="33" spans="1:71" x14ac:dyDescent="0.25">
      <c r="A33" t="s">
        <v>21</v>
      </c>
      <c r="B33" t="s">
        <v>60</v>
      </c>
      <c r="U33" t="s">
        <v>1514</v>
      </c>
      <c r="AI33" t="s">
        <v>1514</v>
      </c>
      <c r="AU33" t="s">
        <v>1514</v>
      </c>
      <c r="BF33" t="s">
        <v>1514</v>
      </c>
      <c r="BL33" t="s">
        <v>32</v>
      </c>
      <c r="BM33" t="s">
        <v>79</v>
      </c>
      <c r="BN33" t="s">
        <v>177</v>
      </c>
      <c r="BO33" t="s">
        <v>179</v>
      </c>
    </row>
    <row r="34" spans="1:71" x14ac:dyDescent="0.25">
      <c r="A34" t="s">
        <v>1514</v>
      </c>
      <c r="U34" t="s">
        <v>1514</v>
      </c>
      <c r="AI34" t="s">
        <v>1514</v>
      </c>
      <c r="AU34" t="s">
        <v>1514</v>
      </c>
      <c r="BF34" t="s">
        <v>1514</v>
      </c>
      <c r="BL34" t="s">
        <v>1514</v>
      </c>
    </row>
    <row r="35" spans="1:71" x14ac:dyDescent="0.25">
      <c r="A35" t="s">
        <v>1514</v>
      </c>
      <c r="U35" t="s">
        <v>1514</v>
      </c>
      <c r="AI35" t="s">
        <v>1514</v>
      </c>
      <c r="AU35" t="s">
        <v>1514</v>
      </c>
      <c r="BF35" t="s">
        <v>1514</v>
      </c>
      <c r="BL35" t="s">
        <v>1514</v>
      </c>
    </row>
    <row r="36" spans="1:71" x14ac:dyDescent="0.25">
      <c r="A36" t="s">
        <v>3</v>
      </c>
      <c r="B36" t="s">
        <v>7</v>
      </c>
      <c r="C36" t="s">
        <v>130</v>
      </c>
      <c r="U36" t="s">
        <v>1514</v>
      </c>
      <c r="AI36" t="s">
        <v>1514</v>
      </c>
      <c r="AU36" t="s">
        <v>195</v>
      </c>
      <c r="BF36" t="s">
        <v>1514</v>
      </c>
      <c r="BL36" t="s">
        <v>78</v>
      </c>
      <c r="BM36" t="s">
        <v>97</v>
      </c>
      <c r="BN36" t="s">
        <v>147</v>
      </c>
    </row>
    <row r="37" spans="1:71" x14ac:dyDescent="0.25">
      <c r="A37" t="s">
        <v>1514</v>
      </c>
      <c r="U37" t="s">
        <v>1514</v>
      </c>
      <c r="AI37" t="s">
        <v>1514</v>
      </c>
      <c r="AU37" t="s">
        <v>1514</v>
      </c>
      <c r="BF37" t="s">
        <v>1514</v>
      </c>
      <c r="BL37" t="s">
        <v>1514</v>
      </c>
    </row>
    <row r="38" spans="1:71" x14ac:dyDescent="0.25">
      <c r="A38" t="s">
        <v>1514</v>
      </c>
      <c r="U38" t="s">
        <v>1514</v>
      </c>
      <c r="AI38" t="s">
        <v>1514</v>
      </c>
      <c r="AU38" t="s">
        <v>1514</v>
      </c>
      <c r="BF38" t="s">
        <v>1514</v>
      </c>
      <c r="BL38" t="s">
        <v>67</v>
      </c>
    </row>
    <row r="39" spans="1:71" x14ac:dyDescent="0.25">
      <c r="A39" t="s">
        <v>1514</v>
      </c>
      <c r="U39" t="s">
        <v>1514</v>
      </c>
      <c r="AI39" t="s">
        <v>1514</v>
      </c>
      <c r="AU39" t="s">
        <v>1514</v>
      </c>
      <c r="BF39" t="s">
        <v>1514</v>
      </c>
      <c r="BL39" t="s">
        <v>1514</v>
      </c>
    </row>
    <row r="40" spans="1:71" x14ac:dyDescent="0.25">
      <c r="A40" t="s">
        <v>93</v>
      </c>
      <c r="U40" t="s">
        <v>1514</v>
      </c>
      <c r="AI40" t="s">
        <v>1514</v>
      </c>
      <c r="AU40" t="s">
        <v>1514</v>
      </c>
      <c r="BF40" t="s">
        <v>1514</v>
      </c>
      <c r="BL40" t="s">
        <v>32</v>
      </c>
      <c r="BM40" t="s">
        <v>78</v>
      </c>
      <c r="BN40" t="s">
        <v>97</v>
      </c>
      <c r="BO40" t="s">
        <v>125</v>
      </c>
      <c r="BP40" t="s">
        <v>147</v>
      </c>
      <c r="BQ40" t="s">
        <v>151</v>
      </c>
      <c r="BR40" t="s">
        <v>152</v>
      </c>
      <c r="BS40" t="s">
        <v>174</v>
      </c>
    </row>
    <row r="41" spans="1:71" x14ac:dyDescent="0.25">
      <c r="A41" t="s">
        <v>1514</v>
      </c>
      <c r="U41" t="s">
        <v>1514</v>
      </c>
      <c r="AI41" t="s">
        <v>1514</v>
      </c>
      <c r="AU41" t="s">
        <v>1514</v>
      </c>
      <c r="BF41" t="s">
        <v>1514</v>
      </c>
      <c r="BL41" t="s">
        <v>25</v>
      </c>
      <c r="BM41" t="s">
        <v>79</v>
      </c>
      <c r="BN41" t="s">
        <v>89</v>
      </c>
      <c r="BO41" t="s">
        <v>109</v>
      </c>
      <c r="BP41" t="s">
        <v>155</v>
      </c>
      <c r="BQ41" t="s">
        <v>171</v>
      </c>
      <c r="BR41" t="s">
        <v>177</v>
      </c>
      <c r="BS41" t="s">
        <v>179</v>
      </c>
    </row>
    <row r="42" spans="1:71" x14ac:dyDescent="0.25">
      <c r="A42" t="s">
        <v>1514</v>
      </c>
      <c r="U42" t="s">
        <v>1514</v>
      </c>
      <c r="AI42" t="s">
        <v>1514</v>
      </c>
      <c r="AU42" t="s">
        <v>1514</v>
      </c>
      <c r="BF42" t="s">
        <v>1514</v>
      </c>
      <c r="BL42" t="s">
        <v>89</v>
      </c>
      <c r="BM42" t="s">
        <v>171</v>
      </c>
    </row>
    <row r="43" spans="1:71" x14ac:dyDescent="0.25">
      <c r="A43" t="s">
        <v>1514</v>
      </c>
      <c r="U43" t="s">
        <v>1514</v>
      </c>
      <c r="AI43" t="s">
        <v>52</v>
      </c>
      <c r="AJ43" t="s">
        <v>95</v>
      </c>
      <c r="AK43" t="s">
        <v>111</v>
      </c>
      <c r="AL43" t="s">
        <v>140</v>
      </c>
      <c r="AM43" t="s">
        <v>162</v>
      </c>
      <c r="AN43" t="s">
        <v>191</v>
      </c>
      <c r="AO43" t="s">
        <v>194</v>
      </c>
      <c r="AU43" t="s">
        <v>1514</v>
      </c>
      <c r="BF43" t="s">
        <v>1514</v>
      </c>
      <c r="BL43" t="s">
        <v>78</v>
      </c>
      <c r="BM43" t="s">
        <v>97</v>
      </c>
      <c r="BN43" t="s">
        <v>147</v>
      </c>
      <c r="BO43" t="s">
        <v>151</v>
      </c>
    </row>
    <row r="44" spans="1:71" x14ac:dyDescent="0.25">
      <c r="A44" t="s">
        <v>1514</v>
      </c>
      <c r="U44" t="s">
        <v>1514</v>
      </c>
      <c r="AI44" t="s">
        <v>1514</v>
      </c>
      <c r="AU44" t="s">
        <v>1514</v>
      </c>
      <c r="BF44" t="s">
        <v>1514</v>
      </c>
      <c r="BL44" t="s">
        <v>1514</v>
      </c>
    </row>
    <row r="45" spans="1:71" x14ac:dyDescent="0.25">
      <c r="A45" t="s">
        <v>1514</v>
      </c>
      <c r="U45" t="s">
        <v>1514</v>
      </c>
      <c r="AI45" t="s">
        <v>1514</v>
      </c>
      <c r="AU45" t="s">
        <v>1514</v>
      </c>
      <c r="BF45" t="s">
        <v>1514</v>
      </c>
      <c r="BL45" t="s">
        <v>78</v>
      </c>
      <c r="BM45" t="s">
        <v>97</v>
      </c>
      <c r="BN45" t="s">
        <v>125</v>
      </c>
      <c r="BO45" t="s">
        <v>147</v>
      </c>
      <c r="BP45" t="s">
        <v>151</v>
      </c>
    </row>
    <row r="46" spans="1:71" x14ac:dyDescent="0.25">
      <c r="A46" t="s">
        <v>1514</v>
      </c>
      <c r="U46" t="s">
        <v>1514</v>
      </c>
      <c r="AI46" t="s">
        <v>57</v>
      </c>
      <c r="AU46" t="s">
        <v>1514</v>
      </c>
      <c r="BF46" t="s">
        <v>1514</v>
      </c>
      <c r="BL46" t="s">
        <v>1514</v>
      </c>
    </row>
    <row r="47" spans="1:71" x14ac:dyDescent="0.25">
      <c r="A47" t="s">
        <v>1514</v>
      </c>
      <c r="U47" t="s">
        <v>1514</v>
      </c>
      <c r="AI47" t="s">
        <v>1514</v>
      </c>
      <c r="AU47" t="s">
        <v>1514</v>
      </c>
      <c r="BF47" t="s">
        <v>1514</v>
      </c>
      <c r="BL47" t="s">
        <v>1514</v>
      </c>
    </row>
    <row r="48" spans="1:71" x14ac:dyDescent="0.25">
      <c r="A48" t="s">
        <v>1514</v>
      </c>
      <c r="U48" t="s">
        <v>1514</v>
      </c>
      <c r="AI48" t="s">
        <v>42</v>
      </c>
      <c r="AU48" t="s">
        <v>1514</v>
      </c>
      <c r="BF48" t="s">
        <v>1514</v>
      </c>
      <c r="BL48" t="s">
        <v>1514</v>
      </c>
    </row>
    <row r="49" spans="1:71" x14ac:dyDescent="0.25">
      <c r="A49" t="s">
        <v>1514</v>
      </c>
      <c r="U49" t="s">
        <v>1514</v>
      </c>
      <c r="AI49" t="s">
        <v>1514</v>
      </c>
      <c r="AU49" t="s">
        <v>1514</v>
      </c>
      <c r="BF49" t="s">
        <v>1514</v>
      </c>
      <c r="BL49" t="s">
        <v>1514</v>
      </c>
    </row>
    <row r="50" spans="1:71" x14ac:dyDescent="0.25">
      <c r="A50" t="s">
        <v>1514</v>
      </c>
      <c r="U50" t="s">
        <v>132</v>
      </c>
      <c r="AI50" t="s">
        <v>1514</v>
      </c>
      <c r="AU50" t="s">
        <v>1514</v>
      </c>
      <c r="BF50" t="s">
        <v>1514</v>
      </c>
      <c r="BL50" t="s">
        <v>1514</v>
      </c>
    </row>
    <row r="51" spans="1:71" x14ac:dyDescent="0.25">
      <c r="A51" t="s">
        <v>157</v>
      </c>
      <c r="U51" t="s">
        <v>1514</v>
      </c>
      <c r="AI51" t="s">
        <v>1514</v>
      </c>
      <c r="AU51" t="s">
        <v>1514</v>
      </c>
      <c r="BF51" t="s">
        <v>1514</v>
      </c>
      <c r="BL51" t="s">
        <v>1514</v>
      </c>
    </row>
    <row r="52" spans="1:71" x14ac:dyDescent="0.25">
      <c r="A52" t="s">
        <v>1514</v>
      </c>
      <c r="U52" t="s">
        <v>1514</v>
      </c>
      <c r="AI52" t="s">
        <v>1514</v>
      </c>
      <c r="AU52" t="s">
        <v>1514</v>
      </c>
      <c r="BF52" t="s">
        <v>1514</v>
      </c>
      <c r="BL52" t="s">
        <v>1514</v>
      </c>
    </row>
    <row r="53" spans="1:71" x14ac:dyDescent="0.25">
      <c r="A53" t="s">
        <v>1514</v>
      </c>
      <c r="U53" t="s">
        <v>1514</v>
      </c>
      <c r="AI53" t="s">
        <v>1514</v>
      </c>
      <c r="AU53" t="s">
        <v>1514</v>
      </c>
      <c r="BF53" t="s">
        <v>1514</v>
      </c>
      <c r="BL53" t="s">
        <v>151</v>
      </c>
    </row>
    <row r="54" spans="1:71" x14ac:dyDescent="0.25">
      <c r="A54" t="s">
        <v>28</v>
      </c>
      <c r="B54" t="s">
        <v>39</v>
      </c>
      <c r="C54" t="s">
        <v>53</v>
      </c>
      <c r="D54" t="s">
        <v>63</v>
      </c>
      <c r="E54" t="s">
        <v>145</v>
      </c>
      <c r="F54" t="s">
        <v>163</v>
      </c>
      <c r="G54" t="s">
        <v>169</v>
      </c>
      <c r="H54" t="s">
        <v>173</v>
      </c>
      <c r="I54" t="s">
        <v>183</v>
      </c>
      <c r="J54" t="s">
        <v>184</v>
      </c>
      <c r="U54" t="s">
        <v>14</v>
      </c>
      <c r="V54" t="s">
        <v>73</v>
      </c>
      <c r="W54" t="s">
        <v>113</v>
      </c>
      <c r="X54" t="s">
        <v>122</v>
      </c>
      <c r="Y54" t="s">
        <v>137</v>
      </c>
      <c r="Z54" t="s">
        <v>167</v>
      </c>
      <c r="AA54" t="s">
        <v>180</v>
      </c>
      <c r="AB54" t="s">
        <v>192</v>
      </c>
      <c r="AC54" t="s">
        <v>198</v>
      </c>
      <c r="AI54" t="s">
        <v>1514</v>
      </c>
      <c r="AU54" t="s">
        <v>121</v>
      </c>
      <c r="BF54" t="s">
        <v>1514</v>
      </c>
      <c r="BL54" t="s">
        <v>1514</v>
      </c>
    </row>
    <row r="55" spans="1:71" x14ac:dyDescent="0.25">
      <c r="A55" t="s">
        <v>1514</v>
      </c>
      <c r="U55" t="s">
        <v>1514</v>
      </c>
      <c r="AI55" t="s">
        <v>1514</v>
      </c>
      <c r="AU55" t="s">
        <v>1514</v>
      </c>
      <c r="BF55" t="s">
        <v>1514</v>
      </c>
      <c r="BL55" t="s">
        <v>1514</v>
      </c>
    </row>
    <row r="56" spans="1:71" x14ac:dyDescent="0.25">
      <c r="A56" t="s">
        <v>1514</v>
      </c>
      <c r="U56" t="s">
        <v>1514</v>
      </c>
      <c r="AI56" t="s">
        <v>23</v>
      </c>
      <c r="AJ56" t="s">
        <v>33</v>
      </c>
      <c r="AK56" t="s">
        <v>42</v>
      </c>
      <c r="AL56" t="s">
        <v>50</v>
      </c>
      <c r="AM56" t="s">
        <v>128</v>
      </c>
      <c r="AN56" t="s">
        <v>149</v>
      </c>
      <c r="AU56" t="s">
        <v>1514</v>
      </c>
      <c r="BF56" t="s">
        <v>1514</v>
      </c>
      <c r="BL56" t="s">
        <v>1514</v>
      </c>
    </row>
    <row r="57" spans="1:71" x14ac:dyDescent="0.25">
      <c r="A57" t="s">
        <v>1514</v>
      </c>
      <c r="U57" t="s">
        <v>1514</v>
      </c>
      <c r="AI57" t="s">
        <v>191</v>
      </c>
      <c r="AU57" t="s">
        <v>1514</v>
      </c>
      <c r="BF57" t="s">
        <v>1514</v>
      </c>
      <c r="BL57" t="s">
        <v>125</v>
      </c>
      <c r="BM57" t="s">
        <v>136</v>
      </c>
      <c r="BN57" t="s">
        <v>150</v>
      </c>
      <c r="BO57" t="s">
        <v>152</v>
      </c>
    </row>
    <row r="58" spans="1:71" x14ac:dyDescent="0.25">
      <c r="A58" t="s">
        <v>1514</v>
      </c>
      <c r="U58" t="s">
        <v>1514</v>
      </c>
      <c r="AI58" t="s">
        <v>1514</v>
      </c>
      <c r="AU58" t="s">
        <v>1514</v>
      </c>
      <c r="BF58" t="s">
        <v>1514</v>
      </c>
      <c r="BL58" t="s">
        <v>1514</v>
      </c>
    </row>
    <row r="59" spans="1:71" x14ac:dyDescent="0.25">
      <c r="A59" t="s">
        <v>1514</v>
      </c>
      <c r="U59" t="s">
        <v>1514</v>
      </c>
      <c r="AI59" t="s">
        <v>1514</v>
      </c>
      <c r="AU59" t="s">
        <v>1514</v>
      </c>
      <c r="BF59" t="s">
        <v>1514</v>
      </c>
      <c r="BL59" t="s">
        <v>1514</v>
      </c>
    </row>
    <row r="60" spans="1:71" x14ac:dyDescent="0.25">
      <c r="A60" t="s">
        <v>1514</v>
      </c>
      <c r="U60" t="s">
        <v>1514</v>
      </c>
      <c r="AI60" t="s">
        <v>1514</v>
      </c>
      <c r="AU60" t="s">
        <v>1514</v>
      </c>
      <c r="BF60" t="s">
        <v>1514</v>
      </c>
      <c r="BL60" t="s">
        <v>1514</v>
      </c>
    </row>
    <row r="61" spans="1:71" x14ac:dyDescent="0.25">
      <c r="A61" t="s">
        <v>1514</v>
      </c>
      <c r="U61" t="s">
        <v>1514</v>
      </c>
      <c r="AI61" t="s">
        <v>42</v>
      </c>
      <c r="AJ61" t="s">
        <v>64</v>
      </c>
      <c r="AK61" t="s">
        <v>194</v>
      </c>
      <c r="AU61" t="s">
        <v>1514</v>
      </c>
      <c r="BF61" t="s">
        <v>1514</v>
      </c>
      <c r="BL61" t="s">
        <v>109</v>
      </c>
    </row>
    <row r="62" spans="1:71" x14ac:dyDescent="0.25">
      <c r="A62" t="s">
        <v>1514</v>
      </c>
      <c r="U62" t="s">
        <v>1514</v>
      </c>
      <c r="AI62" t="s">
        <v>1514</v>
      </c>
      <c r="AU62" t="s">
        <v>1514</v>
      </c>
      <c r="BF62" t="s">
        <v>1514</v>
      </c>
      <c r="BL62" t="s">
        <v>1514</v>
      </c>
    </row>
    <row r="63" spans="1:71" x14ac:dyDescent="0.25">
      <c r="A63" t="s">
        <v>1514</v>
      </c>
      <c r="U63" t="s">
        <v>1514</v>
      </c>
      <c r="AI63" t="s">
        <v>185</v>
      </c>
      <c r="AU63" t="s">
        <v>1514</v>
      </c>
      <c r="BF63" t="s">
        <v>1514</v>
      </c>
      <c r="BL63" t="s">
        <v>25</v>
      </c>
      <c r="BM63" t="s">
        <v>70</v>
      </c>
      <c r="BN63" t="s">
        <v>78</v>
      </c>
      <c r="BO63" t="s">
        <v>89</v>
      </c>
      <c r="BP63" t="s">
        <v>125</v>
      </c>
      <c r="BQ63" t="s">
        <v>147</v>
      </c>
      <c r="BR63" t="s">
        <v>150</v>
      </c>
      <c r="BS63" t="s">
        <v>168</v>
      </c>
    </row>
    <row r="64" spans="1:71" x14ac:dyDescent="0.25">
      <c r="A64" t="s">
        <v>47</v>
      </c>
      <c r="U64" t="s">
        <v>1514</v>
      </c>
      <c r="AI64" t="s">
        <v>1514</v>
      </c>
      <c r="AU64" t="s">
        <v>1514</v>
      </c>
      <c r="BF64" t="s">
        <v>117</v>
      </c>
      <c r="BG64" t="s">
        <v>193</v>
      </c>
      <c r="BL64" t="s">
        <v>79</v>
      </c>
      <c r="BM64" t="s">
        <v>155</v>
      </c>
      <c r="BN64" t="s">
        <v>177</v>
      </c>
      <c r="BO64" t="s">
        <v>179</v>
      </c>
    </row>
    <row r="65" spans="1:73" x14ac:dyDescent="0.25">
      <c r="A65" t="s">
        <v>47</v>
      </c>
      <c r="U65" t="s">
        <v>1514</v>
      </c>
      <c r="AI65" t="s">
        <v>1514</v>
      </c>
      <c r="AU65" t="s">
        <v>1514</v>
      </c>
      <c r="BF65" t="s">
        <v>117</v>
      </c>
      <c r="BG65" t="s">
        <v>193</v>
      </c>
      <c r="BL65" t="s">
        <v>79</v>
      </c>
      <c r="BM65" t="s">
        <v>177</v>
      </c>
      <c r="BN65" t="s">
        <v>179</v>
      </c>
    </row>
    <row r="66" spans="1:73" x14ac:dyDescent="0.25">
      <c r="A66" t="s">
        <v>47</v>
      </c>
      <c r="U66" t="s">
        <v>1514</v>
      </c>
      <c r="AI66" t="s">
        <v>1514</v>
      </c>
      <c r="AU66" t="s">
        <v>1514</v>
      </c>
      <c r="BF66" t="s">
        <v>117</v>
      </c>
      <c r="BG66" t="s">
        <v>193</v>
      </c>
      <c r="BL66" t="s">
        <v>79</v>
      </c>
      <c r="BM66" t="s">
        <v>155</v>
      </c>
      <c r="BN66" t="s">
        <v>177</v>
      </c>
      <c r="BO66" t="s">
        <v>179</v>
      </c>
    </row>
    <row r="67" spans="1:73" x14ac:dyDescent="0.25">
      <c r="A67" t="s">
        <v>4</v>
      </c>
      <c r="B67" t="s">
        <v>6</v>
      </c>
      <c r="C67" t="s">
        <v>7</v>
      </c>
      <c r="D67" t="s">
        <v>29</v>
      </c>
      <c r="E67" t="s">
        <v>47</v>
      </c>
      <c r="F67" t="s">
        <v>60</v>
      </c>
      <c r="G67" t="s">
        <v>75</v>
      </c>
      <c r="H67" t="s">
        <v>129</v>
      </c>
      <c r="I67" t="s">
        <v>134</v>
      </c>
      <c r="J67" t="s">
        <v>153</v>
      </c>
      <c r="K67" t="s">
        <v>163</v>
      </c>
      <c r="L67" t="s">
        <v>187</v>
      </c>
      <c r="U67" t="s">
        <v>1514</v>
      </c>
      <c r="AI67" t="s">
        <v>191</v>
      </c>
      <c r="AU67" t="s">
        <v>1514</v>
      </c>
      <c r="BF67" t="s">
        <v>1514</v>
      </c>
      <c r="BL67" t="s">
        <v>97</v>
      </c>
      <c r="BM67" t="s">
        <v>147</v>
      </c>
    </row>
    <row r="68" spans="1:73" x14ac:dyDescent="0.25">
      <c r="A68" t="s">
        <v>1514</v>
      </c>
      <c r="U68" t="s">
        <v>1514</v>
      </c>
      <c r="AI68" t="s">
        <v>1514</v>
      </c>
      <c r="AU68" t="s">
        <v>1514</v>
      </c>
      <c r="BF68" t="s">
        <v>1514</v>
      </c>
      <c r="BL68" t="s">
        <v>1514</v>
      </c>
    </row>
    <row r="69" spans="1:73" x14ac:dyDescent="0.25">
      <c r="A69" t="s">
        <v>21</v>
      </c>
      <c r="B69" t="s">
        <v>29</v>
      </c>
      <c r="C69" t="s">
        <v>39</v>
      </c>
      <c r="D69" t="s">
        <v>72</v>
      </c>
      <c r="E69" t="s">
        <v>75</v>
      </c>
      <c r="F69" t="s">
        <v>85</v>
      </c>
      <c r="G69" t="s">
        <v>88</v>
      </c>
      <c r="H69" t="s">
        <v>93</v>
      </c>
      <c r="I69" t="s">
        <v>130</v>
      </c>
      <c r="J69" t="s">
        <v>169</v>
      </c>
      <c r="U69" t="s">
        <v>180</v>
      </c>
      <c r="AI69" t="s">
        <v>42</v>
      </c>
      <c r="AJ69" t="s">
        <v>52</v>
      </c>
      <c r="AU69" t="s">
        <v>1514</v>
      </c>
      <c r="BF69" t="s">
        <v>27</v>
      </c>
      <c r="BG69" t="s">
        <v>117</v>
      </c>
      <c r="BL69" t="s">
        <v>97</v>
      </c>
      <c r="BM69" t="s">
        <v>133</v>
      </c>
      <c r="BN69" t="s">
        <v>147</v>
      </c>
      <c r="BO69" t="s">
        <v>151</v>
      </c>
    </row>
    <row r="70" spans="1:73" x14ac:dyDescent="0.25">
      <c r="A70" t="s">
        <v>1514</v>
      </c>
      <c r="U70" t="s">
        <v>1514</v>
      </c>
      <c r="AI70" t="s">
        <v>52</v>
      </c>
      <c r="AJ70" t="s">
        <v>162</v>
      </c>
      <c r="AK70" t="s">
        <v>165</v>
      </c>
      <c r="AL70" t="s">
        <v>191</v>
      </c>
      <c r="AU70" t="s">
        <v>1514</v>
      </c>
      <c r="BF70" t="s">
        <v>1514</v>
      </c>
      <c r="BL70" t="s">
        <v>147</v>
      </c>
    </row>
    <row r="71" spans="1:73" x14ac:dyDescent="0.25">
      <c r="A71" t="s">
        <v>187</v>
      </c>
      <c r="U71" t="s">
        <v>1514</v>
      </c>
      <c r="AI71" t="s">
        <v>23</v>
      </c>
      <c r="AJ71" t="s">
        <v>42</v>
      </c>
      <c r="AK71" t="s">
        <v>50</v>
      </c>
      <c r="AL71" t="s">
        <v>52</v>
      </c>
      <c r="AM71" t="s">
        <v>57</v>
      </c>
      <c r="AN71" t="s">
        <v>123</v>
      </c>
      <c r="AO71" t="s">
        <v>194</v>
      </c>
      <c r="AU71" t="s">
        <v>1514</v>
      </c>
      <c r="BF71" t="s">
        <v>1514</v>
      </c>
      <c r="BL71" t="s">
        <v>1514</v>
      </c>
    </row>
    <row r="72" spans="1:73" x14ac:dyDescent="0.25">
      <c r="A72" t="s">
        <v>1514</v>
      </c>
      <c r="U72" t="s">
        <v>1514</v>
      </c>
      <c r="AI72" t="s">
        <v>52</v>
      </c>
      <c r="AJ72" t="s">
        <v>191</v>
      </c>
      <c r="AU72" t="s">
        <v>1514</v>
      </c>
      <c r="BF72" t="s">
        <v>27</v>
      </c>
      <c r="BG72" t="s">
        <v>56</v>
      </c>
      <c r="BH72" t="s">
        <v>106</v>
      </c>
      <c r="BI72" t="s">
        <v>161</v>
      </c>
      <c r="BL72" t="s">
        <v>79</v>
      </c>
      <c r="BM72" t="s">
        <v>155</v>
      </c>
      <c r="BN72" t="s">
        <v>171</v>
      </c>
      <c r="BO72" t="s">
        <v>174</v>
      </c>
      <c r="BP72" t="s">
        <v>177</v>
      </c>
      <c r="BQ72" t="s">
        <v>179</v>
      </c>
    </row>
    <row r="73" spans="1:73" x14ac:dyDescent="0.25">
      <c r="A73" t="s">
        <v>1514</v>
      </c>
      <c r="U73" t="s">
        <v>1514</v>
      </c>
      <c r="AI73" t="s">
        <v>23</v>
      </c>
      <c r="AJ73" t="s">
        <v>42</v>
      </c>
      <c r="AK73" t="s">
        <v>50</v>
      </c>
      <c r="AL73" t="s">
        <v>123</v>
      </c>
      <c r="AM73" t="s">
        <v>194</v>
      </c>
      <c r="AU73" t="s">
        <v>1514</v>
      </c>
      <c r="BF73" t="s">
        <v>1514</v>
      </c>
      <c r="BL73" t="s">
        <v>79</v>
      </c>
      <c r="BM73" t="s">
        <v>89</v>
      </c>
      <c r="BN73" t="s">
        <v>102</v>
      </c>
      <c r="BO73" t="s">
        <v>151</v>
      </c>
      <c r="BP73" t="s">
        <v>155</v>
      </c>
      <c r="BQ73" t="s">
        <v>171</v>
      </c>
      <c r="BR73" t="s">
        <v>174</v>
      </c>
      <c r="BS73" t="s">
        <v>177</v>
      </c>
      <c r="BT73" t="s">
        <v>179</v>
      </c>
      <c r="BU73" t="s">
        <v>199</v>
      </c>
    </row>
    <row r="74" spans="1:73" x14ac:dyDescent="0.25">
      <c r="A74" t="s">
        <v>4</v>
      </c>
      <c r="B74" t="s">
        <v>6</v>
      </c>
      <c r="C74" t="s">
        <v>7</v>
      </c>
      <c r="D74" t="s">
        <v>29</v>
      </c>
      <c r="E74" t="s">
        <v>47</v>
      </c>
      <c r="F74" t="s">
        <v>75</v>
      </c>
      <c r="G74" t="s">
        <v>90</v>
      </c>
      <c r="H74" t="s">
        <v>93</v>
      </c>
      <c r="I74" t="s">
        <v>100</v>
      </c>
      <c r="J74" t="s">
        <v>129</v>
      </c>
      <c r="K74" t="s">
        <v>134</v>
      </c>
      <c r="L74" t="s">
        <v>153</v>
      </c>
      <c r="M74" t="s">
        <v>156</v>
      </c>
      <c r="N74" t="s">
        <v>178</v>
      </c>
      <c r="O74" t="s">
        <v>187</v>
      </c>
      <c r="U74" t="s">
        <v>154</v>
      </c>
      <c r="AI74" t="s">
        <v>44</v>
      </c>
      <c r="AJ74" t="s">
        <v>52</v>
      </c>
      <c r="AK74" t="s">
        <v>165</v>
      </c>
      <c r="AL74" t="s">
        <v>191</v>
      </c>
      <c r="AU74" t="s">
        <v>1514</v>
      </c>
      <c r="BF74" t="s">
        <v>1514</v>
      </c>
      <c r="BL74" t="s">
        <v>97</v>
      </c>
      <c r="BM74" t="s">
        <v>147</v>
      </c>
    </row>
    <row r="75" spans="1:73" x14ac:dyDescent="0.25">
      <c r="A75" t="s">
        <v>1514</v>
      </c>
      <c r="U75" t="s">
        <v>1514</v>
      </c>
      <c r="AI75" t="s">
        <v>52</v>
      </c>
      <c r="AJ75" t="s">
        <v>123</v>
      </c>
      <c r="AU75" t="s">
        <v>1514</v>
      </c>
      <c r="BF75" t="s">
        <v>1514</v>
      </c>
      <c r="BL75" t="s">
        <v>79</v>
      </c>
      <c r="BM75" t="s">
        <v>89</v>
      </c>
      <c r="BN75" t="s">
        <v>102</v>
      </c>
      <c r="BO75" t="s">
        <v>155</v>
      </c>
      <c r="BP75" t="s">
        <v>171</v>
      </c>
      <c r="BQ75" t="s">
        <v>174</v>
      </c>
      <c r="BR75" t="s">
        <v>177</v>
      </c>
      <c r="BS75" t="s">
        <v>179</v>
      </c>
      <c r="BT75" t="s">
        <v>199</v>
      </c>
    </row>
    <row r="76" spans="1:73" x14ac:dyDescent="0.25">
      <c r="A76" t="s">
        <v>1514</v>
      </c>
      <c r="U76" t="s">
        <v>1514</v>
      </c>
      <c r="AI76" t="s">
        <v>1514</v>
      </c>
      <c r="AU76" t="s">
        <v>1514</v>
      </c>
      <c r="BF76" t="s">
        <v>1514</v>
      </c>
      <c r="BL76" t="s">
        <v>67</v>
      </c>
      <c r="BM76" t="s">
        <v>109</v>
      </c>
      <c r="BN76" t="s">
        <v>125</v>
      </c>
      <c r="BO76" t="s">
        <v>146</v>
      </c>
      <c r="BP76" t="s">
        <v>147</v>
      </c>
    </row>
    <row r="77" spans="1:73" x14ac:dyDescent="0.25">
      <c r="A77" t="s">
        <v>1514</v>
      </c>
      <c r="U77" t="s">
        <v>1514</v>
      </c>
      <c r="AI77" t="s">
        <v>64</v>
      </c>
      <c r="AU77" t="s">
        <v>1514</v>
      </c>
      <c r="BF77" t="s">
        <v>1514</v>
      </c>
      <c r="BL77" t="s">
        <v>79</v>
      </c>
      <c r="BM77" t="s">
        <v>177</v>
      </c>
      <c r="BN77" t="s">
        <v>179</v>
      </c>
    </row>
    <row r="78" spans="1:73" x14ac:dyDescent="0.25">
      <c r="A78" t="s">
        <v>1514</v>
      </c>
      <c r="U78" t="s">
        <v>1514</v>
      </c>
      <c r="AI78" t="s">
        <v>1514</v>
      </c>
      <c r="AU78" t="s">
        <v>1514</v>
      </c>
      <c r="BF78" t="s">
        <v>1514</v>
      </c>
      <c r="BL78" t="s">
        <v>79</v>
      </c>
      <c r="BM78" t="s">
        <v>177</v>
      </c>
      <c r="BN78" t="s">
        <v>179</v>
      </c>
    </row>
    <row r="79" spans="1:73" x14ac:dyDescent="0.25">
      <c r="A79" t="s">
        <v>1514</v>
      </c>
      <c r="U79" t="s">
        <v>1514</v>
      </c>
      <c r="AI79" t="s">
        <v>1514</v>
      </c>
      <c r="AU79" t="s">
        <v>1514</v>
      </c>
      <c r="BF79" t="s">
        <v>1514</v>
      </c>
      <c r="BL79" t="s">
        <v>79</v>
      </c>
      <c r="BM79" t="s">
        <v>174</v>
      </c>
      <c r="BN79" t="s">
        <v>177</v>
      </c>
      <c r="BO79" t="s">
        <v>179</v>
      </c>
      <c r="BP79" t="s">
        <v>199</v>
      </c>
    </row>
    <row r="80" spans="1:73" x14ac:dyDescent="0.25">
      <c r="A80" t="s">
        <v>1514</v>
      </c>
      <c r="U80" t="s">
        <v>1514</v>
      </c>
      <c r="AI80" t="s">
        <v>1514</v>
      </c>
      <c r="AU80" t="s">
        <v>1514</v>
      </c>
      <c r="BF80" t="s">
        <v>1514</v>
      </c>
      <c r="BL80" t="s">
        <v>79</v>
      </c>
      <c r="BM80" t="s">
        <v>177</v>
      </c>
      <c r="BN80" t="s">
        <v>179</v>
      </c>
    </row>
    <row r="81" spans="1:69" x14ac:dyDescent="0.25">
      <c r="A81" t="s">
        <v>1514</v>
      </c>
      <c r="U81" t="s">
        <v>1514</v>
      </c>
      <c r="AI81" t="s">
        <v>1514</v>
      </c>
      <c r="AU81" t="s">
        <v>1514</v>
      </c>
      <c r="BF81" t="s">
        <v>1514</v>
      </c>
      <c r="BL81" t="s">
        <v>79</v>
      </c>
      <c r="BM81" t="s">
        <v>177</v>
      </c>
      <c r="BN81" t="s">
        <v>179</v>
      </c>
    </row>
    <row r="82" spans="1:69" x14ac:dyDescent="0.25">
      <c r="A82" t="s">
        <v>1514</v>
      </c>
      <c r="U82" t="s">
        <v>1514</v>
      </c>
      <c r="AI82" t="s">
        <v>1514</v>
      </c>
      <c r="AU82" t="s">
        <v>1514</v>
      </c>
      <c r="BF82" t="s">
        <v>1514</v>
      </c>
      <c r="BL82" t="s">
        <v>79</v>
      </c>
      <c r="BM82" t="s">
        <v>177</v>
      </c>
      <c r="BN82" t="s">
        <v>179</v>
      </c>
    </row>
    <row r="83" spans="1:69" x14ac:dyDescent="0.25">
      <c r="A83" t="s">
        <v>1514</v>
      </c>
      <c r="U83" t="s">
        <v>1514</v>
      </c>
      <c r="AI83" t="s">
        <v>1514</v>
      </c>
      <c r="AU83" t="s">
        <v>1514</v>
      </c>
      <c r="BF83" t="s">
        <v>1514</v>
      </c>
      <c r="BL83" t="s">
        <v>1514</v>
      </c>
    </row>
    <row r="84" spans="1:69" x14ac:dyDescent="0.25">
      <c r="A84" t="s">
        <v>1514</v>
      </c>
      <c r="U84" t="s">
        <v>1514</v>
      </c>
      <c r="AI84" t="s">
        <v>1514</v>
      </c>
      <c r="AU84" t="s">
        <v>1514</v>
      </c>
      <c r="BF84" t="s">
        <v>1514</v>
      </c>
      <c r="BL84" t="s">
        <v>79</v>
      </c>
      <c r="BM84" t="s">
        <v>151</v>
      </c>
      <c r="BN84" t="s">
        <v>177</v>
      </c>
      <c r="BO84" t="s">
        <v>179</v>
      </c>
    </row>
    <row r="85" spans="1:69" x14ac:dyDescent="0.25">
      <c r="A85" t="s">
        <v>1514</v>
      </c>
      <c r="U85" t="s">
        <v>1514</v>
      </c>
      <c r="AI85" t="s">
        <v>1514</v>
      </c>
      <c r="AU85" t="s">
        <v>1514</v>
      </c>
      <c r="BF85" t="s">
        <v>1514</v>
      </c>
      <c r="BL85" t="s">
        <v>79</v>
      </c>
      <c r="BM85" t="s">
        <v>177</v>
      </c>
      <c r="BN85" t="s">
        <v>179</v>
      </c>
    </row>
    <row r="86" spans="1:69" x14ac:dyDescent="0.25">
      <c r="A86" t="s">
        <v>47</v>
      </c>
      <c r="U86" t="s">
        <v>1514</v>
      </c>
      <c r="AI86" t="s">
        <v>1514</v>
      </c>
      <c r="AU86" t="s">
        <v>1514</v>
      </c>
      <c r="BF86" t="s">
        <v>1514</v>
      </c>
      <c r="BL86" t="s">
        <v>79</v>
      </c>
      <c r="BM86" t="s">
        <v>177</v>
      </c>
      <c r="BN86" t="s">
        <v>179</v>
      </c>
    </row>
    <row r="87" spans="1:69" x14ac:dyDescent="0.25">
      <c r="A87" t="s">
        <v>1514</v>
      </c>
      <c r="U87" t="s">
        <v>1514</v>
      </c>
      <c r="AI87" t="s">
        <v>1514</v>
      </c>
      <c r="AU87" t="s">
        <v>1514</v>
      </c>
      <c r="BF87" t="s">
        <v>1514</v>
      </c>
      <c r="BL87" t="s">
        <v>32</v>
      </c>
      <c r="BM87" t="s">
        <v>89</v>
      </c>
      <c r="BN87" t="s">
        <v>125</v>
      </c>
      <c r="BO87" t="s">
        <v>146</v>
      </c>
      <c r="BP87" t="s">
        <v>147</v>
      </c>
      <c r="BQ87" t="s">
        <v>168</v>
      </c>
    </row>
    <row r="88" spans="1:69" x14ac:dyDescent="0.25">
      <c r="A88" t="s">
        <v>28</v>
      </c>
      <c r="B88" t="s">
        <v>43</v>
      </c>
      <c r="C88" t="s">
        <v>46</v>
      </c>
      <c r="D88" t="s">
        <v>47</v>
      </c>
      <c r="E88" t="s">
        <v>53</v>
      </c>
      <c r="F88" t="s">
        <v>62</v>
      </c>
      <c r="G88" t="s">
        <v>85</v>
      </c>
      <c r="H88" t="s">
        <v>88</v>
      </c>
      <c r="I88" t="s">
        <v>118</v>
      </c>
      <c r="J88" t="s">
        <v>148</v>
      </c>
      <c r="K88" t="s">
        <v>169</v>
      </c>
      <c r="U88" t="s">
        <v>18</v>
      </c>
      <c r="V88" t="s">
        <v>22</v>
      </c>
      <c r="W88" t="s">
        <v>82</v>
      </c>
      <c r="X88" t="s">
        <v>114</v>
      </c>
      <c r="Y88" t="s">
        <v>116</v>
      </c>
      <c r="Z88" t="s">
        <v>192</v>
      </c>
      <c r="AA88" t="s">
        <v>196</v>
      </c>
      <c r="AI88" t="s">
        <v>57</v>
      </c>
      <c r="AJ88" t="s">
        <v>162</v>
      </c>
      <c r="AU88" t="s">
        <v>1514</v>
      </c>
      <c r="BF88" t="s">
        <v>1514</v>
      </c>
      <c r="BL88" t="s">
        <v>1514</v>
      </c>
    </row>
    <row r="89" spans="1:69" x14ac:dyDescent="0.25">
      <c r="A89" t="s">
        <v>1514</v>
      </c>
      <c r="U89" t="s">
        <v>1514</v>
      </c>
      <c r="AI89" t="s">
        <v>1514</v>
      </c>
      <c r="AU89" t="s">
        <v>1514</v>
      </c>
      <c r="BF89" t="s">
        <v>1514</v>
      </c>
      <c r="BL89" t="s">
        <v>1514</v>
      </c>
    </row>
    <row r="90" spans="1:69" x14ac:dyDescent="0.25">
      <c r="A90" t="s">
        <v>3</v>
      </c>
      <c r="B90" t="s">
        <v>7</v>
      </c>
      <c r="C90" t="s">
        <v>75</v>
      </c>
      <c r="D90" t="s">
        <v>110</v>
      </c>
      <c r="E90" t="s">
        <v>134</v>
      </c>
      <c r="F90" t="s">
        <v>145</v>
      </c>
      <c r="U90" t="s">
        <v>1514</v>
      </c>
      <c r="AI90" t="s">
        <v>23</v>
      </c>
      <c r="AJ90" t="s">
        <v>24</v>
      </c>
      <c r="AK90" t="s">
        <v>33</v>
      </c>
      <c r="AL90" t="s">
        <v>41</v>
      </c>
      <c r="AM90" t="s">
        <v>48</v>
      </c>
      <c r="AN90" t="s">
        <v>50</v>
      </c>
      <c r="AO90" t="s">
        <v>64</v>
      </c>
      <c r="AP90" t="s">
        <v>105</v>
      </c>
      <c r="AQ90" t="s">
        <v>194</v>
      </c>
      <c r="AU90" t="s">
        <v>1514</v>
      </c>
      <c r="BF90" t="s">
        <v>1514</v>
      </c>
      <c r="BL90" t="s">
        <v>70</v>
      </c>
      <c r="BM90" t="s">
        <v>133</v>
      </c>
      <c r="BN90" t="s">
        <v>168</v>
      </c>
    </row>
    <row r="91" spans="1:69" x14ac:dyDescent="0.25">
      <c r="A91" t="s">
        <v>1514</v>
      </c>
      <c r="U91" t="s">
        <v>1514</v>
      </c>
      <c r="AI91" t="s">
        <v>1514</v>
      </c>
      <c r="AU91" t="s">
        <v>1514</v>
      </c>
      <c r="BF91" t="s">
        <v>1514</v>
      </c>
      <c r="BL91" t="s">
        <v>79</v>
      </c>
      <c r="BM91" t="s">
        <v>177</v>
      </c>
    </row>
    <row r="92" spans="1:69" x14ac:dyDescent="0.25">
      <c r="A92" t="s">
        <v>1514</v>
      </c>
      <c r="U92" t="s">
        <v>1514</v>
      </c>
      <c r="AI92" t="s">
        <v>1514</v>
      </c>
      <c r="AU92" t="s">
        <v>1514</v>
      </c>
      <c r="BF92" t="s">
        <v>1514</v>
      </c>
      <c r="BL92" t="s">
        <v>79</v>
      </c>
      <c r="BM92" t="s">
        <v>177</v>
      </c>
    </row>
    <row r="93" spans="1:69" x14ac:dyDescent="0.25">
      <c r="A93" t="s">
        <v>1514</v>
      </c>
      <c r="U93" t="s">
        <v>1514</v>
      </c>
      <c r="AI93" t="s">
        <v>1514</v>
      </c>
      <c r="AU93" t="s">
        <v>1514</v>
      </c>
      <c r="BF93" t="s">
        <v>1514</v>
      </c>
      <c r="BL93" t="s">
        <v>79</v>
      </c>
      <c r="BM93" t="s">
        <v>177</v>
      </c>
    </row>
    <row r="94" spans="1:69" x14ac:dyDescent="0.25">
      <c r="A94" t="s">
        <v>1514</v>
      </c>
      <c r="U94" t="s">
        <v>1514</v>
      </c>
      <c r="AI94" t="s">
        <v>1514</v>
      </c>
      <c r="AU94" t="s">
        <v>1514</v>
      </c>
      <c r="BF94" t="s">
        <v>56</v>
      </c>
      <c r="BG94" t="s">
        <v>117</v>
      </c>
      <c r="BH94" t="s">
        <v>138</v>
      </c>
      <c r="BI94" t="s">
        <v>193</v>
      </c>
      <c r="BL94" t="s">
        <v>1514</v>
      </c>
    </row>
    <row r="95" spans="1:69" x14ac:dyDescent="0.25">
      <c r="A95" t="s">
        <v>1514</v>
      </c>
      <c r="U95" t="s">
        <v>1514</v>
      </c>
      <c r="AI95" t="s">
        <v>1514</v>
      </c>
      <c r="AU95" t="s">
        <v>1514</v>
      </c>
      <c r="BF95" t="s">
        <v>1514</v>
      </c>
      <c r="BL95" t="s">
        <v>1514</v>
      </c>
    </row>
    <row r="96" spans="1:69" x14ac:dyDescent="0.25">
      <c r="A96" t="s">
        <v>3</v>
      </c>
      <c r="B96" t="s">
        <v>43</v>
      </c>
      <c r="C96" t="s">
        <v>46</v>
      </c>
      <c r="D96" t="s">
        <v>63</v>
      </c>
      <c r="E96" t="s">
        <v>75</v>
      </c>
      <c r="F96" t="s">
        <v>80</v>
      </c>
      <c r="G96" t="s">
        <v>93</v>
      </c>
      <c r="H96" t="s">
        <v>98</v>
      </c>
      <c r="I96" t="s">
        <v>145</v>
      </c>
      <c r="J96" t="s">
        <v>153</v>
      </c>
      <c r="K96" t="s">
        <v>183</v>
      </c>
      <c r="L96" t="s">
        <v>184</v>
      </c>
      <c r="M96" t="s">
        <v>187</v>
      </c>
      <c r="N96" t="s">
        <v>200</v>
      </c>
      <c r="O96" t="s">
        <v>202</v>
      </c>
      <c r="U96" t="s">
        <v>1514</v>
      </c>
      <c r="AI96" t="s">
        <v>41</v>
      </c>
      <c r="AJ96" t="s">
        <v>42</v>
      </c>
      <c r="AK96" t="s">
        <v>48</v>
      </c>
      <c r="AL96" t="s">
        <v>50</v>
      </c>
      <c r="AM96" t="s">
        <v>64</v>
      </c>
      <c r="AN96" t="s">
        <v>123</v>
      </c>
      <c r="AO96" t="s">
        <v>194</v>
      </c>
      <c r="AU96" t="s">
        <v>1514</v>
      </c>
      <c r="BF96" t="s">
        <v>27</v>
      </c>
      <c r="BL96" t="s">
        <v>101</v>
      </c>
      <c r="BM96" t="s">
        <v>168</v>
      </c>
    </row>
    <row r="97" spans="1:67" x14ac:dyDescent="0.25">
      <c r="A97" t="s">
        <v>3</v>
      </c>
      <c r="B97" t="s">
        <v>75</v>
      </c>
      <c r="C97" t="s">
        <v>153</v>
      </c>
      <c r="D97" t="s">
        <v>187</v>
      </c>
      <c r="E97" t="s">
        <v>200</v>
      </c>
      <c r="U97" t="s">
        <v>1514</v>
      </c>
      <c r="AI97" t="s">
        <v>48</v>
      </c>
      <c r="AU97" t="s">
        <v>1514</v>
      </c>
      <c r="BF97" t="s">
        <v>27</v>
      </c>
      <c r="BL97" t="s">
        <v>101</v>
      </c>
      <c r="BM97" t="s">
        <v>168</v>
      </c>
    </row>
    <row r="98" spans="1:67" x14ac:dyDescent="0.25">
      <c r="A98" t="s">
        <v>1514</v>
      </c>
      <c r="U98" t="s">
        <v>1514</v>
      </c>
      <c r="AI98" t="s">
        <v>1514</v>
      </c>
      <c r="AU98" t="s">
        <v>1514</v>
      </c>
      <c r="BF98" t="s">
        <v>1514</v>
      </c>
      <c r="BL98" t="s">
        <v>151</v>
      </c>
    </row>
    <row r="99" spans="1:67" x14ac:dyDescent="0.25">
      <c r="A99" t="s">
        <v>1514</v>
      </c>
      <c r="U99" t="s">
        <v>1514</v>
      </c>
      <c r="AI99" t="s">
        <v>41</v>
      </c>
      <c r="AJ99" t="s">
        <v>42</v>
      </c>
      <c r="AK99" t="s">
        <v>48</v>
      </c>
      <c r="AL99" t="s">
        <v>50</v>
      </c>
      <c r="AM99" t="s">
        <v>52</v>
      </c>
      <c r="AN99" t="s">
        <v>64</v>
      </c>
      <c r="AO99" t="s">
        <v>123</v>
      </c>
      <c r="AP99" t="s">
        <v>186</v>
      </c>
      <c r="AU99" t="s">
        <v>1514</v>
      </c>
      <c r="BF99" t="s">
        <v>27</v>
      </c>
      <c r="BL99" t="s">
        <v>101</v>
      </c>
      <c r="BM99" t="s">
        <v>168</v>
      </c>
    </row>
    <row r="100" spans="1:67" x14ac:dyDescent="0.25">
      <c r="A100" t="s">
        <v>1514</v>
      </c>
      <c r="U100" t="s">
        <v>1514</v>
      </c>
      <c r="AI100" t="s">
        <v>57</v>
      </c>
      <c r="AU100" t="s">
        <v>9</v>
      </c>
      <c r="AV100" t="s">
        <v>12</v>
      </c>
      <c r="AW100" t="s">
        <v>45</v>
      </c>
      <c r="AX100" t="s">
        <v>158</v>
      </c>
      <c r="BF100" t="s">
        <v>1514</v>
      </c>
      <c r="BL100" t="s">
        <v>79</v>
      </c>
      <c r="BM100" t="s">
        <v>179</v>
      </c>
    </row>
    <row r="101" spans="1:67" x14ac:dyDescent="0.25">
      <c r="A101" t="s">
        <v>1514</v>
      </c>
      <c r="U101" t="s">
        <v>1514</v>
      </c>
      <c r="AI101" t="s">
        <v>57</v>
      </c>
      <c r="AU101" t="s">
        <v>9</v>
      </c>
      <c r="AV101" t="s">
        <v>12</v>
      </c>
      <c r="AW101" t="s">
        <v>45</v>
      </c>
      <c r="AX101" t="s">
        <v>121</v>
      </c>
      <c r="AY101" t="s">
        <v>158</v>
      </c>
      <c r="BF101" t="s">
        <v>1514</v>
      </c>
      <c r="BL101" t="s">
        <v>79</v>
      </c>
      <c r="BM101" t="s">
        <v>179</v>
      </c>
    </row>
    <row r="102" spans="1:67" x14ac:dyDescent="0.25">
      <c r="A102" t="s">
        <v>46</v>
      </c>
      <c r="B102" t="s">
        <v>148</v>
      </c>
      <c r="U102" t="s">
        <v>1514</v>
      </c>
      <c r="AI102" t="s">
        <v>1514</v>
      </c>
      <c r="AU102" t="s">
        <v>1514</v>
      </c>
      <c r="BF102" t="s">
        <v>1514</v>
      </c>
      <c r="BL102" t="s">
        <v>1514</v>
      </c>
    </row>
    <row r="103" spans="1:67" x14ac:dyDescent="0.25">
      <c r="A103" t="s">
        <v>1514</v>
      </c>
      <c r="U103" t="s">
        <v>1514</v>
      </c>
      <c r="AI103" t="s">
        <v>36</v>
      </c>
      <c r="AJ103" t="s">
        <v>57</v>
      </c>
      <c r="AK103" t="s">
        <v>160</v>
      </c>
      <c r="AL103" t="s">
        <v>162</v>
      </c>
      <c r="AM103" t="s">
        <v>165</v>
      </c>
      <c r="AU103" t="s">
        <v>1514</v>
      </c>
      <c r="BF103" t="s">
        <v>1514</v>
      </c>
      <c r="BL103" t="s">
        <v>70</v>
      </c>
      <c r="BM103" t="s">
        <v>133</v>
      </c>
    </row>
    <row r="104" spans="1:67" x14ac:dyDescent="0.25">
      <c r="A104" t="s">
        <v>1514</v>
      </c>
      <c r="U104" t="s">
        <v>1514</v>
      </c>
      <c r="AI104" t="s">
        <v>44</v>
      </c>
      <c r="AJ104" t="s">
        <v>50</v>
      </c>
      <c r="AK104" t="s">
        <v>71</v>
      </c>
      <c r="AL104" t="s">
        <v>140</v>
      </c>
      <c r="AM104" t="s">
        <v>162</v>
      </c>
      <c r="AN104" t="s">
        <v>165</v>
      </c>
      <c r="AO104" t="s">
        <v>172</v>
      </c>
      <c r="AP104" t="s">
        <v>186</v>
      </c>
      <c r="AQ104" t="s">
        <v>191</v>
      </c>
      <c r="AU104" t="s">
        <v>40</v>
      </c>
      <c r="AV104" t="s">
        <v>141</v>
      </c>
      <c r="AW104" t="s">
        <v>142</v>
      </c>
      <c r="BF104" t="s">
        <v>1514</v>
      </c>
      <c r="BL104" t="s">
        <v>1514</v>
      </c>
    </row>
    <row r="105" spans="1:67" x14ac:dyDescent="0.25">
      <c r="A105" t="s">
        <v>1514</v>
      </c>
      <c r="U105" t="s">
        <v>1514</v>
      </c>
      <c r="AI105" t="s">
        <v>42</v>
      </c>
      <c r="AJ105" t="s">
        <v>52</v>
      </c>
      <c r="AK105" t="s">
        <v>95</v>
      </c>
      <c r="AL105" t="s">
        <v>123</v>
      </c>
      <c r="AU105" t="s">
        <v>1514</v>
      </c>
      <c r="BF105" t="s">
        <v>193</v>
      </c>
      <c r="BL105" t="s">
        <v>91</v>
      </c>
      <c r="BM105" t="s">
        <v>125</v>
      </c>
      <c r="BN105" t="s">
        <v>133</v>
      </c>
      <c r="BO105" t="s">
        <v>150</v>
      </c>
    </row>
    <row r="106" spans="1:67" x14ac:dyDescent="0.25">
      <c r="A106" t="s">
        <v>1514</v>
      </c>
      <c r="U106" t="s">
        <v>1514</v>
      </c>
      <c r="AI106" t="s">
        <v>1514</v>
      </c>
      <c r="AU106" t="s">
        <v>1514</v>
      </c>
      <c r="BF106" t="s">
        <v>1514</v>
      </c>
      <c r="BL106" t="s">
        <v>1514</v>
      </c>
    </row>
    <row r="107" spans="1:67" x14ac:dyDescent="0.25">
      <c r="A107" t="s">
        <v>1514</v>
      </c>
      <c r="U107" t="s">
        <v>22</v>
      </c>
      <c r="V107" t="s">
        <v>82</v>
      </c>
      <c r="W107" t="s">
        <v>132</v>
      </c>
      <c r="X107" t="s">
        <v>143</v>
      </c>
      <c r="AI107" t="s">
        <v>1514</v>
      </c>
      <c r="AU107" t="s">
        <v>1514</v>
      </c>
      <c r="BF107" t="s">
        <v>1514</v>
      </c>
      <c r="BL107" t="s">
        <v>1514</v>
      </c>
    </row>
    <row r="108" spans="1:67" x14ac:dyDescent="0.25">
      <c r="A108" t="s">
        <v>1514</v>
      </c>
      <c r="U108" t="s">
        <v>5</v>
      </c>
      <c r="V108" t="s">
        <v>11</v>
      </c>
      <c r="W108" t="s">
        <v>51</v>
      </c>
      <c r="X108" t="s">
        <v>92</v>
      </c>
      <c r="Y108" t="s">
        <v>122</v>
      </c>
      <c r="Z108" t="s">
        <v>132</v>
      </c>
      <c r="AA108" t="s">
        <v>180</v>
      </c>
      <c r="AB108" t="s">
        <v>192</v>
      </c>
      <c r="AI108" t="s">
        <v>95</v>
      </c>
      <c r="AJ108" t="s">
        <v>140</v>
      </c>
      <c r="AU108" t="s">
        <v>1514</v>
      </c>
      <c r="BF108" t="s">
        <v>1514</v>
      </c>
      <c r="BL108" t="s">
        <v>79</v>
      </c>
      <c r="BM108" t="s">
        <v>150</v>
      </c>
      <c r="BN108" t="s">
        <v>177</v>
      </c>
    </row>
    <row r="109" spans="1:67" x14ac:dyDescent="0.25">
      <c r="A109" t="s">
        <v>1514</v>
      </c>
      <c r="U109" t="s">
        <v>1514</v>
      </c>
      <c r="AI109" t="s">
        <v>1514</v>
      </c>
      <c r="AU109" t="s">
        <v>1514</v>
      </c>
      <c r="BF109" t="s">
        <v>1514</v>
      </c>
      <c r="BL109" t="s">
        <v>1514</v>
      </c>
    </row>
    <row r="110" spans="1:67" x14ac:dyDescent="0.25">
      <c r="A110" t="s">
        <v>1514</v>
      </c>
      <c r="U110" t="s">
        <v>1514</v>
      </c>
      <c r="AI110" t="s">
        <v>1514</v>
      </c>
      <c r="AU110" t="s">
        <v>1514</v>
      </c>
      <c r="BF110" t="s">
        <v>1514</v>
      </c>
      <c r="BL110" t="s">
        <v>1514</v>
      </c>
    </row>
    <row r="111" spans="1:67" x14ac:dyDescent="0.25">
      <c r="A111" t="s">
        <v>1514</v>
      </c>
      <c r="U111" t="s">
        <v>1514</v>
      </c>
      <c r="AI111" t="s">
        <v>1514</v>
      </c>
      <c r="AU111" t="s">
        <v>1514</v>
      </c>
      <c r="BF111" t="s">
        <v>1514</v>
      </c>
      <c r="BL111" t="s">
        <v>79</v>
      </c>
      <c r="BM111" t="s">
        <v>177</v>
      </c>
      <c r="BN111" t="s">
        <v>179</v>
      </c>
    </row>
    <row r="112" spans="1:67" x14ac:dyDescent="0.25">
      <c r="A112" t="s">
        <v>1514</v>
      </c>
      <c r="U112" t="s">
        <v>1514</v>
      </c>
      <c r="AI112" t="s">
        <v>1514</v>
      </c>
      <c r="AU112" t="s">
        <v>1514</v>
      </c>
      <c r="BF112" t="s">
        <v>1514</v>
      </c>
      <c r="BL112" t="s">
        <v>1514</v>
      </c>
    </row>
    <row r="113" spans="1:70" x14ac:dyDescent="0.25">
      <c r="A113" t="s">
        <v>1514</v>
      </c>
      <c r="U113" t="s">
        <v>137</v>
      </c>
      <c r="AI113" t="s">
        <v>1514</v>
      </c>
      <c r="AU113" t="s">
        <v>1514</v>
      </c>
      <c r="BF113" t="s">
        <v>1514</v>
      </c>
      <c r="BL113" t="s">
        <v>1514</v>
      </c>
    </row>
    <row r="114" spans="1:70" x14ac:dyDescent="0.25">
      <c r="A114" t="s">
        <v>1514</v>
      </c>
      <c r="U114" t="s">
        <v>1514</v>
      </c>
      <c r="AI114" t="s">
        <v>42</v>
      </c>
      <c r="AU114" t="s">
        <v>1514</v>
      </c>
      <c r="BF114" t="s">
        <v>1514</v>
      </c>
      <c r="BL114" t="s">
        <v>70</v>
      </c>
      <c r="BM114" t="s">
        <v>78</v>
      </c>
      <c r="BN114" t="s">
        <v>147</v>
      </c>
      <c r="BO114" t="s">
        <v>150</v>
      </c>
      <c r="BP114" t="s">
        <v>151</v>
      </c>
      <c r="BQ114" t="s">
        <v>152</v>
      </c>
    </row>
    <row r="115" spans="1:70" x14ac:dyDescent="0.25">
      <c r="A115" t="s">
        <v>1514</v>
      </c>
      <c r="U115" t="s">
        <v>1514</v>
      </c>
      <c r="AI115" t="s">
        <v>1514</v>
      </c>
      <c r="AU115" t="s">
        <v>9</v>
      </c>
      <c r="AV115" t="s">
        <v>12</v>
      </c>
      <c r="BF115" t="s">
        <v>1514</v>
      </c>
      <c r="BL115" t="s">
        <v>89</v>
      </c>
      <c r="BM115" t="s">
        <v>102</v>
      </c>
      <c r="BN115" t="s">
        <v>177</v>
      </c>
      <c r="BO115" t="s">
        <v>179</v>
      </c>
    </row>
    <row r="116" spans="1:70" x14ac:dyDescent="0.25">
      <c r="A116" t="s">
        <v>1514</v>
      </c>
      <c r="U116" t="s">
        <v>1514</v>
      </c>
      <c r="AI116" t="s">
        <v>1514</v>
      </c>
      <c r="AU116" t="s">
        <v>40</v>
      </c>
      <c r="AV116" t="s">
        <v>142</v>
      </c>
      <c r="AW116" t="s">
        <v>197</v>
      </c>
      <c r="BF116" t="s">
        <v>1514</v>
      </c>
      <c r="BL116" t="s">
        <v>1514</v>
      </c>
    </row>
    <row r="117" spans="1:70" x14ac:dyDescent="0.25">
      <c r="A117" t="s">
        <v>1514</v>
      </c>
      <c r="U117" t="s">
        <v>1514</v>
      </c>
      <c r="AI117" t="s">
        <v>1514</v>
      </c>
      <c r="AU117" t="s">
        <v>1514</v>
      </c>
      <c r="BF117" t="s">
        <v>1514</v>
      </c>
      <c r="BL117" t="s">
        <v>79</v>
      </c>
      <c r="BM117" t="s">
        <v>126</v>
      </c>
      <c r="BN117" t="s">
        <v>177</v>
      </c>
      <c r="BO117" t="s">
        <v>179</v>
      </c>
    </row>
    <row r="118" spans="1:70" x14ac:dyDescent="0.25">
      <c r="A118" t="s">
        <v>1514</v>
      </c>
      <c r="U118" t="s">
        <v>112</v>
      </c>
      <c r="AI118" t="s">
        <v>42</v>
      </c>
      <c r="AU118" t="s">
        <v>1514</v>
      </c>
      <c r="BF118" t="s">
        <v>17</v>
      </c>
      <c r="BL118" t="s">
        <v>89</v>
      </c>
      <c r="BM118" t="s">
        <v>104</v>
      </c>
      <c r="BN118" t="s">
        <v>151</v>
      </c>
      <c r="BO118" t="s">
        <v>152</v>
      </c>
    </row>
    <row r="119" spans="1:70" x14ac:dyDescent="0.25">
      <c r="A119" t="s">
        <v>94</v>
      </c>
      <c r="U119" t="s">
        <v>1514</v>
      </c>
      <c r="AI119" t="s">
        <v>1514</v>
      </c>
      <c r="AU119" t="s">
        <v>1514</v>
      </c>
      <c r="BF119" t="s">
        <v>1514</v>
      </c>
      <c r="BL119" t="s">
        <v>1514</v>
      </c>
    </row>
    <row r="120" spans="1:70" x14ac:dyDescent="0.25">
      <c r="A120" t="s">
        <v>94</v>
      </c>
      <c r="U120" t="s">
        <v>1514</v>
      </c>
      <c r="AI120" t="s">
        <v>1514</v>
      </c>
      <c r="AU120" t="s">
        <v>1514</v>
      </c>
      <c r="BF120" t="s">
        <v>1514</v>
      </c>
      <c r="BL120" t="s">
        <v>1514</v>
      </c>
    </row>
    <row r="121" spans="1:70" x14ac:dyDescent="0.25">
      <c r="A121" t="s">
        <v>1514</v>
      </c>
      <c r="U121" t="s">
        <v>1514</v>
      </c>
      <c r="AI121" t="s">
        <v>42</v>
      </c>
      <c r="AJ121" t="s">
        <v>123</v>
      </c>
      <c r="AK121" t="s">
        <v>165</v>
      </c>
      <c r="AU121" t="s">
        <v>1514</v>
      </c>
      <c r="BF121" t="s">
        <v>17</v>
      </c>
      <c r="BL121" t="s">
        <v>1514</v>
      </c>
    </row>
    <row r="122" spans="1:70" x14ac:dyDescent="0.25">
      <c r="A122" t="s">
        <v>75</v>
      </c>
      <c r="U122" t="s">
        <v>1514</v>
      </c>
      <c r="AI122" t="s">
        <v>1514</v>
      </c>
      <c r="AU122" t="s">
        <v>83</v>
      </c>
      <c r="AV122" t="s">
        <v>182</v>
      </c>
      <c r="BF122" t="s">
        <v>1514</v>
      </c>
      <c r="BL122" t="s">
        <v>177</v>
      </c>
    </row>
    <row r="123" spans="1:70" x14ac:dyDescent="0.25">
      <c r="A123" t="s">
        <v>88</v>
      </c>
      <c r="U123" t="s">
        <v>1514</v>
      </c>
      <c r="AI123" t="s">
        <v>1514</v>
      </c>
      <c r="AU123" t="s">
        <v>1514</v>
      </c>
      <c r="BF123" t="s">
        <v>1514</v>
      </c>
      <c r="BL123" t="s">
        <v>70</v>
      </c>
      <c r="BM123" t="s">
        <v>89</v>
      </c>
      <c r="BN123" t="s">
        <v>91</v>
      </c>
      <c r="BO123" t="s">
        <v>101</v>
      </c>
      <c r="BP123" t="s">
        <v>102</v>
      </c>
      <c r="BQ123" t="s">
        <v>147</v>
      </c>
      <c r="BR123" t="s">
        <v>168</v>
      </c>
    </row>
    <row r="124" spans="1:70" x14ac:dyDescent="0.25">
      <c r="A124" t="s">
        <v>1514</v>
      </c>
      <c r="U124" t="s">
        <v>176</v>
      </c>
      <c r="AI124" t="s">
        <v>1514</v>
      </c>
      <c r="AU124" t="s">
        <v>9</v>
      </c>
      <c r="BF124" t="s">
        <v>1514</v>
      </c>
      <c r="BL124" t="s">
        <v>1514</v>
      </c>
    </row>
    <row r="125" spans="1:70" x14ac:dyDescent="0.25">
      <c r="A125" t="s">
        <v>1514</v>
      </c>
      <c r="U125" t="s">
        <v>137</v>
      </c>
      <c r="AI125" t="s">
        <v>1514</v>
      </c>
      <c r="AU125" t="s">
        <v>9</v>
      </c>
      <c r="BF125" t="s">
        <v>1514</v>
      </c>
      <c r="BL125" t="s">
        <v>1514</v>
      </c>
    </row>
    <row r="126" spans="1:70" x14ac:dyDescent="0.25">
      <c r="A126" t="s">
        <v>1514</v>
      </c>
      <c r="U126" t="s">
        <v>1514</v>
      </c>
      <c r="AI126" t="s">
        <v>1514</v>
      </c>
      <c r="AU126" t="s">
        <v>1514</v>
      </c>
      <c r="BF126" t="s">
        <v>1514</v>
      </c>
      <c r="BL126" t="s">
        <v>32</v>
      </c>
      <c r="BM126" t="s">
        <v>89</v>
      </c>
      <c r="BN126" t="s">
        <v>101</v>
      </c>
    </row>
    <row r="127" spans="1:70" x14ac:dyDescent="0.25">
      <c r="A127" t="s">
        <v>1514</v>
      </c>
      <c r="U127" t="s">
        <v>1514</v>
      </c>
      <c r="AI127" t="s">
        <v>1514</v>
      </c>
      <c r="AU127" t="s">
        <v>1514</v>
      </c>
      <c r="BF127" t="s">
        <v>1514</v>
      </c>
      <c r="BL127" t="s">
        <v>1514</v>
      </c>
    </row>
    <row r="128" spans="1:70" x14ac:dyDescent="0.25">
      <c r="A128" t="s">
        <v>1514</v>
      </c>
      <c r="U128" t="s">
        <v>137</v>
      </c>
      <c r="AI128" t="s">
        <v>24</v>
      </c>
      <c r="AJ128" t="s">
        <v>165</v>
      </c>
      <c r="AK128" t="s">
        <v>190</v>
      </c>
      <c r="AU128" t="s">
        <v>1514</v>
      </c>
      <c r="BF128" t="s">
        <v>1514</v>
      </c>
      <c r="BL128" t="s">
        <v>1514</v>
      </c>
    </row>
    <row r="129" spans="1:72" x14ac:dyDescent="0.25">
      <c r="A129" t="s">
        <v>1514</v>
      </c>
      <c r="U129" t="s">
        <v>1514</v>
      </c>
      <c r="AI129" t="s">
        <v>1514</v>
      </c>
      <c r="AU129" t="s">
        <v>1514</v>
      </c>
      <c r="BF129" t="s">
        <v>1514</v>
      </c>
      <c r="BL129" t="s">
        <v>1514</v>
      </c>
    </row>
    <row r="130" spans="1:72" x14ac:dyDescent="0.25">
      <c r="A130" t="s">
        <v>1514</v>
      </c>
      <c r="U130" t="s">
        <v>1514</v>
      </c>
      <c r="AI130" t="s">
        <v>42</v>
      </c>
      <c r="AJ130" t="s">
        <v>64</v>
      </c>
      <c r="AK130" t="s">
        <v>95</v>
      </c>
      <c r="AL130" t="s">
        <v>111</v>
      </c>
      <c r="AM130" t="s">
        <v>128</v>
      </c>
      <c r="AN130" t="s">
        <v>160</v>
      </c>
      <c r="AU130" t="s">
        <v>1514</v>
      </c>
      <c r="BF130" t="s">
        <v>1514</v>
      </c>
      <c r="BL130" t="s">
        <v>79</v>
      </c>
      <c r="BM130" t="s">
        <v>89</v>
      </c>
      <c r="BN130" t="s">
        <v>102</v>
      </c>
      <c r="BO130" t="s">
        <v>126</v>
      </c>
      <c r="BP130" t="s">
        <v>171</v>
      </c>
      <c r="BQ130" t="s">
        <v>174</v>
      </c>
      <c r="BR130" t="s">
        <v>177</v>
      </c>
      <c r="BS130" t="s">
        <v>179</v>
      </c>
      <c r="BT130" t="s">
        <v>199</v>
      </c>
    </row>
    <row r="131" spans="1:72" x14ac:dyDescent="0.25">
      <c r="A131" t="s">
        <v>1514</v>
      </c>
      <c r="U131" t="s">
        <v>137</v>
      </c>
      <c r="AI131" t="s">
        <v>1514</v>
      </c>
      <c r="AU131" t="s">
        <v>1514</v>
      </c>
      <c r="BF131" t="s">
        <v>1514</v>
      </c>
      <c r="BL131" t="s">
        <v>79</v>
      </c>
      <c r="BM131" t="s">
        <v>177</v>
      </c>
      <c r="BN131" t="s">
        <v>179</v>
      </c>
    </row>
    <row r="132" spans="1:72" x14ac:dyDescent="0.25">
      <c r="A132" t="s">
        <v>1514</v>
      </c>
      <c r="U132" t="s">
        <v>11</v>
      </c>
      <c r="V132" t="s">
        <v>14</v>
      </c>
      <c r="W132" t="s">
        <v>18</v>
      </c>
      <c r="X132" t="s">
        <v>37</v>
      </c>
      <c r="Y132" t="s">
        <v>38</v>
      </c>
      <c r="Z132" t="s">
        <v>49</v>
      </c>
      <c r="AA132" t="s">
        <v>82</v>
      </c>
      <c r="AB132" t="s">
        <v>116</v>
      </c>
      <c r="AC132" t="s">
        <v>154</v>
      </c>
      <c r="AD132" t="s">
        <v>167</v>
      </c>
      <c r="AE132" t="s">
        <v>170</v>
      </c>
      <c r="AF132" t="s">
        <v>176</v>
      </c>
      <c r="AI132" t="s">
        <v>1514</v>
      </c>
      <c r="AU132" t="s">
        <v>1514</v>
      </c>
      <c r="BF132" t="s">
        <v>1514</v>
      </c>
      <c r="BL132" t="s">
        <v>1514</v>
      </c>
    </row>
    <row r="133" spans="1:72" x14ac:dyDescent="0.25">
      <c r="A133" t="s">
        <v>1514</v>
      </c>
      <c r="U133" t="s">
        <v>8</v>
      </c>
      <c r="V133" t="s">
        <v>37</v>
      </c>
      <c r="W133" t="s">
        <v>116</v>
      </c>
      <c r="X133" t="s">
        <v>131</v>
      </c>
      <c r="Y133" t="s">
        <v>170</v>
      </c>
      <c r="Z133" t="s">
        <v>201</v>
      </c>
      <c r="AI133" t="s">
        <v>1514</v>
      </c>
      <c r="AU133" t="s">
        <v>1514</v>
      </c>
      <c r="BF133" t="s">
        <v>117</v>
      </c>
      <c r="BG133" t="s">
        <v>193</v>
      </c>
      <c r="BL133" t="s">
        <v>1514</v>
      </c>
    </row>
    <row r="134" spans="1:72" x14ac:dyDescent="0.25">
      <c r="A134" t="s">
        <v>1514</v>
      </c>
      <c r="U134" t="s">
        <v>1514</v>
      </c>
      <c r="AI134" t="s">
        <v>1514</v>
      </c>
      <c r="AU134" t="s">
        <v>1514</v>
      </c>
      <c r="BF134" t="s">
        <v>1514</v>
      </c>
      <c r="BL134" t="s">
        <v>1514</v>
      </c>
    </row>
    <row r="135" spans="1:72" x14ac:dyDescent="0.25">
      <c r="A135" t="s">
        <v>1514</v>
      </c>
      <c r="U135" t="s">
        <v>1514</v>
      </c>
      <c r="AI135" t="s">
        <v>24</v>
      </c>
      <c r="AJ135" t="s">
        <v>41</v>
      </c>
      <c r="AK135" t="s">
        <v>52</v>
      </c>
      <c r="AL135" t="s">
        <v>105</v>
      </c>
      <c r="AM135" t="s">
        <v>128</v>
      </c>
      <c r="AU135" t="s">
        <v>1514</v>
      </c>
      <c r="BF135" t="s">
        <v>1514</v>
      </c>
      <c r="BL135" t="s">
        <v>79</v>
      </c>
      <c r="BM135" t="s">
        <v>177</v>
      </c>
      <c r="BN135" t="s">
        <v>179</v>
      </c>
    </row>
    <row r="136" spans="1:72" x14ac:dyDescent="0.25">
      <c r="A136" t="s">
        <v>1514</v>
      </c>
      <c r="U136" t="s">
        <v>1514</v>
      </c>
      <c r="AI136" t="s">
        <v>1514</v>
      </c>
      <c r="AU136" t="s">
        <v>1514</v>
      </c>
      <c r="BF136" t="s">
        <v>1514</v>
      </c>
      <c r="BL136" t="s">
        <v>79</v>
      </c>
      <c r="BM136" t="s">
        <v>177</v>
      </c>
      <c r="BN136" t="s">
        <v>179</v>
      </c>
    </row>
    <row r="137" spans="1:72" x14ac:dyDescent="0.25">
      <c r="A137" t="s">
        <v>85</v>
      </c>
      <c r="B137" t="s">
        <v>189</v>
      </c>
      <c r="U137" t="s">
        <v>1514</v>
      </c>
      <c r="AI137" t="s">
        <v>33</v>
      </c>
      <c r="AU137" t="s">
        <v>1514</v>
      </c>
      <c r="BF137" t="s">
        <v>1514</v>
      </c>
      <c r="BL137" t="s">
        <v>79</v>
      </c>
      <c r="BM137" t="s">
        <v>155</v>
      </c>
      <c r="BN137" t="s">
        <v>177</v>
      </c>
      <c r="BO137" t="s">
        <v>179</v>
      </c>
    </row>
    <row r="138" spans="1:72" x14ac:dyDescent="0.25">
      <c r="A138" t="s">
        <v>1514</v>
      </c>
      <c r="U138" t="s">
        <v>1514</v>
      </c>
      <c r="AI138" t="s">
        <v>1514</v>
      </c>
      <c r="AU138" t="s">
        <v>1514</v>
      </c>
      <c r="BF138" t="s">
        <v>1514</v>
      </c>
      <c r="BL138" t="s">
        <v>32</v>
      </c>
      <c r="BM138" t="s">
        <v>79</v>
      </c>
      <c r="BN138" t="s">
        <v>174</v>
      </c>
      <c r="BO138" t="s">
        <v>177</v>
      </c>
      <c r="BP138" t="s">
        <v>179</v>
      </c>
    </row>
    <row r="139" spans="1:72" x14ac:dyDescent="0.25">
      <c r="A139" t="s">
        <v>1514</v>
      </c>
      <c r="U139" t="s">
        <v>49</v>
      </c>
      <c r="V139" t="s">
        <v>167</v>
      </c>
      <c r="W139" t="s">
        <v>176</v>
      </c>
      <c r="AI139" t="s">
        <v>1514</v>
      </c>
      <c r="AU139" t="s">
        <v>142</v>
      </c>
      <c r="BF139" t="s">
        <v>1514</v>
      </c>
      <c r="BL139" t="s">
        <v>1514</v>
      </c>
    </row>
    <row r="140" spans="1:72" x14ac:dyDescent="0.25">
      <c r="A140" t="s">
        <v>90</v>
      </c>
      <c r="U140" t="s">
        <v>1514</v>
      </c>
      <c r="AI140" t="s">
        <v>1514</v>
      </c>
      <c r="AU140" t="s">
        <v>1514</v>
      </c>
      <c r="BF140" t="s">
        <v>1514</v>
      </c>
      <c r="BL140" t="s">
        <v>79</v>
      </c>
      <c r="BM140" t="s">
        <v>126</v>
      </c>
      <c r="BN140" t="s">
        <v>177</v>
      </c>
      <c r="BO140" t="s">
        <v>179</v>
      </c>
    </row>
    <row r="141" spans="1:72" x14ac:dyDescent="0.25">
      <c r="A141" t="s">
        <v>87</v>
      </c>
      <c r="U141" t="s">
        <v>1514</v>
      </c>
      <c r="AI141" t="s">
        <v>1514</v>
      </c>
      <c r="AU141" t="s">
        <v>1514</v>
      </c>
      <c r="BF141" t="s">
        <v>1514</v>
      </c>
      <c r="BL141" t="s">
        <v>79</v>
      </c>
      <c r="BM141" t="s">
        <v>177</v>
      </c>
      <c r="BN141" t="s">
        <v>179</v>
      </c>
    </row>
    <row r="142" spans="1:72" x14ac:dyDescent="0.25">
      <c r="A142" t="s">
        <v>1514</v>
      </c>
      <c r="U142" t="s">
        <v>1514</v>
      </c>
      <c r="AI142" t="s">
        <v>191</v>
      </c>
      <c r="AU142" t="s">
        <v>1514</v>
      </c>
      <c r="BF142" t="s">
        <v>1514</v>
      </c>
      <c r="BL142" t="s">
        <v>1514</v>
      </c>
    </row>
    <row r="143" spans="1:72" x14ac:dyDescent="0.25">
      <c r="A143" t="s">
        <v>1514</v>
      </c>
      <c r="U143" t="s">
        <v>1514</v>
      </c>
      <c r="AI143" t="s">
        <v>1514</v>
      </c>
      <c r="AU143" t="s">
        <v>135</v>
      </c>
      <c r="AV143" t="s">
        <v>181</v>
      </c>
      <c r="AW143" t="s">
        <v>182</v>
      </c>
      <c r="BF143" t="s">
        <v>1514</v>
      </c>
      <c r="BL143" t="s">
        <v>1514</v>
      </c>
    </row>
    <row r="144" spans="1:72" x14ac:dyDescent="0.25">
      <c r="A144" t="s">
        <v>1514</v>
      </c>
      <c r="U144" t="s">
        <v>1514</v>
      </c>
      <c r="AI144" t="s">
        <v>1514</v>
      </c>
      <c r="AU144" t="s">
        <v>83</v>
      </c>
      <c r="AV144" t="s">
        <v>181</v>
      </c>
      <c r="AW144" t="s">
        <v>182</v>
      </c>
      <c r="BF144" t="s">
        <v>1514</v>
      </c>
      <c r="BL144" t="s">
        <v>1514</v>
      </c>
    </row>
    <row r="145" spans="1:66" x14ac:dyDescent="0.25">
      <c r="A145" t="s">
        <v>1514</v>
      </c>
      <c r="U145" t="s">
        <v>1514</v>
      </c>
      <c r="AI145" t="s">
        <v>1514</v>
      </c>
      <c r="AU145" t="s">
        <v>1514</v>
      </c>
      <c r="BF145" t="s">
        <v>1514</v>
      </c>
      <c r="BL145" t="s">
        <v>1514</v>
      </c>
    </row>
    <row r="146" spans="1:66" x14ac:dyDescent="0.25">
      <c r="A146" t="s">
        <v>87</v>
      </c>
      <c r="B146" t="s">
        <v>145</v>
      </c>
      <c r="U146" t="s">
        <v>1514</v>
      </c>
      <c r="AI146" t="s">
        <v>57</v>
      </c>
      <c r="AU146" t="s">
        <v>10</v>
      </c>
      <c r="AV146" t="s">
        <v>55</v>
      </c>
      <c r="AW146" t="s">
        <v>135</v>
      </c>
      <c r="AX146" t="s">
        <v>141</v>
      </c>
      <c r="AY146" t="s">
        <v>142</v>
      </c>
      <c r="AZ146" t="s">
        <v>182</v>
      </c>
      <c r="BF146" t="s">
        <v>1514</v>
      </c>
      <c r="BL146" t="s">
        <v>1514</v>
      </c>
    </row>
    <row r="147" spans="1:66" x14ac:dyDescent="0.25">
      <c r="A147" t="s">
        <v>1514</v>
      </c>
      <c r="U147" t="s">
        <v>1514</v>
      </c>
      <c r="AI147" t="s">
        <v>191</v>
      </c>
      <c r="AU147" t="s">
        <v>1514</v>
      </c>
      <c r="BF147" t="s">
        <v>1514</v>
      </c>
      <c r="BL147" t="s">
        <v>1514</v>
      </c>
    </row>
    <row r="148" spans="1:66" x14ac:dyDescent="0.25">
      <c r="A148" t="s">
        <v>1514</v>
      </c>
      <c r="U148" t="s">
        <v>1514</v>
      </c>
      <c r="AI148" t="s">
        <v>1514</v>
      </c>
      <c r="AU148" t="s">
        <v>1514</v>
      </c>
      <c r="BF148" t="s">
        <v>1514</v>
      </c>
      <c r="BL148" t="s">
        <v>1514</v>
      </c>
    </row>
    <row r="149" spans="1:66" x14ac:dyDescent="0.25">
      <c r="A149" t="s">
        <v>1514</v>
      </c>
      <c r="U149" t="s">
        <v>1514</v>
      </c>
      <c r="AI149" t="s">
        <v>194</v>
      </c>
      <c r="AU149" t="s">
        <v>1514</v>
      </c>
      <c r="BF149" t="s">
        <v>1514</v>
      </c>
      <c r="BL149" t="s">
        <v>79</v>
      </c>
      <c r="BM149" t="s">
        <v>177</v>
      </c>
      <c r="BN149" t="s">
        <v>179</v>
      </c>
    </row>
    <row r="150" spans="1:66" x14ac:dyDescent="0.25">
      <c r="A150" t="s">
        <v>29</v>
      </c>
      <c r="U150" t="s">
        <v>1514</v>
      </c>
      <c r="AI150" t="s">
        <v>1514</v>
      </c>
      <c r="AU150" t="s">
        <v>1514</v>
      </c>
      <c r="BF150" t="s">
        <v>1514</v>
      </c>
      <c r="BL150" t="s">
        <v>1514</v>
      </c>
    </row>
    <row r="151" spans="1:66" x14ac:dyDescent="0.25">
      <c r="A151" t="s">
        <v>1514</v>
      </c>
      <c r="U151" t="s">
        <v>1514</v>
      </c>
      <c r="AI151" t="s">
        <v>42</v>
      </c>
      <c r="AJ151" t="s">
        <v>52</v>
      </c>
      <c r="AK151" t="s">
        <v>64</v>
      </c>
      <c r="AL151" t="s">
        <v>111</v>
      </c>
      <c r="AU151" t="s">
        <v>1514</v>
      </c>
      <c r="BF151" t="s">
        <v>1514</v>
      </c>
      <c r="BL151" t="s">
        <v>147</v>
      </c>
    </row>
    <row r="152" spans="1:66" x14ac:dyDescent="0.25">
      <c r="A152" t="s">
        <v>1514</v>
      </c>
      <c r="U152" t="s">
        <v>1514</v>
      </c>
      <c r="AI152" t="s">
        <v>1514</v>
      </c>
      <c r="AU152" t="s">
        <v>1514</v>
      </c>
      <c r="BF152" t="s">
        <v>1514</v>
      </c>
      <c r="BL152" t="s">
        <v>70</v>
      </c>
      <c r="BM152" t="s">
        <v>146</v>
      </c>
      <c r="BN152" t="s">
        <v>147</v>
      </c>
    </row>
    <row r="153" spans="1:66" x14ac:dyDescent="0.25">
      <c r="A153" t="s">
        <v>29</v>
      </c>
      <c r="B153" t="s">
        <v>175</v>
      </c>
      <c r="U153" t="s">
        <v>1514</v>
      </c>
      <c r="AI153" t="s">
        <v>1514</v>
      </c>
      <c r="AU153" t="s">
        <v>1514</v>
      </c>
      <c r="BF153" t="s">
        <v>1514</v>
      </c>
      <c r="BL153" t="s">
        <v>1514</v>
      </c>
    </row>
    <row r="154" spans="1:66" x14ac:dyDescent="0.25">
      <c r="A154" t="s">
        <v>1514</v>
      </c>
      <c r="U154" t="s">
        <v>1514</v>
      </c>
      <c r="AI154" t="s">
        <v>1514</v>
      </c>
      <c r="AU154" t="s">
        <v>1514</v>
      </c>
      <c r="BF154" t="s">
        <v>1514</v>
      </c>
      <c r="BL154" t="s">
        <v>1514</v>
      </c>
    </row>
    <row r="155" spans="1:66" x14ac:dyDescent="0.25">
      <c r="A155" t="s">
        <v>1514</v>
      </c>
      <c r="U155" t="s">
        <v>1514</v>
      </c>
      <c r="AI155" t="s">
        <v>1514</v>
      </c>
      <c r="AU155" t="s">
        <v>142</v>
      </c>
      <c r="BF155" t="s">
        <v>1514</v>
      </c>
      <c r="BL155" t="s">
        <v>1514</v>
      </c>
    </row>
    <row r="156" spans="1:66" x14ac:dyDescent="0.25">
      <c r="A156" t="s">
        <v>1514</v>
      </c>
      <c r="U156" t="s">
        <v>11</v>
      </c>
      <c r="V156" t="s">
        <v>22</v>
      </c>
      <c r="W156" t="s">
        <v>37</v>
      </c>
      <c r="X156" t="s">
        <v>73</v>
      </c>
      <c r="Y156" t="s">
        <v>108</v>
      </c>
      <c r="Z156" t="s">
        <v>132</v>
      </c>
      <c r="AA156" t="s">
        <v>143</v>
      </c>
      <c r="AB156" t="s">
        <v>201</v>
      </c>
      <c r="AI156" t="s">
        <v>52</v>
      </c>
      <c r="AJ156" t="s">
        <v>111</v>
      </c>
      <c r="AK156" t="s">
        <v>123</v>
      </c>
      <c r="AU156" t="s">
        <v>40</v>
      </c>
      <c r="AV156" t="s">
        <v>142</v>
      </c>
      <c r="BF156" t="s">
        <v>1514</v>
      </c>
      <c r="BL156" t="s">
        <v>1514</v>
      </c>
    </row>
    <row r="157" spans="1:66" x14ac:dyDescent="0.25">
      <c r="A157" t="s">
        <v>1514</v>
      </c>
      <c r="U157" t="s">
        <v>1514</v>
      </c>
      <c r="AI157" t="s">
        <v>42</v>
      </c>
      <c r="AJ157" t="s">
        <v>44</v>
      </c>
      <c r="AK157" t="s">
        <v>50</v>
      </c>
      <c r="AL157" t="s">
        <v>105</v>
      </c>
      <c r="AM157" t="s">
        <v>128</v>
      </c>
      <c r="AN157" t="s">
        <v>172</v>
      </c>
      <c r="AU157" t="s">
        <v>1514</v>
      </c>
      <c r="BF157" t="s">
        <v>1514</v>
      </c>
      <c r="BL157" t="s">
        <v>1514</v>
      </c>
    </row>
    <row r="158" spans="1:66" x14ac:dyDescent="0.25">
      <c r="A158" t="s">
        <v>1514</v>
      </c>
      <c r="U158" t="s">
        <v>1514</v>
      </c>
      <c r="AI158" t="s">
        <v>1514</v>
      </c>
      <c r="AU158" t="s">
        <v>1514</v>
      </c>
      <c r="BF158" t="s">
        <v>1514</v>
      </c>
      <c r="BL158" t="s">
        <v>136</v>
      </c>
    </row>
    <row r="159" spans="1:66" x14ac:dyDescent="0.25">
      <c r="A159" t="s">
        <v>77</v>
      </c>
      <c r="U159" t="s">
        <v>1514</v>
      </c>
      <c r="AI159" t="s">
        <v>95</v>
      </c>
      <c r="AJ159" t="s">
        <v>140</v>
      </c>
      <c r="AK159" t="s">
        <v>162</v>
      </c>
      <c r="AL159" t="s">
        <v>194</v>
      </c>
      <c r="AU159" t="s">
        <v>142</v>
      </c>
      <c r="BF159" t="s">
        <v>1514</v>
      </c>
      <c r="BL159" t="s">
        <v>1514</v>
      </c>
    </row>
    <row r="160" spans="1:66" x14ac:dyDescent="0.25">
      <c r="A160" t="s">
        <v>1514</v>
      </c>
      <c r="U160" t="s">
        <v>1514</v>
      </c>
      <c r="AI160" t="s">
        <v>1514</v>
      </c>
      <c r="AU160" t="s">
        <v>1514</v>
      </c>
      <c r="BF160" t="s">
        <v>193</v>
      </c>
      <c r="BL160" t="s">
        <v>79</v>
      </c>
      <c r="BM160" t="s">
        <v>177</v>
      </c>
      <c r="BN160" t="s">
        <v>179</v>
      </c>
    </row>
    <row r="161" spans="1:72" x14ac:dyDescent="0.25">
      <c r="A161" t="s">
        <v>1514</v>
      </c>
      <c r="U161" t="s">
        <v>1514</v>
      </c>
      <c r="AI161" t="s">
        <v>52</v>
      </c>
      <c r="AJ161" t="s">
        <v>64</v>
      </c>
      <c r="AU161" t="s">
        <v>40</v>
      </c>
      <c r="BF161" t="s">
        <v>16</v>
      </c>
      <c r="BL161" t="s">
        <v>20</v>
      </c>
      <c r="BM161" t="s">
        <v>79</v>
      </c>
      <c r="BN161" t="s">
        <v>109</v>
      </c>
      <c r="BO161" t="s">
        <v>126</v>
      </c>
      <c r="BP161" t="s">
        <v>136</v>
      </c>
      <c r="BQ161" t="s">
        <v>177</v>
      </c>
      <c r="BR161" t="s">
        <v>179</v>
      </c>
    </row>
    <row r="162" spans="1:72" x14ac:dyDescent="0.25">
      <c r="A162" t="s">
        <v>1514</v>
      </c>
      <c r="U162" t="s">
        <v>1514</v>
      </c>
      <c r="AI162" t="s">
        <v>1514</v>
      </c>
      <c r="AU162" t="s">
        <v>1514</v>
      </c>
      <c r="BF162" t="s">
        <v>1514</v>
      </c>
      <c r="BL162" t="s">
        <v>1514</v>
      </c>
    </row>
    <row r="163" spans="1:72" x14ac:dyDescent="0.25">
      <c r="A163" t="s">
        <v>1514</v>
      </c>
      <c r="U163" t="s">
        <v>1514</v>
      </c>
      <c r="AI163" t="s">
        <v>1514</v>
      </c>
      <c r="AU163" t="s">
        <v>1514</v>
      </c>
      <c r="BF163" t="s">
        <v>1514</v>
      </c>
      <c r="BL163" t="s">
        <v>1514</v>
      </c>
    </row>
    <row r="164" spans="1:72" x14ac:dyDescent="0.25">
      <c r="A164" t="s">
        <v>1514</v>
      </c>
      <c r="U164" t="s">
        <v>1514</v>
      </c>
      <c r="AI164" t="s">
        <v>1514</v>
      </c>
      <c r="AU164" t="s">
        <v>1514</v>
      </c>
      <c r="BF164" t="s">
        <v>1514</v>
      </c>
      <c r="BL164" t="s">
        <v>30</v>
      </c>
    </row>
    <row r="165" spans="1:72" x14ac:dyDescent="0.25">
      <c r="A165" t="s">
        <v>1514</v>
      </c>
      <c r="U165" t="s">
        <v>1514</v>
      </c>
      <c r="AI165" t="s">
        <v>52</v>
      </c>
      <c r="AJ165" t="s">
        <v>111</v>
      </c>
      <c r="AU165" t="s">
        <v>1514</v>
      </c>
      <c r="BF165" t="s">
        <v>1514</v>
      </c>
      <c r="BL165" t="s">
        <v>109</v>
      </c>
    </row>
    <row r="166" spans="1:72" x14ac:dyDescent="0.25">
      <c r="A166" t="s">
        <v>1514</v>
      </c>
      <c r="U166" t="s">
        <v>1514</v>
      </c>
      <c r="AI166" t="s">
        <v>111</v>
      </c>
      <c r="AU166" t="s">
        <v>1514</v>
      </c>
      <c r="BF166" t="s">
        <v>1514</v>
      </c>
      <c r="BL166" t="s">
        <v>109</v>
      </c>
    </row>
    <row r="167" spans="1:72" x14ac:dyDescent="0.25">
      <c r="A167" t="s">
        <v>87</v>
      </c>
      <c r="B167" t="s">
        <v>157</v>
      </c>
      <c r="U167" t="s">
        <v>1514</v>
      </c>
      <c r="AI167" t="s">
        <v>1514</v>
      </c>
      <c r="AU167" t="s">
        <v>1514</v>
      </c>
      <c r="BF167" t="s">
        <v>1514</v>
      </c>
      <c r="BL167" t="s">
        <v>1514</v>
      </c>
    </row>
    <row r="168" spans="1:72" x14ac:dyDescent="0.25">
      <c r="A168" t="s">
        <v>1514</v>
      </c>
      <c r="U168" t="s">
        <v>1514</v>
      </c>
      <c r="AI168" t="s">
        <v>1514</v>
      </c>
      <c r="AU168" t="s">
        <v>1514</v>
      </c>
      <c r="BF168" t="s">
        <v>1514</v>
      </c>
      <c r="BL168" t="s">
        <v>1514</v>
      </c>
    </row>
    <row r="169" spans="1:72" x14ac:dyDescent="0.25">
      <c r="A169" t="s">
        <v>4</v>
      </c>
      <c r="B169" t="s">
        <v>6</v>
      </c>
      <c r="C169" t="s">
        <v>28</v>
      </c>
      <c r="D169" t="s">
        <v>29</v>
      </c>
      <c r="E169" t="s">
        <v>77</v>
      </c>
      <c r="F169" t="s">
        <v>85</v>
      </c>
      <c r="G169" t="s">
        <v>87</v>
      </c>
      <c r="H169" t="s">
        <v>93</v>
      </c>
      <c r="I169" t="s">
        <v>115</v>
      </c>
      <c r="J169" t="s">
        <v>153</v>
      </c>
      <c r="K169" t="s">
        <v>163</v>
      </c>
      <c r="U169" t="s">
        <v>1514</v>
      </c>
      <c r="AI169" t="s">
        <v>36</v>
      </c>
      <c r="AJ169" t="s">
        <v>111</v>
      </c>
      <c r="AK169" t="s">
        <v>123</v>
      </c>
      <c r="AL169" t="s">
        <v>160</v>
      </c>
      <c r="AU169" t="s">
        <v>1514</v>
      </c>
      <c r="BF169" t="s">
        <v>1514</v>
      </c>
      <c r="BL169" t="s">
        <v>1514</v>
      </c>
    </row>
    <row r="170" spans="1:72" x14ac:dyDescent="0.25">
      <c r="A170" t="s">
        <v>1514</v>
      </c>
      <c r="U170" t="s">
        <v>1514</v>
      </c>
      <c r="AI170" t="s">
        <v>1514</v>
      </c>
      <c r="AU170" t="s">
        <v>1514</v>
      </c>
      <c r="BF170" t="s">
        <v>1514</v>
      </c>
      <c r="BL170" t="s">
        <v>20</v>
      </c>
      <c r="BM170" t="s">
        <v>79</v>
      </c>
      <c r="BN170" t="s">
        <v>89</v>
      </c>
      <c r="BO170" t="s">
        <v>104</v>
      </c>
      <c r="BP170" t="s">
        <v>126</v>
      </c>
      <c r="BQ170" t="s">
        <v>133</v>
      </c>
      <c r="BR170" t="s">
        <v>171</v>
      </c>
      <c r="BS170" t="s">
        <v>177</v>
      </c>
      <c r="BT170" t="s">
        <v>179</v>
      </c>
    </row>
    <row r="171" spans="1:72" x14ac:dyDescent="0.25">
      <c r="A171" t="s">
        <v>1514</v>
      </c>
      <c r="U171" t="s">
        <v>1514</v>
      </c>
      <c r="AI171" t="s">
        <v>1514</v>
      </c>
      <c r="AU171" t="s">
        <v>1514</v>
      </c>
      <c r="BF171" t="s">
        <v>1514</v>
      </c>
      <c r="BL171" t="s">
        <v>67</v>
      </c>
      <c r="BM171" t="s">
        <v>70</v>
      </c>
      <c r="BN171" t="s">
        <v>78</v>
      </c>
      <c r="BO171" t="s">
        <v>91</v>
      </c>
      <c r="BP171" t="s">
        <v>125</v>
      </c>
      <c r="BQ171" t="s">
        <v>136</v>
      </c>
      <c r="BR171" t="s">
        <v>147</v>
      </c>
      <c r="BS171" t="s">
        <v>150</v>
      </c>
    </row>
    <row r="172" spans="1:72" x14ac:dyDescent="0.25">
      <c r="A172" t="s">
        <v>21</v>
      </c>
      <c r="B172" t="s">
        <v>87</v>
      </c>
      <c r="C172" t="s">
        <v>157</v>
      </c>
      <c r="D172" t="s">
        <v>175</v>
      </c>
      <c r="U172" t="s">
        <v>1514</v>
      </c>
      <c r="AI172" t="s">
        <v>1514</v>
      </c>
      <c r="AU172" t="s">
        <v>1514</v>
      </c>
      <c r="BF172" t="s">
        <v>1514</v>
      </c>
      <c r="BL172" t="s">
        <v>1514</v>
      </c>
    </row>
    <row r="173" spans="1:72" x14ac:dyDescent="0.25">
      <c r="A173" t="s">
        <v>1514</v>
      </c>
      <c r="U173" t="s">
        <v>1514</v>
      </c>
      <c r="AI173" t="s">
        <v>1514</v>
      </c>
      <c r="AU173" t="s">
        <v>1514</v>
      </c>
      <c r="BF173" t="s">
        <v>1514</v>
      </c>
      <c r="BL173" t="s">
        <v>1514</v>
      </c>
    </row>
    <row r="174" spans="1:72" x14ac:dyDescent="0.25">
      <c r="A174" t="s">
        <v>21</v>
      </c>
      <c r="B174" t="s">
        <v>85</v>
      </c>
      <c r="C174" t="s">
        <v>98</v>
      </c>
      <c r="D174" t="s">
        <v>157</v>
      </c>
      <c r="E174" t="s">
        <v>163</v>
      </c>
      <c r="U174" t="s">
        <v>1514</v>
      </c>
      <c r="AI174" t="s">
        <v>1514</v>
      </c>
      <c r="AU174" t="s">
        <v>195</v>
      </c>
      <c r="BF174" t="s">
        <v>1514</v>
      </c>
      <c r="BL174" t="s">
        <v>1514</v>
      </c>
    </row>
    <row r="175" spans="1:72" x14ac:dyDescent="0.25">
      <c r="A175" t="s">
        <v>93</v>
      </c>
      <c r="U175" t="s">
        <v>131</v>
      </c>
      <c r="V175" t="s">
        <v>132</v>
      </c>
      <c r="AI175" t="s">
        <v>42</v>
      </c>
      <c r="AJ175" t="s">
        <v>57</v>
      </c>
      <c r="AK175" t="s">
        <v>64</v>
      </c>
      <c r="AL175" t="s">
        <v>165</v>
      </c>
      <c r="AM175" t="s">
        <v>191</v>
      </c>
      <c r="AU175" t="s">
        <v>1514</v>
      </c>
      <c r="BF175" t="s">
        <v>1514</v>
      </c>
      <c r="BL175" t="s">
        <v>20</v>
      </c>
      <c r="BM175" t="s">
        <v>79</v>
      </c>
      <c r="BN175" t="s">
        <v>177</v>
      </c>
      <c r="BO175" t="s">
        <v>179</v>
      </c>
    </row>
    <row r="176" spans="1:72" x14ac:dyDescent="0.25">
      <c r="A176" t="s">
        <v>157</v>
      </c>
      <c r="U176" t="s">
        <v>1514</v>
      </c>
      <c r="AI176" t="s">
        <v>1514</v>
      </c>
      <c r="AU176" t="s">
        <v>1514</v>
      </c>
      <c r="BF176" t="s">
        <v>1514</v>
      </c>
      <c r="BL176" t="s">
        <v>1514</v>
      </c>
    </row>
    <row r="177" spans="1:68" x14ac:dyDescent="0.25">
      <c r="A177" t="s">
        <v>1514</v>
      </c>
      <c r="U177" t="s">
        <v>1514</v>
      </c>
      <c r="AI177" t="s">
        <v>1514</v>
      </c>
      <c r="AU177" t="s">
        <v>1514</v>
      </c>
      <c r="BF177" t="s">
        <v>1514</v>
      </c>
      <c r="BL177" t="s">
        <v>1514</v>
      </c>
    </row>
    <row r="178" spans="1:68" x14ac:dyDescent="0.25">
      <c r="A178" t="s">
        <v>1514</v>
      </c>
      <c r="U178" t="s">
        <v>1514</v>
      </c>
      <c r="AI178" t="s">
        <v>1514</v>
      </c>
      <c r="AU178" t="s">
        <v>1514</v>
      </c>
      <c r="BF178" t="s">
        <v>1514</v>
      </c>
      <c r="BL178" t="s">
        <v>1514</v>
      </c>
    </row>
    <row r="179" spans="1:68" x14ac:dyDescent="0.25">
      <c r="A179" t="s">
        <v>1514</v>
      </c>
      <c r="U179" t="s">
        <v>1514</v>
      </c>
      <c r="AI179" t="s">
        <v>1514</v>
      </c>
      <c r="AU179" t="s">
        <v>1514</v>
      </c>
      <c r="BF179" t="s">
        <v>1514</v>
      </c>
      <c r="BL179" t="s">
        <v>1514</v>
      </c>
    </row>
    <row r="180" spans="1:68" x14ac:dyDescent="0.25">
      <c r="A180" t="s">
        <v>1514</v>
      </c>
      <c r="U180" t="s">
        <v>1514</v>
      </c>
      <c r="AI180" t="s">
        <v>1514</v>
      </c>
      <c r="AU180" t="s">
        <v>1514</v>
      </c>
      <c r="BF180" t="s">
        <v>1514</v>
      </c>
      <c r="BL180" t="s">
        <v>1514</v>
      </c>
    </row>
    <row r="181" spans="1:68" x14ac:dyDescent="0.25">
      <c r="A181" t="s">
        <v>3</v>
      </c>
      <c r="U181" t="s">
        <v>1514</v>
      </c>
      <c r="AI181" t="s">
        <v>1514</v>
      </c>
      <c r="AU181" t="s">
        <v>1514</v>
      </c>
      <c r="BF181" t="s">
        <v>1514</v>
      </c>
      <c r="BL181" t="s">
        <v>1514</v>
      </c>
    </row>
    <row r="182" spans="1:68" x14ac:dyDescent="0.25">
      <c r="A182" t="s">
        <v>88</v>
      </c>
      <c r="U182" t="s">
        <v>1514</v>
      </c>
      <c r="AI182" t="s">
        <v>1514</v>
      </c>
      <c r="AU182" t="s">
        <v>1514</v>
      </c>
      <c r="BF182" t="s">
        <v>1514</v>
      </c>
      <c r="BL182" t="s">
        <v>1514</v>
      </c>
    </row>
    <row r="183" spans="1:68" x14ac:dyDescent="0.25">
      <c r="A183" t="s">
        <v>3</v>
      </c>
      <c r="B183" t="s">
        <v>88</v>
      </c>
      <c r="U183" t="s">
        <v>1514</v>
      </c>
      <c r="AI183" t="s">
        <v>1514</v>
      </c>
      <c r="AU183" t="s">
        <v>1514</v>
      </c>
      <c r="BF183" t="s">
        <v>1514</v>
      </c>
      <c r="BL183" t="s">
        <v>1514</v>
      </c>
    </row>
    <row r="184" spans="1:68" x14ac:dyDescent="0.25">
      <c r="A184" t="s">
        <v>88</v>
      </c>
      <c r="U184" t="s">
        <v>1514</v>
      </c>
      <c r="AI184" t="s">
        <v>1514</v>
      </c>
      <c r="AU184" t="s">
        <v>1514</v>
      </c>
      <c r="BF184" t="s">
        <v>1514</v>
      </c>
      <c r="BL184" t="s">
        <v>1514</v>
      </c>
    </row>
    <row r="185" spans="1:68" x14ac:dyDescent="0.25">
      <c r="A185" t="s">
        <v>1514</v>
      </c>
      <c r="U185" t="s">
        <v>61</v>
      </c>
      <c r="V185" t="s">
        <v>92</v>
      </c>
      <c r="W185" t="s">
        <v>108</v>
      </c>
      <c r="X185" t="s">
        <v>137</v>
      </c>
      <c r="Y185" t="s">
        <v>176</v>
      </c>
      <c r="Z185" t="s">
        <v>180</v>
      </c>
      <c r="AI185" t="s">
        <v>149</v>
      </c>
      <c r="AU185" t="s">
        <v>1514</v>
      </c>
      <c r="BF185" t="s">
        <v>54</v>
      </c>
      <c r="BL185" t="s">
        <v>146</v>
      </c>
      <c r="BM185" t="s">
        <v>151</v>
      </c>
      <c r="BN185" t="s">
        <v>168</v>
      </c>
    </row>
    <row r="186" spans="1:68" x14ac:dyDescent="0.25">
      <c r="A186" t="s">
        <v>87</v>
      </c>
      <c r="B186" t="s">
        <v>145</v>
      </c>
      <c r="U186" t="s">
        <v>1514</v>
      </c>
      <c r="AI186" t="s">
        <v>57</v>
      </c>
      <c r="AJ186" t="s">
        <v>191</v>
      </c>
      <c r="AU186" t="s">
        <v>1514</v>
      </c>
      <c r="BF186" t="s">
        <v>1514</v>
      </c>
      <c r="BL186" t="s">
        <v>1514</v>
      </c>
    </row>
    <row r="187" spans="1:68" x14ac:dyDescent="0.25">
      <c r="A187" t="s">
        <v>87</v>
      </c>
      <c r="B187" t="s">
        <v>145</v>
      </c>
      <c r="U187" t="s">
        <v>1514</v>
      </c>
      <c r="AI187" t="s">
        <v>57</v>
      </c>
      <c r="AU187" t="s">
        <v>1514</v>
      </c>
      <c r="BF187" t="s">
        <v>1514</v>
      </c>
      <c r="BL187" t="s">
        <v>32</v>
      </c>
      <c r="BM187" t="s">
        <v>133</v>
      </c>
      <c r="BN187" t="s">
        <v>146</v>
      </c>
      <c r="BO187" t="s">
        <v>147</v>
      </c>
      <c r="BP187" t="s">
        <v>150</v>
      </c>
    </row>
    <row r="188" spans="1:68" x14ac:dyDescent="0.25">
      <c r="A188" t="s">
        <v>87</v>
      </c>
      <c r="B188" t="s">
        <v>145</v>
      </c>
      <c r="U188" t="s">
        <v>1514</v>
      </c>
      <c r="AI188" t="s">
        <v>1514</v>
      </c>
      <c r="AU188" t="s">
        <v>1514</v>
      </c>
      <c r="BF188" t="s">
        <v>1514</v>
      </c>
      <c r="BL188" t="s">
        <v>1514</v>
      </c>
    </row>
    <row r="189" spans="1:68" x14ac:dyDescent="0.25">
      <c r="A189" t="s">
        <v>1514</v>
      </c>
      <c r="U189" t="s">
        <v>8</v>
      </c>
      <c r="V189" t="s">
        <v>112</v>
      </c>
      <c r="W189" t="s">
        <v>131</v>
      </c>
      <c r="AI189" t="s">
        <v>1514</v>
      </c>
      <c r="AU189" t="s">
        <v>1514</v>
      </c>
      <c r="BF189" t="s">
        <v>1514</v>
      </c>
      <c r="BL189" t="s">
        <v>1514</v>
      </c>
    </row>
    <row r="190" spans="1:68" x14ac:dyDescent="0.25">
      <c r="A190" t="s">
        <v>1514</v>
      </c>
      <c r="U190" t="s">
        <v>1514</v>
      </c>
      <c r="AI190" t="s">
        <v>1514</v>
      </c>
      <c r="AU190" t="s">
        <v>1514</v>
      </c>
      <c r="BF190" t="s">
        <v>1514</v>
      </c>
      <c r="BL190" t="s">
        <v>1514</v>
      </c>
    </row>
    <row r="191" spans="1:68" x14ac:dyDescent="0.25">
      <c r="A191" t="s">
        <v>1514</v>
      </c>
      <c r="U191" t="s">
        <v>1514</v>
      </c>
      <c r="AI191" t="s">
        <v>1514</v>
      </c>
      <c r="AU191" t="s">
        <v>1514</v>
      </c>
      <c r="BF191" t="s">
        <v>1514</v>
      </c>
      <c r="BL191" t="s">
        <v>1514</v>
      </c>
    </row>
    <row r="192" spans="1:68" x14ac:dyDescent="0.25">
      <c r="A192" t="s">
        <v>1514</v>
      </c>
      <c r="U192" t="s">
        <v>1514</v>
      </c>
      <c r="AI192" t="s">
        <v>1514</v>
      </c>
      <c r="AU192" t="s">
        <v>1514</v>
      </c>
      <c r="BF192" t="s">
        <v>1514</v>
      </c>
      <c r="BL192" t="s">
        <v>147</v>
      </c>
    </row>
    <row r="193" spans="1:70" x14ac:dyDescent="0.25">
      <c r="A193" t="s">
        <v>1514</v>
      </c>
      <c r="U193" t="s">
        <v>1514</v>
      </c>
      <c r="AI193" t="s">
        <v>1514</v>
      </c>
      <c r="AU193" t="s">
        <v>12</v>
      </c>
      <c r="BF193" t="s">
        <v>1514</v>
      </c>
      <c r="BL193" t="s">
        <v>1514</v>
      </c>
    </row>
    <row r="194" spans="1:70" x14ac:dyDescent="0.25">
      <c r="A194" t="s">
        <v>3</v>
      </c>
      <c r="B194" t="s">
        <v>29</v>
      </c>
      <c r="C194" t="s">
        <v>75</v>
      </c>
      <c r="D194" t="s">
        <v>145</v>
      </c>
      <c r="U194" t="s">
        <v>1514</v>
      </c>
      <c r="AI194" t="s">
        <v>1514</v>
      </c>
      <c r="AU194" t="s">
        <v>9</v>
      </c>
      <c r="BF194" t="s">
        <v>17</v>
      </c>
      <c r="BG194" t="s">
        <v>117</v>
      </c>
      <c r="BL194" t="s">
        <v>89</v>
      </c>
      <c r="BM194" t="s">
        <v>97</v>
      </c>
      <c r="BN194" t="s">
        <v>109</v>
      </c>
      <c r="BO194" t="s">
        <v>147</v>
      </c>
      <c r="BP194" t="s">
        <v>151</v>
      </c>
    </row>
    <row r="195" spans="1:70" x14ac:dyDescent="0.25">
      <c r="A195" t="s">
        <v>1514</v>
      </c>
      <c r="U195" t="s">
        <v>1514</v>
      </c>
      <c r="AI195" t="s">
        <v>1514</v>
      </c>
      <c r="AU195" t="s">
        <v>1514</v>
      </c>
      <c r="BF195" t="s">
        <v>1514</v>
      </c>
      <c r="BL195" t="s">
        <v>1514</v>
      </c>
    </row>
    <row r="196" spans="1:70" x14ac:dyDescent="0.25">
      <c r="A196" t="s">
        <v>1514</v>
      </c>
      <c r="U196" t="s">
        <v>1514</v>
      </c>
      <c r="AI196" t="s">
        <v>1514</v>
      </c>
      <c r="AU196" t="s">
        <v>1514</v>
      </c>
      <c r="BF196" t="s">
        <v>1514</v>
      </c>
      <c r="BL196" t="s">
        <v>1514</v>
      </c>
    </row>
    <row r="197" spans="1:70" x14ac:dyDescent="0.25">
      <c r="A197" t="s">
        <v>1514</v>
      </c>
      <c r="U197" t="s">
        <v>1514</v>
      </c>
      <c r="AI197" t="s">
        <v>1514</v>
      </c>
      <c r="AU197" t="s">
        <v>1514</v>
      </c>
      <c r="BF197" t="s">
        <v>1514</v>
      </c>
      <c r="BL197" t="s">
        <v>1514</v>
      </c>
    </row>
    <row r="198" spans="1:70" x14ac:dyDescent="0.25">
      <c r="A198" t="s">
        <v>87</v>
      </c>
      <c r="B198" t="s">
        <v>93</v>
      </c>
      <c r="U198" t="s">
        <v>176</v>
      </c>
      <c r="AI198" t="s">
        <v>23</v>
      </c>
      <c r="AJ198" t="s">
        <v>33</v>
      </c>
      <c r="AU198" t="s">
        <v>35</v>
      </c>
      <c r="BF198" t="s">
        <v>1514</v>
      </c>
      <c r="BL198" t="s">
        <v>78</v>
      </c>
      <c r="BM198" t="s">
        <v>97</v>
      </c>
      <c r="BN198" t="s">
        <v>125</v>
      </c>
      <c r="BO198" t="s">
        <v>136</v>
      </c>
      <c r="BP198" t="s">
        <v>146</v>
      </c>
      <c r="BQ198" t="s">
        <v>147</v>
      </c>
    </row>
    <row r="199" spans="1:70" x14ac:dyDescent="0.25">
      <c r="A199" t="s">
        <v>1514</v>
      </c>
      <c r="U199" t="s">
        <v>1514</v>
      </c>
      <c r="AI199" t="s">
        <v>1514</v>
      </c>
      <c r="AU199" t="s">
        <v>1514</v>
      </c>
      <c r="BF199" t="s">
        <v>1514</v>
      </c>
      <c r="BL199" t="s">
        <v>1514</v>
      </c>
    </row>
    <row r="200" spans="1:70" x14ac:dyDescent="0.25">
      <c r="A200" t="s">
        <v>1514</v>
      </c>
      <c r="U200" t="s">
        <v>1514</v>
      </c>
      <c r="AI200" t="s">
        <v>1514</v>
      </c>
      <c r="AU200" t="s">
        <v>1514</v>
      </c>
      <c r="BF200" t="s">
        <v>1514</v>
      </c>
      <c r="BL200" t="s">
        <v>1514</v>
      </c>
    </row>
    <row r="201" spans="1:70" x14ac:dyDescent="0.25">
      <c r="A201" t="s">
        <v>1514</v>
      </c>
      <c r="U201" t="s">
        <v>1514</v>
      </c>
      <c r="AI201" t="s">
        <v>123</v>
      </c>
      <c r="AJ201" t="s">
        <v>185</v>
      </c>
      <c r="AU201" t="s">
        <v>1514</v>
      </c>
      <c r="BF201" t="s">
        <v>19</v>
      </c>
      <c r="BG201" t="s">
        <v>119</v>
      </c>
      <c r="BH201" t="s">
        <v>124</v>
      </c>
      <c r="BL201" t="s">
        <v>79</v>
      </c>
      <c r="BM201" t="s">
        <v>177</v>
      </c>
    </row>
    <row r="202" spans="1:70" x14ac:dyDescent="0.25">
      <c r="A202" t="s">
        <v>1514</v>
      </c>
      <c r="U202" t="s">
        <v>1514</v>
      </c>
      <c r="AI202" t="s">
        <v>1514</v>
      </c>
      <c r="AU202" t="s">
        <v>1514</v>
      </c>
      <c r="BF202" t="s">
        <v>1514</v>
      </c>
      <c r="BL202" t="s">
        <v>1514</v>
      </c>
    </row>
    <row r="203" spans="1:70" x14ac:dyDescent="0.25">
      <c r="A203" t="s">
        <v>1514</v>
      </c>
      <c r="U203" t="s">
        <v>1514</v>
      </c>
      <c r="AI203" t="s">
        <v>1514</v>
      </c>
      <c r="AU203" t="s">
        <v>1514</v>
      </c>
      <c r="BF203" t="s">
        <v>1514</v>
      </c>
      <c r="BL203" t="s">
        <v>79</v>
      </c>
      <c r="BM203" t="s">
        <v>177</v>
      </c>
    </row>
    <row r="204" spans="1:70" x14ac:dyDescent="0.25">
      <c r="A204" t="s">
        <v>1514</v>
      </c>
      <c r="U204" t="s">
        <v>1514</v>
      </c>
      <c r="AI204" t="s">
        <v>57</v>
      </c>
      <c r="AJ204" t="s">
        <v>194</v>
      </c>
      <c r="AU204" t="s">
        <v>9</v>
      </c>
      <c r="AV204" t="s">
        <v>12</v>
      </c>
      <c r="BF204" t="s">
        <v>1514</v>
      </c>
      <c r="BL204" t="s">
        <v>32</v>
      </c>
      <c r="BM204" t="s">
        <v>79</v>
      </c>
      <c r="BN204" t="s">
        <v>91</v>
      </c>
      <c r="BO204" t="s">
        <v>155</v>
      </c>
      <c r="BP204" t="s">
        <v>177</v>
      </c>
      <c r="BQ204" t="s">
        <v>199</v>
      </c>
    </row>
    <row r="205" spans="1:70" x14ac:dyDescent="0.25">
      <c r="A205" t="s">
        <v>28</v>
      </c>
      <c r="B205" t="s">
        <v>68</v>
      </c>
      <c r="C205" t="s">
        <v>85</v>
      </c>
      <c r="D205" t="s">
        <v>88</v>
      </c>
      <c r="E205" t="s">
        <v>90</v>
      </c>
      <c r="F205" t="s">
        <v>94</v>
      </c>
      <c r="G205" t="s">
        <v>115</v>
      </c>
      <c r="H205" t="s">
        <v>118</v>
      </c>
      <c r="I205" t="s">
        <v>145</v>
      </c>
      <c r="J205" t="s">
        <v>169</v>
      </c>
      <c r="U205" t="s">
        <v>1514</v>
      </c>
      <c r="AI205" t="s">
        <v>23</v>
      </c>
      <c r="AU205" t="s">
        <v>1514</v>
      </c>
      <c r="BF205" t="s">
        <v>1514</v>
      </c>
      <c r="BL205" t="s">
        <v>1514</v>
      </c>
    </row>
    <row r="206" spans="1:70" x14ac:dyDescent="0.25">
      <c r="A206" t="s">
        <v>1514</v>
      </c>
      <c r="U206" t="s">
        <v>1514</v>
      </c>
      <c r="AI206" t="s">
        <v>50</v>
      </c>
      <c r="AJ206" t="s">
        <v>105</v>
      </c>
      <c r="AK206" t="s">
        <v>165</v>
      </c>
      <c r="AL206" t="s">
        <v>190</v>
      </c>
      <c r="AM206" t="s">
        <v>191</v>
      </c>
      <c r="AU206" t="s">
        <v>1514</v>
      </c>
      <c r="BF206" t="s">
        <v>1514</v>
      </c>
      <c r="BL206" t="s">
        <v>25</v>
      </c>
      <c r="BM206" t="s">
        <v>70</v>
      </c>
      <c r="BN206" t="s">
        <v>136</v>
      </c>
      <c r="BO206" t="s">
        <v>146</v>
      </c>
      <c r="BP206" t="s">
        <v>147</v>
      </c>
      <c r="BQ206" t="s">
        <v>150</v>
      </c>
      <c r="BR206" t="s">
        <v>152</v>
      </c>
    </row>
    <row r="207" spans="1:70" x14ac:dyDescent="0.25">
      <c r="A207" t="s">
        <v>1514</v>
      </c>
      <c r="U207" t="s">
        <v>1514</v>
      </c>
      <c r="AI207" t="s">
        <v>1514</v>
      </c>
      <c r="AU207" t="s">
        <v>1514</v>
      </c>
      <c r="BF207" t="s">
        <v>1514</v>
      </c>
      <c r="BL207" t="s">
        <v>70</v>
      </c>
      <c r="BM207" t="s">
        <v>133</v>
      </c>
      <c r="BN207" t="s">
        <v>146</v>
      </c>
    </row>
    <row r="208" spans="1:70" x14ac:dyDescent="0.25">
      <c r="A208" t="s">
        <v>1514</v>
      </c>
      <c r="U208" t="s">
        <v>11</v>
      </c>
      <c r="V208" t="s">
        <v>18</v>
      </c>
      <c r="W208" t="s">
        <v>38</v>
      </c>
      <c r="X208" t="s">
        <v>49</v>
      </c>
      <c r="Y208" t="s">
        <v>137</v>
      </c>
      <c r="AI208" t="s">
        <v>1514</v>
      </c>
      <c r="AU208" t="s">
        <v>1514</v>
      </c>
      <c r="BF208" t="s">
        <v>1514</v>
      </c>
      <c r="BL208" t="s">
        <v>32</v>
      </c>
      <c r="BM208" t="s">
        <v>101</v>
      </c>
      <c r="BN208" t="s">
        <v>136</v>
      </c>
    </row>
    <row r="209" spans="1:69" x14ac:dyDescent="0.25">
      <c r="A209" t="s">
        <v>1514</v>
      </c>
      <c r="U209" t="s">
        <v>1514</v>
      </c>
      <c r="AI209" t="s">
        <v>1514</v>
      </c>
      <c r="AU209" t="s">
        <v>1514</v>
      </c>
      <c r="BF209" t="s">
        <v>117</v>
      </c>
      <c r="BG209" t="s">
        <v>193</v>
      </c>
      <c r="BL209" t="s">
        <v>109</v>
      </c>
    </row>
    <row r="210" spans="1:69" x14ac:dyDescent="0.25">
      <c r="A210" t="s">
        <v>1514</v>
      </c>
      <c r="U210" t="s">
        <v>1514</v>
      </c>
      <c r="AI210" t="s">
        <v>1514</v>
      </c>
      <c r="AU210" t="s">
        <v>1514</v>
      </c>
      <c r="BF210" t="s">
        <v>1514</v>
      </c>
      <c r="BL210" t="s">
        <v>79</v>
      </c>
      <c r="BM210" t="s">
        <v>91</v>
      </c>
      <c r="BN210" t="s">
        <v>125</v>
      </c>
      <c r="BO210" t="s">
        <v>155</v>
      </c>
      <c r="BP210" t="s">
        <v>177</v>
      </c>
      <c r="BQ210" t="s">
        <v>199</v>
      </c>
    </row>
    <row r="211" spans="1:69" x14ac:dyDescent="0.25">
      <c r="A211" t="s">
        <v>1514</v>
      </c>
      <c r="U211" t="s">
        <v>1514</v>
      </c>
      <c r="AI211" t="s">
        <v>57</v>
      </c>
      <c r="AJ211" t="s">
        <v>64</v>
      </c>
      <c r="AK211" t="s">
        <v>190</v>
      </c>
      <c r="AU211" t="s">
        <v>1514</v>
      </c>
      <c r="BF211" t="s">
        <v>1514</v>
      </c>
      <c r="BL211" t="s">
        <v>147</v>
      </c>
      <c r="BM211" t="s">
        <v>155</v>
      </c>
    </row>
    <row r="212" spans="1:69" x14ac:dyDescent="0.25">
      <c r="A212" t="s">
        <v>1514</v>
      </c>
      <c r="U212" t="s">
        <v>1514</v>
      </c>
      <c r="AI212" t="s">
        <v>1514</v>
      </c>
      <c r="AU212" t="s">
        <v>1514</v>
      </c>
      <c r="BF212" t="s">
        <v>16</v>
      </c>
      <c r="BG212" t="s">
        <v>17</v>
      </c>
      <c r="BL212" t="s">
        <v>79</v>
      </c>
      <c r="BM212" t="s">
        <v>126</v>
      </c>
      <c r="BN212" t="s">
        <v>136</v>
      </c>
      <c r="BO212" t="s">
        <v>177</v>
      </c>
    </row>
    <row r="213" spans="1:69" x14ac:dyDescent="0.25">
      <c r="A213" t="s">
        <v>39</v>
      </c>
      <c r="B213" t="s">
        <v>75</v>
      </c>
      <c r="U213" t="s">
        <v>92</v>
      </c>
      <c r="AI213" t="s">
        <v>1514</v>
      </c>
      <c r="AU213" t="s">
        <v>1514</v>
      </c>
      <c r="BF213" t="s">
        <v>1514</v>
      </c>
      <c r="BL213" t="s">
        <v>79</v>
      </c>
      <c r="BM213" t="s">
        <v>97</v>
      </c>
      <c r="BN213" t="s">
        <v>177</v>
      </c>
    </row>
    <row r="214" spans="1:69" x14ac:dyDescent="0.25">
      <c r="A214" t="s">
        <v>63</v>
      </c>
      <c r="U214" t="s">
        <v>1514</v>
      </c>
      <c r="AI214" t="s">
        <v>1514</v>
      </c>
      <c r="AU214" t="s">
        <v>1514</v>
      </c>
      <c r="BF214" t="s">
        <v>1514</v>
      </c>
      <c r="BL214" t="s">
        <v>1514</v>
      </c>
    </row>
    <row r="215" spans="1:69" x14ac:dyDescent="0.25">
      <c r="A215" t="s">
        <v>1514</v>
      </c>
      <c r="U215" t="s">
        <v>1514</v>
      </c>
      <c r="AI215" t="s">
        <v>1514</v>
      </c>
      <c r="AU215" t="s">
        <v>1514</v>
      </c>
      <c r="BF215" t="s">
        <v>1514</v>
      </c>
      <c r="BL215" t="s">
        <v>1514</v>
      </c>
    </row>
    <row r="216" spans="1:69" x14ac:dyDescent="0.25">
      <c r="A216" t="s">
        <v>63</v>
      </c>
      <c r="U216" t="s">
        <v>1514</v>
      </c>
      <c r="AI216" t="s">
        <v>1514</v>
      </c>
      <c r="AU216" t="s">
        <v>1514</v>
      </c>
      <c r="BF216" t="s">
        <v>1514</v>
      </c>
      <c r="BL216" t="s">
        <v>1514</v>
      </c>
    </row>
    <row r="217" spans="1:69" x14ac:dyDescent="0.25">
      <c r="A217" t="s">
        <v>1514</v>
      </c>
      <c r="U217" t="s">
        <v>1514</v>
      </c>
      <c r="AI217" t="s">
        <v>1514</v>
      </c>
      <c r="AU217" t="s">
        <v>1514</v>
      </c>
      <c r="BF217" t="s">
        <v>1514</v>
      </c>
      <c r="BL217" t="s">
        <v>1514</v>
      </c>
    </row>
    <row r="218" spans="1:69" x14ac:dyDescent="0.25">
      <c r="A218" t="s">
        <v>87</v>
      </c>
      <c r="U218" t="s">
        <v>1514</v>
      </c>
      <c r="AI218" t="s">
        <v>41</v>
      </c>
      <c r="AJ218" t="s">
        <v>123</v>
      </c>
      <c r="AU218" t="s">
        <v>1514</v>
      </c>
      <c r="BF218" t="s">
        <v>1514</v>
      </c>
      <c r="BL218" t="s">
        <v>1514</v>
      </c>
    </row>
    <row r="219" spans="1:69" x14ac:dyDescent="0.25">
      <c r="A219" t="s">
        <v>1514</v>
      </c>
      <c r="U219" t="s">
        <v>1514</v>
      </c>
      <c r="AI219" t="s">
        <v>123</v>
      </c>
      <c r="AU219" t="s">
        <v>1514</v>
      </c>
      <c r="BF219" t="s">
        <v>1514</v>
      </c>
      <c r="BL219" t="s">
        <v>79</v>
      </c>
      <c r="BM219" t="s">
        <v>168</v>
      </c>
      <c r="BN219" t="s">
        <v>177</v>
      </c>
    </row>
    <row r="220" spans="1:69" x14ac:dyDescent="0.25">
      <c r="A220" t="s">
        <v>63</v>
      </c>
      <c r="B220" t="s">
        <v>87</v>
      </c>
      <c r="C220" t="s">
        <v>156</v>
      </c>
      <c r="U220" t="s">
        <v>1514</v>
      </c>
      <c r="AI220" t="s">
        <v>160</v>
      </c>
      <c r="AU220" t="s">
        <v>1514</v>
      </c>
      <c r="BF220" t="s">
        <v>1514</v>
      </c>
      <c r="BL220" t="s">
        <v>79</v>
      </c>
      <c r="BM220" t="s">
        <v>177</v>
      </c>
      <c r="BN220" t="s">
        <v>179</v>
      </c>
    </row>
    <row r="221" spans="1:69" x14ac:dyDescent="0.25">
      <c r="A221" t="s">
        <v>1514</v>
      </c>
      <c r="U221" t="s">
        <v>1514</v>
      </c>
      <c r="AI221" t="s">
        <v>1514</v>
      </c>
      <c r="AU221" t="s">
        <v>1514</v>
      </c>
      <c r="BF221" t="s">
        <v>117</v>
      </c>
      <c r="BG221" t="s">
        <v>193</v>
      </c>
      <c r="BL221" t="s">
        <v>79</v>
      </c>
      <c r="BM221" t="s">
        <v>177</v>
      </c>
      <c r="BN221" t="s">
        <v>179</v>
      </c>
    </row>
    <row r="222" spans="1:69" x14ac:dyDescent="0.25">
      <c r="A222" t="s">
        <v>1514</v>
      </c>
      <c r="U222" t="s">
        <v>1514</v>
      </c>
      <c r="AI222" t="s">
        <v>1514</v>
      </c>
      <c r="AU222" t="s">
        <v>1514</v>
      </c>
      <c r="BF222" t="s">
        <v>1514</v>
      </c>
      <c r="BL222" t="s">
        <v>79</v>
      </c>
      <c r="BM222" t="s">
        <v>177</v>
      </c>
      <c r="BN222" t="s">
        <v>179</v>
      </c>
    </row>
    <row r="223" spans="1:69" x14ac:dyDescent="0.25">
      <c r="A223" t="s">
        <v>1514</v>
      </c>
      <c r="U223" t="s">
        <v>1514</v>
      </c>
      <c r="AI223" t="s">
        <v>1514</v>
      </c>
      <c r="AU223" t="s">
        <v>1514</v>
      </c>
      <c r="BF223" t="s">
        <v>1514</v>
      </c>
      <c r="BL223" t="s">
        <v>79</v>
      </c>
      <c r="BM223" t="s">
        <v>177</v>
      </c>
      <c r="BN223" t="s">
        <v>179</v>
      </c>
    </row>
    <row r="224" spans="1:69" x14ac:dyDescent="0.25">
      <c r="A224" t="s">
        <v>1514</v>
      </c>
      <c r="U224" t="s">
        <v>1514</v>
      </c>
      <c r="AI224" t="s">
        <v>1514</v>
      </c>
      <c r="AU224" t="s">
        <v>1514</v>
      </c>
      <c r="BF224" t="s">
        <v>1514</v>
      </c>
      <c r="BL224" t="s">
        <v>1514</v>
      </c>
    </row>
    <row r="225" spans="1:69" x14ac:dyDescent="0.25">
      <c r="A225" t="s">
        <v>4</v>
      </c>
      <c r="B225" t="s">
        <v>21</v>
      </c>
      <c r="C225" t="s">
        <v>29</v>
      </c>
      <c r="D225" t="s">
        <v>68</v>
      </c>
      <c r="E225" t="s">
        <v>75</v>
      </c>
      <c r="F225" t="s">
        <v>80</v>
      </c>
      <c r="G225" t="s">
        <v>86</v>
      </c>
      <c r="H225" t="s">
        <v>88</v>
      </c>
      <c r="I225" t="s">
        <v>90</v>
      </c>
      <c r="J225" t="s">
        <v>118</v>
      </c>
      <c r="K225" t="s">
        <v>145</v>
      </c>
      <c r="L225" t="s">
        <v>156</v>
      </c>
      <c r="M225" t="s">
        <v>178</v>
      </c>
      <c r="N225" t="s">
        <v>187</v>
      </c>
      <c r="U225" t="s">
        <v>1514</v>
      </c>
      <c r="AI225" t="s">
        <v>1514</v>
      </c>
      <c r="AU225" t="s">
        <v>1514</v>
      </c>
      <c r="BF225" t="s">
        <v>1514</v>
      </c>
      <c r="BL225" t="s">
        <v>79</v>
      </c>
      <c r="BM225" t="s">
        <v>102</v>
      </c>
      <c r="BN225" t="s">
        <v>177</v>
      </c>
      <c r="BO225" t="s">
        <v>179</v>
      </c>
    </row>
    <row r="226" spans="1:69" x14ac:dyDescent="0.25">
      <c r="A226" t="s">
        <v>1514</v>
      </c>
      <c r="U226" t="s">
        <v>1514</v>
      </c>
      <c r="AI226" t="s">
        <v>1514</v>
      </c>
      <c r="AU226" t="s">
        <v>1514</v>
      </c>
      <c r="BF226" t="s">
        <v>1514</v>
      </c>
      <c r="BL226" t="s">
        <v>79</v>
      </c>
      <c r="BM226" t="s">
        <v>102</v>
      </c>
      <c r="BN226" t="s">
        <v>109</v>
      </c>
      <c r="BO226" t="s">
        <v>177</v>
      </c>
    </row>
    <row r="227" spans="1:69" x14ac:dyDescent="0.25">
      <c r="A227" t="s">
        <v>1514</v>
      </c>
      <c r="U227" t="s">
        <v>1514</v>
      </c>
      <c r="AI227" t="s">
        <v>1514</v>
      </c>
      <c r="AU227" t="s">
        <v>1514</v>
      </c>
      <c r="BF227" t="s">
        <v>1514</v>
      </c>
      <c r="BL227" t="s">
        <v>1514</v>
      </c>
    </row>
    <row r="228" spans="1:69" x14ac:dyDescent="0.25">
      <c r="A228" t="s">
        <v>1514</v>
      </c>
      <c r="U228" t="s">
        <v>1514</v>
      </c>
      <c r="AI228" t="s">
        <v>1514</v>
      </c>
      <c r="AU228" t="s">
        <v>1514</v>
      </c>
      <c r="BF228" t="s">
        <v>1514</v>
      </c>
      <c r="BL228" t="s">
        <v>1514</v>
      </c>
    </row>
    <row r="229" spans="1:69" x14ac:dyDescent="0.25">
      <c r="A229" t="s">
        <v>1514</v>
      </c>
      <c r="U229" t="s">
        <v>8</v>
      </c>
      <c r="V229" t="s">
        <v>37</v>
      </c>
      <c r="W229" t="s">
        <v>108</v>
      </c>
      <c r="X229" t="s">
        <v>122</v>
      </c>
      <c r="Y229" t="s">
        <v>137</v>
      </c>
      <c r="Z229" t="s">
        <v>176</v>
      </c>
      <c r="AI229" t="s">
        <v>1514</v>
      </c>
      <c r="AU229" t="s">
        <v>9</v>
      </c>
      <c r="AV229" t="s">
        <v>12</v>
      </c>
      <c r="AW229" t="s">
        <v>35</v>
      </c>
      <c r="AX229" t="s">
        <v>144</v>
      </c>
      <c r="AY229" t="s">
        <v>166</v>
      </c>
      <c r="BF229" t="s">
        <v>117</v>
      </c>
      <c r="BL229" t="s">
        <v>177</v>
      </c>
      <c r="BM229" t="s">
        <v>179</v>
      </c>
    </row>
    <row r="230" spans="1:69" x14ac:dyDescent="0.25">
      <c r="A230" t="s">
        <v>1514</v>
      </c>
      <c r="U230" t="s">
        <v>1514</v>
      </c>
      <c r="AI230" t="s">
        <v>1514</v>
      </c>
      <c r="AU230" t="s">
        <v>1514</v>
      </c>
      <c r="BF230" t="s">
        <v>1514</v>
      </c>
      <c r="BL230" t="s">
        <v>79</v>
      </c>
      <c r="BM230" t="s">
        <v>177</v>
      </c>
    </row>
    <row r="231" spans="1:69" x14ac:dyDescent="0.25">
      <c r="A231" t="s">
        <v>1514</v>
      </c>
      <c r="U231" t="s">
        <v>1514</v>
      </c>
      <c r="AI231" t="s">
        <v>33</v>
      </c>
      <c r="AJ231" t="s">
        <v>36</v>
      </c>
      <c r="AK231" t="s">
        <v>52</v>
      </c>
      <c r="AL231" t="s">
        <v>64</v>
      </c>
      <c r="AM231" t="s">
        <v>111</v>
      </c>
      <c r="AN231" t="s">
        <v>160</v>
      </c>
      <c r="AU231" t="s">
        <v>1514</v>
      </c>
      <c r="BF231" t="s">
        <v>193</v>
      </c>
      <c r="BL231" t="s">
        <v>1514</v>
      </c>
    </row>
    <row r="232" spans="1:69" x14ac:dyDescent="0.25">
      <c r="A232" t="s">
        <v>145</v>
      </c>
      <c r="U232" t="s">
        <v>1514</v>
      </c>
      <c r="AI232" t="s">
        <v>1514</v>
      </c>
      <c r="AU232" t="s">
        <v>1514</v>
      </c>
      <c r="BF232" t="s">
        <v>1514</v>
      </c>
      <c r="BL232" t="s">
        <v>155</v>
      </c>
    </row>
    <row r="233" spans="1:69" x14ac:dyDescent="0.25">
      <c r="A233" t="s">
        <v>1514</v>
      </c>
      <c r="U233" t="s">
        <v>1514</v>
      </c>
      <c r="AI233" t="s">
        <v>1514</v>
      </c>
      <c r="AU233" t="s">
        <v>1514</v>
      </c>
      <c r="BF233" t="s">
        <v>1514</v>
      </c>
      <c r="BL233" t="s">
        <v>1514</v>
      </c>
    </row>
    <row r="234" spans="1:69" x14ac:dyDescent="0.25">
      <c r="A234" t="s">
        <v>1514</v>
      </c>
      <c r="U234" t="s">
        <v>1514</v>
      </c>
      <c r="AI234" t="s">
        <v>1514</v>
      </c>
      <c r="AU234" t="s">
        <v>1514</v>
      </c>
      <c r="BF234" t="s">
        <v>1514</v>
      </c>
      <c r="BL234" t="s">
        <v>79</v>
      </c>
      <c r="BM234" t="s">
        <v>177</v>
      </c>
      <c r="BN234" t="s">
        <v>179</v>
      </c>
    </row>
    <row r="235" spans="1:69" x14ac:dyDescent="0.25">
      <c r="A235" t="s">
        <v>1514</v>
      </c>
      <c r="U235" t="s">
        <v>1514</v>
      </c>
      <c r="AI235" t="s">
        <v>1514</v>
      </c>
      <c r="AU235" t="s">
        <v>1514</v>
      </c>
      <c r="BF235" t="s">
        <v>27</v>
      </c>
      <c r="BL235" t="s">
        <v>1514</v>
      </c>
    </row>
    <row r="236" spans="1:69" x14ac:dyDescent="0.25">
      <c r="A236" t="s">
        <v>1514</v>
      </c>
      <c r="U236" t="s">
        <v>1514</v>
      </c>
      <c r="AI236" t="s">
        <v>33</v>
      </c>
      <c r="AJ236" t="s">
        <v>52</v>
      </c>
      <c r="AK236" t="s">
        <v>57</v>
      </c>
      <c r="AL236" t="s">
        <v>64</v>
      </c>
      <c r="AM236" t="s">
        <v>160</v>
      </c>
      <c r="AU236" t="s">
        <v>1514</v>
      </c>
      <c r="BF236" t="s">
        <v>1514</v>
      </c>
      <c r="BL236" t="s">
        <v>70</v>
      </c>
      <c r="BM236" t="s">
        <v>79</v>
      </c>
      <c r="BN236" t="s">
        <v>177</v>
      </c>
      <c r="BO236" t="s">
        <v>179</v>
      </c>
    </row>
    <row r="237" spans="1:69" x14ac:dyDescent="0.25">
      <c r="A237" t="s">
        <v>1514</v>
      </c>
      <c r="U237" t="s">
        <v>1514</v>
      </c>
      <c r="AI237" t="s">
        <v>44</v>
      </c>
      <c r="AJ237" t="s">
        <v>191</v>
      </c>
      <c r="AU237" t="s">
        <v>1514</v>
      </c>
      <c r="BF237" t="s">
        <v>1514</v>
      </c>
      <c r="BL237" t="s">
        <v>147</v>
      </c>
    </row>
    <row r="238" spans="1:69" x14ac:dyDescent="0.25">
      <c r="A238" t="s">
        <v>1514</v>
      </c>
      <c r="U238" t="s">
        <v>1514</v>
      </c>
      <c r="AI238" t="s">
        <v>1514</v>
      </c>
      <c r="AU238" t="s">
        <v>1514</v>
      </c>
      <c r="BF238" t="s">
        <v>1514</v>
      </c>
      <c r="BL238" t="s">
        <v>89</v>
      </c>
      <c r="BM238" t="s">
        <v>97</v>
      </c>
      <c r="BN238" t="s">
        <v>125</v>
      </c>
      <c r="BO238" t="s">
        <v>147</v>
      </c>
      <c r="BP238" t="s">
        <v>150</v>
      </c>
      <c r="BQ238" t="s">
        <v>155</v>
      </c>
    </row>
    <row r="239" spans="1:69" x14ac:dyDescent="0.25">
      <c r="A239" t="s">
        <v>1514</v>
      </c>
      <c r="U239" t="s">
        <v>1514</v>
      </c>
      <c r="AI239" t="s">
        <v>42</v>
      </c>
      <c r="AJ239" t="s">
        <v>64</v>
      </c>
      <c r="AU239" t="s">
        <v>1514</v>
      </c>
      <c r="BF239" t="s">
        <v>1514</v>
      </c>
      <c r="BL239" t="s">
        <v>67</v>
      </c>
      <c r="BM239" t="s">
        <v>133</v>
      </c>
      <c r="BN239" t="s">
        <v>147</v>
      </c>
      <c r="BO239" t="s">
        <v>150</v>
      </c>
    </row>
    <row r="240" spans="1:69" x14ac:dyDescent="0.25">
      <c r="A240" t="s">
        <v>1514</v>
      </c>
      <c r="U240" t="s">
        <v>1514</v>
      </c>
      <c r="AI240" t="s">
        <v>33</v>
      </c>
      <c r="AJ240" t="s">
        <v>42</v>
      </c>
      <c r="AK240" t="s">
        <v>48</v>
      </c>
      <c r="AL240" t="s">
        <v>52</v>
      </c>
      <c r="AM240" t="s">
        <v>64</v>
      </c>
      <c r="AN240" t="s">
        <v>123</v>
      </c>
      <c r="AU240" t="s">
        <v>1514</v>
      </c>
      <c r="BF240" t="s">
        <v>1514</v>
      </c>
      <c r="BL240" t="s">
        <v>1514</v>
      </c>
    </row>
    <row r="241" spans="1:69" x14ac:dyDescent="0.25">
      <c r="A241" t="s">
        <v>1514</v>
      </c>
      <c r="U241" t="s">
        <v>1514</v>
      </c>
      <c r="AI241" t="s">
        <v>42</v>
      </c>
      <c r="AJ241" t="s">
        <v>64</v>
      </c>
      <c r="AU241" t="s">
        <v>1514</v>
      </c>
      <c r="BF241" t="s">
        <v>1514</v>
      </c>
      <c r="BL241" t="s">
        <v>1514</v>
      </c>
    </row>
    <row r="242" spans="1:69" x14ac:dyDescent="0.25">
      <c r="A242" t="s">
        <v>84</v>
      </c>
      <c r="B242" t="s">
        <v>90</v>
      </c>
      <c r="U242" t="s">
        <v>1514</v>
      </c>
      <c r="AI242" t="s">
        <v>42</v>
      </c>
      <c r="AJ242" t="s">
        <v>52</v>
      </c>
      <c r="AK242" t="s">
        <v>64</v>
      </c>
      <c r="AL242" t="s">
        <v>123</v>
      </c>
      <c r="AM242" t="s">
        <v>160</v>
      </c>
      <c r="AN242" t="s">
        <v>185</v>
      </c>
      <c r="AU242" t="s">
        <v>1514</v>
      </c>
      <c r="BF242" t="s">
        <v>1514</v>
      </c>
      <c r="BL242" t="s">
        <v>67</v>
      </c>
      <c r="BM242" t="s">
        <v>78</v>
      </c>
      <c r="BN242" t="s">
        <v>91</v>
      </c>
      <c r="BO242" t="s">
        <v>125</v>
      </c>
      <c r="BP242" t="s">
        <v>147</v>
      </c>
      <c r="BQ242" t="s">
        <v>150</v>
      </c>
    </row>
    <row r="243" spans="1:69" x14ac:dyDescent="0.25">
      <c r="A243" t="s">
        <v>1514</v>
      </c>
      <c r="U243" t="s">
        <v>1514</v>
      </c>
      <c r="AI243" t="s">
        <v>57</v>
      </c>
      <c r="AU243" t="s">
        <v>1514</v>
      </c>
      <c r="BF243" t="s">
        <v>1514</v>
      </c>
      <c r="BL243" t="s">
        <v>1514</v>
      </c>
    </row>
    <row r="244" spans="1:69" x14ac:dyDescent="0.25">
      <c r="A244" t="s">
        <v>145</v>
      </c>
      <c r="U244" t="s">
        <v>51</v>
      </c>
      <c r="V244" t="s">
        <v>61</v>
      </c>
      <c r="W244" t="s">
        <v>73</v>
      </c>
      <c r="X244" t="s">
        <v>82</v>
      </c>
      <c r="Y244" t="s">
        <v>92</v>
      </c>
      <c r="Z244" t="s">
        <v>113</v>
      </c>
      <c r="AA244" t="s">
        <v>114</v>
      </c>
      <c r="AB244" t="s">
        <v>122</v>
      </c>
      <c r="AC244" t="s">
        <v>131</v>
      </c>
      <c r="AD244" t="s">
        <v>132</v>
      </c>
      <c r="AE244" t="s">
        <v>196</v>
      </c>
      <c r="AF244" t="s">
        <v>198</v>
      </c>
      <c r="AI244" t="s">
        <v>1514</v>
      </c>
      <c r="AU244" t="s">
        <v>1514</v>
      </c>
      <c r="BF244" t="s">
        <v>27</v>
      </c>
      <c r="BL244" t="s">
        <v>1514</v>
      </c>
    </row>
    <row r="245" spans="1:69" x14ac:dyDescent="0.25">
      <c r="A245" t="s">
        <v>21</v>
      </c>
      <c r="B245" t="s">
        <v>90</v>
      </c>
      <c r="U245" t="s">
        <v>5</v>
      </c>
      <c r="V245" t="s">
        <v>51</v>
      </c>
      <c r="W245" t="s">
        <v>167</v>
      </c>
      <c r="X245" t="s">
        <v>176</v>
      </c>
      <c r="Y245" t="s">
        <v>180</v>
      </c>
      <c r="AI245" t="s">
        <v>1514</v>
      </c>
      <c r="AU245" t="s">
        <v>142</v>
      </c>
      <c r="BF245" t="s">
        <v>1514</v>
      </c>
      <c r="BL245" t="s">
        <v>1514</v>
      </c>
    </row>
    <row r="246" spans="1:69" x14ac:dyDescent="0.25">
      <c r="A246" t="s">
        <v>39</v>
      </c>
      <c r="U246" t="s">
        <v>1514</v>
      </c>
      <c r="AI246" t="s">
        <v>1514</v>
      </c>
      <c r="AU246" t="s">
        <v>1514</v>
      </c>
      <c r="BF246" t="s">
        <v>1514</v>
      </c>
      <c r="BL246" t="s">
        <v>1514</v>
      </c>
    </row>
    <row r="247" spans="1:69" x14ac:dyDescent="0.25">
      <c r="A247" t="s">
        <v>1514</v>
      </c>
      <c r="U247" t="s">
        <v>1514</v>
      </c>
      <c r="AI247" t="s">
        <v>23</v>
      </c>
      <c r="AJ247" t="s">
        <v>95</v>
      </c>
      <c r="AK247" t="s">
        <v>128</v>
      </c>
      <c r="AL247" t="s">
        <v>149</v>
      </c>
      <c r="AU247" t="s">
        <v>83</v>
      </c>
      <c r="AV247" t="s">
        <v>182</v>
      </c>
      <c r="AW247" t="s">
        <v>197</v>
      </c>
      <c r="BF247" t="s">
        <v>1514</v>
      </c>
      <c r="BL247" t="s">
        <v>78</v>
      </c>
    </row>
    <row r="248" spans="1:69" x14ac:dyDescent="0.25">
      <c r="A248" t="s">
        <v>87</v>
      </c>
      <c r="U248" t="s">
        <v>51</v>
      </c>
      <c r="V248" t="s">
        <v>113</v>
      </c>
      <c r="W248" t="s">
        <v>132</v>
      </c>
      <c r="AI248" t="s">
        <v>1514</v>
      </c>
      <c r="AU248" t="s">
        <v>83</v>
      </c>
      <c r="BF248" t="s">
        <v>1514</v>
      </c>
      <c r="BL248" t="s">
        <v>1514</v>
      </c>
    </row>
    <row r="249" spans="1:69" x14ac:dyDescent="0.25">
      <c r="A249" t="s">
        <v>3</v>
      </c>
      <c r="B249" t="s">
        <v>4</v>
      </c>
      <c r="C249" t="s">
        <v>7</v>
      </c>
      <c r="D249" t="s">
        <v>39</v>
      </c>
      <c r="E249" t="s">
        <v>62</v>
      </c>
      <c r="F249" t="s">
        <v>75</v>
      </c>
      <c r="G249" t="s">
        <v>87</v>
      </c>
      <c r="H249" t="s">
        <v>98</v>
      </c>
      <c r="I249" t="s">
        <v>129</v>
      </c>
      <c r="J249" t="s">
        <v>134</v>
      </c>
      <c r="K249" t="s">
        <v>145</v>
      </c>
      <c r="L249" t="s">
        <v>187</v>
      </c>
      <c r="U249" t="s">
        <v>59</v>
      </c>
      <c r="AI249" t="s">
        <v>23</v>
      </c>
      <c r="AJ249" t="s">
        <v>36</v>
      </c>
      <c r="AK249" t="s">
        <v>105</v>
      </c>
      <c r="AL249" t="s">
        <v>128</v>
      </c>
      <c r="AU249" t="s">
        <v>1514</v>
      </c>
      <c r="BF249" t="s">
        <v>1514</v>
      </c>
      <c r="BL249" t="s">
        <v>1514</v>
      </c>
    </row>
    <row r="250" spans="1:69" x14ac:dyDescent="0.25">
      <c r="A250" t="s">
        <v>1514</v>
      </c>
      <c r="U250" t="s">
        <v>11</v>
      </c>
      <c r="V250" t="s">
        <v>137</v>
      </c>
      <c r="W250" t="s">
        <v>201</v>
      </c>
      <c r="AI250" t="s">
        <v>1514</v>
      </c>
      <c r="AU250" t="s">
        <v>40</v>
      </c>
      <c r="BF250" t="s">
        <v>54</v>
      </c>
      <c r="BL250" t="s">
        <v>79</v>
      </c>
      <c r="BM250" t="s">
        <v>177</v>
      </c>
      <c r="BN250" t="s">
        <v>179</v>
      </c>
    </row>
    <row r="251" spans="1:69" x14ac:dyDescent="0.25">
      <c r="A251" t="s">
        <v>1514</v>
      </c>
      <c r="U251" t="s">
        <v>1514</v>
      </c>
      <c r="AI251" t="s">
        <v>1514</v>
      </c>
      <c r="AU251" t="s">
        <v>1514</v>
      </c>
      <c r="BF251" t="s">
        <v>1514</v>
      </c>
      <c r="BL251" t="s">
        <v>79</v>
      </c>
      <c r="BM251" t="s">
        <v>177</v>
      </c>
      <c r="BN251" t="s">
        <v>179</v>
      </c>
    </row>
    <row r="252" spans="1:69" x14ac:dyDescent="0.25">
      <c r="A252" t="s">
        <v>1514</v>
      </c>
      <c r="U252" t="s">
        <v>132</v>
      </c>
      <c r="V252" t="s">
        <v>176</v>
      </c>
      <c r="AI252" t="s">
        <v>1514</v>
      </c>
      <c r="AU252" t="s">
        <v>40</v>
      </c>
      <c r="BF252" t="s">
        <v>1514</v>
      </c>
      <c r="BL252" t="s">
        <v>79</v>
      </c>
      <c r="BM252" t="s">
        <v>177</v>
      </c>
      <c r="BN252" t="s">
        <v>179</v>
      </c>
    </row>
    <row r="253" spans="1:69" x14ac:dyDescent="0.25">
      <c r="A253" t="s">
        <v>4</v>
      </c>
      <c r="B253" t="s">
        <v>31</v>
      </c>
      <c r="C253" t="s">
        <v>62</v>
      </c>
      <c r="D253" t="s">
        <v>63</v>
      </c>
      <c r="E253" t="s">
        <v>115</v>
      </c>
      <c r="F253" t="s">
        <v>129</v>
      </c>
      <c r="G253" t="s">
        <v>156</v>
      </c>
      <c r="H253" t="s">
        <v>187</v>
      </c>
      <c r="U253" t="s">
        <v>1514</v>
      </c>
      <c r="AI253" t="s">
        <v>23</v>
      </c>
      <c r="AJ253" t="s">
        <v>33</v>
      </c>
      <c r="AK253" t="s">
        <v>42</v>
      </c>
      <c r="AL253" t="s">
        <v>52</v>
      </c>
      <c r="AM253" t="s">
        <v>64</v>
      </c>
      <c r="AN253" t="s">
        <v>95</v>
      </c>
      <c r="AO253" t="s">
        <v>128</v>
      </c>
      <c r="AP253" t="s">
        <v>194</v>
      </c>
      <c r="AU253" t="s">
        <v>1514</v>
      </c>
      <c r="BF253" t="s">
        <v>1514</v>
      </c>
      <c r="BL253" t="s">
        <v>70</v>
      </c>
      <c r="BM253" t="s">
        <v>91</v>
      </c>
      <c r="BN253" t="s">
        <v>147</v>
      </c>
      <c r="BO253" t="s">
        <v>168</v>
      </c>
    </row>
    <row r="254" spans="1:69" x14ac:dyDescent="0.25">
      <c r="A254" t="s">
        <v>1514</v>
      </c>
      <c r="U254" t="s">
        <v>51</v>
      </c>
      <c r="AI254" t="s">
        <v>1514</v>
      </c>
      <c r="AU254" t="s">
        <v>1514</v>
      </c>
      <c r="BF254" t="s">
        <v>1514</v>
      </c>
      <c r="BL254" t="s">
        <v>79</v>
      </c>
      <c r="BM254" t="s">
        <v>177</v>
      </c>
      <c r="BN254" t="s">
        <v>179</v>
      </c>
    </row>
    <row r="255" spans="1:69" x14ac:dyDescent="0.25">
      <c r="A255" t="s">
        <v>1514</v>
      </c>
      <c r="U255" t="s">
        <v>1514</v>
      </c>
      <c r="AI255" t="s">
        <v>1514</v>
      </c>
      <c r="AU255" t="s">
        <v>1514</v>
      </c>
      <c r="BF255" t="s">
        <v>1514</v>
      </c>
      <c r="BL255" t="s">
        <v>67</v>
      </c>
    </row>
    <row r="256" spans="1:69" x14ac:dyDescent="0.25">
      <c r="A256" t="s">
        <v>1514</v>
      </c>
      <c r="U256" t="s">
        <v>1514</v>
      </c>
      <c r="AI256" t="s">
        <v>1514</v>
      </c>
      <c r="AU256" t="s">
        <v>1514</v>
      </c>
      <c r="BF256" t="s">
        <v>1514</v>
      </c>
      <c r="BL256" t="s">
        <v>146</v>
      </c>
    </row>
    <row r="257" spans="1:71" x14ac:dyDescent="0.25">
      <c r="A257" t="s">
        <v>1514</v>
      </c>
      <c r="U257" t="s">
        <v>1514</v>
      </c>
      <c r="AI257" t="s">
        <v>1514</v>
      </c>
      <c r="AU257" t="s">
        <v>1514</v>
      </c>
      <c r="BF257" t="s">
        <v>1514</v>
      </c>
      <c r="BL257" t="s">
        <v>1514</v>
      </c>
    </row>
    <row r="258" spans="1:71" x14ac:dyDescent="0.25">
      <c r="A258" t="s">
        <v>1514</v>
      </c>
      <c r="U258" t="s">
        <v>1514</v>
      </c>
      <c r="AI258" t="s">
        <v>1514</v>
      </c>
      <c r="AU258" t="s">
        <v>1514</v>
      </c>
      <c r="BF258" t="s">
        <v>1514</v>
      </c>
      <c r="BL258" t="s">
        <v>91</v>
      </c>
    </row>
    <row r="259" spans="1:71" x14ac:dyDescent="0.25">
      <c r="A259" t="s">
        <v>1514</v>
      </c>
      <c r="U259" t="s">
        <v>1514</v>
      </c>
      <c r="AI259" t="s">
        <v>1514</v>
      </c>
      <c r="AU259" t="s">
        <v>1514</v>
      </c>
      <c r="BF259" t="s">
        <v>27</v>
      </c>
      <c r="BL259" t="s">
        <v>1514</v>
      </c>
    </row>
    <row r="260" spans="1:71" x14ac:dyDescent="0.25">
      <c r="A260" t="s">
        <v>1514</v>
      </c>
      <c r="U260" t="s">
        <v>1514</v>
      </c>
      <c r="AI260" t="s">
        <v>1514</v>
      </c>
      <c r="AU260" t="s">
        <v>195</v>
      </c>
      <c r="BF260" t="s">
        <v>1514</v>
      </c>
      <c r="BL260" t="s">
        <v>78</v>
      </c>
    </row>
    <row r="261" spans="1:71" x14ac:dyDescent="0.25">
      <c r="A261" t="s">
        <v>62</v>
      </c>
      <c r="B261" t="s">
        <v>88</v>
      </c>
      <c r="U261" t="s">
        <v>108</v>
      </c>
      <c r="AI261" t="s">
        <v>1514</v>
      </c>
      <c r="AU261" t="s">
        <v>142</v>
      </c>
      <c r="BF261" t="s">
        <v>1514</v>
      </c>
      <c r="BL261" t="s">
        <v>70</v>
      </c>
      <c r="BM261" t="s">
        <v>91</v>
      </c>
    </row>
    <row r="262" spans="1:71" x14ac:dyDescent="0.25">
      <c r="A262" t="s">
        <v>1514</v>
      </c>
      <c r="U262" t="s">
        <v>1514</v>
      </c>
      <c r="AI262" t="s">
        <v>50</v>
      </c>
      <c r="AU262" t="s">
        <v>1514</v>
      </c>
      <c r="BF262" t="s">
        <v>1514</v>
      </c>
      <c r="BL262" t="s">
        <v>1514</v>
      </c>
    </row>
    <row r="263" spans="1:71" x14ac:dyDescent="0.25">
      <c r="A263" t="s">
        <v>1514</v>
      </c>
      <c r="U263" t="s">
        <v>1514</v>
      </c>
      <c r="AI263" t="s">
        <v>1514</v>
      </c>
      <c r="AU263" t="s">
        <v>1514</v>
      </c>
      <c r="BF263" t="s">
        <v>1514</v>
      </c>
      <c r="BL263" t="s">
        <v>79</v>
      </c>
      <c r="BM263" t="s">
        <v>177</v>
      </c>
      <c r="BN263" t="s">
        <v>179</v>
      </c>
    </row>
    <row r="264" spans="1:71" x14ac:dyDescent="0.25">
      <c r="A264" t="s">
        <v>1514</v>
      </c>
      <c r="U264" t="s">
        <v>1514</v>
      </c>
      <c r="AI264" t="s">
        <v>1514</v>
      </c>
      <c r="AU264" t="s">
        <v>1514</v>
      </c>
      <c r="BF264" t="s">
        <v>1514</v>
      </c>
      <c r="BL264" t="s">
        <v>1514</v>
      </c>
    </row>
    <row r="265" spans="1:71" x14ac:dyDescent="0.25">
      <c r="A265" t="s">
        <v>39</v>
      </c>
      <c r="U265" t="s">
        <v>1514</v>
      </c>
      <c r="AI265" t="s">
        <v>1514</v>
      </c>
      <c r="AU265" t="s">
        <v>40</v>
      </c>
      <c r="BF265" t="s">
        <v>1514</v>
      </c>
      <c r="BL265" t="s">
        <v>1514</v>
      </c>
    </row>
    <row r="266" spans="1:71" x14ac:dyDescent="0.25">
      <c r="A266" t="s">
        <v>1514</v>
      </c>
      <c r="U266" t="s">
        <v>1514</v>
      </c>
      <c r="AI266" t="s">
        <v>1514</v>
      </c>
      <c r="AU266" t="s">
        <v>1514</v>
      </c>
      <c r="BF266" t="s">
        <v>1514</v>
      </c>
      <c r="BL266" t="s">
        <v>1514</v>
      </c>
    </row>
    <row r="267" spans="1:71" x14ac:dyDescent="0.25">
      <c r="A267" t="s">
        <v>7</v>
      </c>
      <c r="B267" t="s">
        <v>21</v>
      </c>
      <c r="C267" t="s">
        <v>29</v>
      </c>
      <c r="D267" t="s">
        <v>75</v>
      </c>
      <c r="E267" t="s">
        <v>85</v>
      </c>
      <c r="F267" t="s">
        <v>94</v>
      </c>
      <c r="G267" t="s">
        <v>100</v>
      </c>
      <c r="H267" t="s">
        <v>129</v>
      </c>
      <c r="I267" t="s">
        <v>134</v>
      </c>
      <c r="J267" t="s">
        <v>175</v>
      </c>
      <c r="K267" t="s">
        <v>184</v>
      </c>
      <c r="L267" t="s">
        <v>189</v>
      </c>
      <c r="M267" t="s">
        <v>200</v>
      </c>
      <c r="U267" t="s">
        <v>51</v>
      </c>
      <c r="V267" t="s">
        <v>59</v>
      </c>
      <c r="W267" t="s">
        <v>61</v>
      </c>
      <c r="X267" t="s">
        <v>167</v>
      </c>
      <c r="Y267" t="s">
        <v>192</v>
      </c>
      <c r="Z267" t="s">
        <v>201</v>
      </c>
      <c r="AI267" t="s">
        <v>1514</v>
      </c>
      <c r="AU267" t="s">
        <v>159</v>
      </c>
      <c r="AV267" t="s">
        <v>195</v>
      </c>
      <c r="BF267" t="s">
        <v>193</v>
      </c>
      <c r="BL267" t="s">
        <v>89</v>
      </c>
      <c r="BM267" t="s">
        <v>101</v>
      </c>
      <c r="BN267" t="s">
        <v>102</v>
      </c>
      <c r="BO267" t="s">
        <v>109</v>
      </c>
      <c r="BP267" t="s">
        <v>155</v>
      </c>
      <c r="BQ267" t="s">
        <v>168</v>
      </c>
      <c r="BR267" t="s">
        <v>171</v>
      </c>
      <c r="BS267" t="s">
        <v>174</v>
      </c>
    </row>
    <row r="268" spans="1:71" x14ac:dyDescent="0.25">
      <c r="A268" t="s">
        <v>1514</v>
      </c>
      <c r="U268" t="s">
        <v>132</v>
      </c>
      <c r="AI268" t="s">
        <v>1514</v>
      </c>
      <c r="AU268" t="s">
        <v>1514</v>
      </c>
      <c r="BF268" t="s">
        <v>1514</v>
      </c>
      <c r="BL268" t="s">
        <v>1514</v>
      </c>
    </row>
    <row r="269" spans="1:71" x14ac:dyDescent="0.25">
      <c r="A269" t="s">
        <v>1514</v>
      </c>
      <c r="U269" t="s">
        <v>1514</v>
      </c>
      <c r="AI269" t="s">
        <v>1514</v>
      </c>
      <c r="AU269" t="s">
        <v>1514</v>
      </c>
      <c r="BF269" t="s">
        <v>1514</v>
      </c>
      <c r="BL269" t="s">
        <v>67</v>
      </c>
    </row>
    <row r="270" spans="1:71" x14ac:dyDescent="0.25">
      <c r="A270" t="s">
        <v>1514</v>
      </c>
      <c r="U270" t="s">
        <v>1514</v>
      </c>
      <c r="AI270" t="s">
        <v>1514</v>
      </c>
      <c r="AU270" t="s">
        <v>1514</v>
      </c>
      <c r="BF270" t="s">
        <v>1514</v>
      </c>
      <c r="BL270" t="s">
        <v>1514</v>
      </c>
    </row>
    <row r="271" spans="1:71" x14ac:dyDescent="0.25">
      <c r="A271" t="s">
        <v>7</v>
      </c>
      <c r="B271" t="s">
        <v>28</v>
      </c>
      <c r="C271" t="s">
        <v>29</v>
      </c>
      <c r="D271" t="s">
        <v>63</v>
      </c>
      <c r="E271" t="s">
        <v>75</v>
      </c>
      <c r="F271" t="s">
        <v>129</v>
      </c>
      <c r="U271" t="s">
        <v>1514</v>
      </c>
      <c r="AI271" t="s">
        <v>44</v>
      </c>
      <c r="AJ271" t="s">
        <v>140</v>
      </c>
      <c r="AK271" t="s">
        <v>162</v>
      </c>
      <c r="AL271" t="s">
        <v>191</v>
      </c>
      <c r="AU271" t="s">
        <v>1514</v>
      </c>
      <c r="BF271" t="s">
        <v>1514</v>
      </c>
      <c r="BL271" t="s">
        <v>70</v>
      </c>
      <c r="BM271" t="s">
        <v>146</v>
      </c>
      <c r="BN271" t="s">
        <v>147</v>
      </c>
      <c r="BO271" t="s">
        <v>150</v>
      </c>
    </row>
    <row r="272" spans="1:71" x14ac:dyDescent="0.25">
      <c r="A272" t="s">
        <v>1514</v>
      </c>
      <c r="U272" t="s">
        <v>73</v>
      </c>
      <c r="AI272" t="s">
        <v>1514</v>
      </c>
      <c r="AU272" t="s">
        <v>1514</v>
      </c>
      <c r="BF272" t="s">
        <v>34</v>
      </c>
      <c r="BG272" t="s">
        <v>54</v>
      </c>
      <c r="BL272" t="s">
        <v>109</v>
      </c>
    </row>
    <row r="273" spans="1:73" x14ac:dyDescent="0.25">
      <c r="A273" t="s">
        <v>1514</v>
      </c>
      <c r="U273" t="s">
        <v>1514</v>
      </c>
      <c r="AI273" t="s">
        <v>1514</v>
      </c>
      <c r="AU273" t="s">
        <v>1514</v>
      </c>
      <c r="BF273" t="s">
        <v>1514</v>
      </c>
      <c r="BL273" t="s">
        <v>79</v>
      </c>
      <c r="BM273" t="s">
        <v>151</v>
      </c>
      <c r="BN273" t="s">
        <v>177</v>
      </c>
      <c r="BO273" t="s">
        <v>179</v>
      </c>
    </row>
    <row r="274" spans="1:73" x14ac:dyDescent="0.25">
      <c r="A274" t="s">
        <v>1514</v>
      </c>
      <c r="U274" t="s">
        <v>1514</v>
      </c>
      <c r="AI274" t="s">
        <v>1514</v>
      </c>
      <c r="AU274" t="s">
        <v>1514</v>
      </c>
      <c r="BF274" t="s">
        <v>1514</v>
      </c>
      <c r="BL274" t="s">
        <v>79</v>
      </c>
      <c r="BM274" t="s">
        <v>89</v>
      </c>
      <c r="BN274" t="s">
        <v>101</v>
      </c>
      <c r="BO274" t="s">
        <v>102</v>
      </c>
      <c r="BP274" t="s">
        <v>104</v>
      </c>
      <c r="BQ274" t="s">
        <v>126</v>
      </c>
      <c r="BR274" t="s">
        <v>155</v>
      </c>
      <c r="BS274" t="s">
        <v>177</v>
      </c>
      <c r="BT274" t="s">
        <v>179</v>
      </c>
      <c r="BU274" t="s">
        <v>199</v>
      </c>
    </row>
    <row r="275" spans="1:73" x14ac:dyDescent="0.25">
      <c r="A275" t="s">
        <v>1514</v>
      </c>
      <c r="U275" t="s">
        <v>1514</v>
      </c>
      <c r="AI275" t="s">
        <v>1514</v>
      </c>
      <c r="AU275" t="s">
        <v>1514</v>
      </c>
      <c r="BF275" t="s">
        <v>1514</v>
      </c>
      <c r="BL275" t="s">
        <v>1514</v>
      </c>
    </row>
    <row r="276" spans="1:73" x14ac:dyDescent="0.25">
      <c r="A276" t="s">
        <v>1514</v>
      </c>
      <c r="U276" t="s">
        <v>1514</v>
      </c>
      <c r="AI276" t="s">
        <v>1514</v>
      </c>
      <c r="AU276" t="s">
        <v>35</v>
      </c>
      <c r="AV276" t="s">
        <v>40</v>
      </c>
      <c r="AW276" t="s">
        <v>55</v>
      </c>
      <c r="BF276" t="s">
        <v>1514</v>
      </c>
      <c r="BL276" t="s">
        <v>1514</v>
      </c>
    </row>
    <row r="277" spans="1:73" x14ac:dyDescent="0.25">
      <c r="A277" t="s">
        <v>1514</v>
      </c>
      <c r="U277" t="s">
        <v>14</v>
      </c>
      <c r="V277" t="s">
        <v>113</v>
      </c>
      <c r="AI277" t="s">
        <v>1514</v>
      </c>
      <c r="AU277" t="s">
        <v>1514</v>
      </c>
      <c r="BF277" t="s">
        <v>117</v>
      </c>
      <c r="BG277" t="s">
        <v>193</v>
      </c>
      <c r="BL277" t="s">
        <v>1514</v>
      </c>
    </row>
    <row r="278" spans="1:73" x14ac:dyDescent="0.25">
      <c r="A278" t="s">
        <v>1514</v>
      </c>
      <c r="U278" t="s">
        <v>1514</v>
      </c>
      <c r="AI278" t="s">
        <v>1514</v>
      </c>
      <c r="AU278" t="s">
        <v>45</v>
      </c>
      <c r="AV278" t="s">
        <v>66</v>
      </c>
      <c r="AW278" t="s">
        <v>69</v>
      </c>
      <c r="AX278" t="s">
        <v>181</v>
      </c>
      <c r="BF278" t="s">
        <v>1514</v>
      </c>
      <c r="BL278" t="s">
        <v>1514</v>
      </c>
    </row>
    <row r="279" spans="1:73" x14ac:dyDescent="0.25">
      <c r="A279" t="s">
        <v>21</v>
      </c>
      <c r="B279" t="s">
        <v>75</v>
      </c>
      <c r="C279" t="s">
        <v>145</v>
      </c>
      <c r="U279" t="s">
        <v>1514</v>
      </c>
      <c r="AI279" t="s">
        <v>1514</v>
      </c>
      <c r="AU279" t="s">
        <v>1514</v>
      </c>
      <c r="BF279" t="s">
        <v>1514</v>
      </c>
      <c r="BL279" t="s">
        <v>1514</v>
      </c>
    </row>
    <row r="280" spans="1:73" x14ac:dyDescent="0.25">
      <c r="A280" t="s">
        <v>39</v>
      </c>
      <c r="B280" t="s">
        <v>53</v>
      </c>
      <c r="C280" t="s">
        <v>88</v>
      </c>
      <c r="D280" t="s">
        <v>183</v>
      </c>
      <c r="E280" t="s">
        <v>189</v>
      </c>
      <c r="U280" t="s">
        <v>1514</v>
      </c>
      <c r="AI280" t="s">
        <v>1514</v>
      </c>
      <c r="AU280" t="s">
        <v>1514</v>
      </c>
      <c r="BF280" t="s">
        <v>1514</v>
      </c>
      <c r="BL280" t="s">
        <v>1514</v>
      </c>
    </row>
    <row r="281" spans="1:73" x14ac:dyDescent="0.25">
      <c r="A281" t="s">
        <v>3</v>
      </c>
      <c r="B281" t="s">
        <v>43</v>
      </c>
      <c r="C281" t="s">
        <v>46</v>
      </c>
      <c r="D281" t="s">
        <v>60</v>
      </c>
      <c r="E281" t="s">
        <v>68</v>
      </c>
      <c r="F281" t="s">
        <v>72</v>
      </c>
      <c r="G281" t="s">
        <v>88</v>
      </c>
      <c r="H281" t="s">
        <v>100</v>
      </c>
      <c r="I281" t="s">
        <v>115</v>
      </c>
      <c r="J281" t="s">
        <v>118</v>
      </c>
      <c r="K281" t="s">
        <v>169</v>
      </c>
      <c r="L281" t="s">
        <v>178</v>
      </c>
      <c r="U281" t="s">
        <v>38</v>
      </c>
      <c r="V281" t="s">
        <v>49</v>
      </c>
      <c r="W281" t="s">
        <v>112</v>
      </c>
      <c r="AI281" t="s">
        <v>1514</v>
      </c>
      <c r="AU281" t="s">
        <v>1514</v>
      </c>
      <c r="BF281" t="s">
        <v>1514</v>
      </c>
      <c r="BL281" t="s">
        <v>1514</v>
      </c>
    </row>
    <row r="282" spans="1:73" x14ac:dyDescent="0.25">
      <c r="A282" t="s">
        <v>1514</v>
      </c>
      <c r="U282" t="s">
        <v>1514</v>
      </c>
      <c r="AI282" t="s">
        <v>1514</v>
      </c>
      <c r="AU282" t="s">
        <v>1514</v>
      </c>
      <c r="BF282" t="s">
        <v>1514</v>
      </c>
      <c r="BL282" t="s">
        <v>1514</v>
      </c>
    </row>
    <row r="283" spans="1:73" x14ac:dyDescent="0.25">
      <c r="A283" t="s">
        <v>1514</v>
      </c>
      <c r="U283" t="s">
        <v>131</v>
      </c>
      <c r="V283" t="s">
        <v>137</v>
      </c>
      <c r="AI283" t="s">
        <v>64</v>
      </c>
      <c r="AU283" t="s">
        <v>12</v>
      </c>
      <c r="BF283" t="s">
        <v>27</v>
      </c>
      <c r="BG283" t="s">
        <v>138</v>
      </c>
      <c r="BH283" t="s">
        <v>193</v>
      </c>
      <c r="BL283" t="s">
        <v>79</v>
      </c>
      <c r="BM283" t="s">
        <v>177</v>
      </c>
    </row>
    <row r="284" spans="1:73" x14ac:dyDescent="0.25">
      <c r="A284" t="s">
        <v>63</v>
      </c>
      <c r="B284" t="s">
        <v>129</v>
      </c>
      <c r="U284" t="s">
        <v>1514</v>
      </c>
      <c r="AI284" t="s">
        <v>190</v>
      </c>
      <c r="AJ284" t="s">
        <v>191</v>
      </c>
      <c r="AU284" t="s">
        <v>1514</v>
      </c>
      <c r="BF284" t="s">
        <v>1514</v>
      </c>
      <c r="BL284" t="s">
        <v>1514</v>
      </c>
    </row>
    <row r="285" spans="1:73" x14ac:dyDescent="0.25">
      <c r="A285" t="s">
        <v>1514</v>
      </c>
      <c r="U285" t="s">
        <v>1514</v>
      </c>
      <c r="AI285" t="s">
        <v>23</v>
      </c>
      <c r="AU285" t="s">
        <v>1514</v>
      </c>
      <c r="BF285" t="s">
        <v>117</v>
      </c>
      <c r="BG285" t="s">
        <v>193</v>
      </c>
      <c r="BL285" t="s">
        <v>1514</v>
      </c>
    </row>
    <row r="286" spans="1:73" x14ac:dyDescent="0.25">
      <c r="A286" t="s">
        <v>1514</v>
      </c>
      <c r="U286" t="s">
        <v>1514</v>
      </c>
      <c r="AI286" t="s">
        <v>1514</v>
      </c>
      <c r="AU286" t="s">
        <v>1514</v>
      </c>
      <c r="BF286" t="s">
        <v>1514</v>
      </c>
      <c r="BL286" t="s">
        <v>1514</v>
      </c>
    </row>
    <row r="287" spans="1:73" x14ac:dyDescent="0.25">
      <c r="A287" t="s">
        <v>1514</v>
      </c>
      <c r="U287" t="s">
        <v>1514</v>
      </c>
      <c r="AI287" t="s">
        <v>1514</v>
      </c>
      <c r="AU287" t="s">
        <v>1514</v>
      </c>
      <c r="BF287" t="s">
        <v>1514</v>
      </c>
      <c r="BL287" t="s">
        <v>1514</v>
      </c>
    </row>
    <row r="288" spans="1:73" x14ac:dyDescent="0.25">
      <c r="A288" t="s">
        <v>3</v>
      </c>
      <c r="B288" t="s">
        <v>88</v>
      </c>
      <c r="C288" t="s">
        <v>110</v>
      </c>
      <c r="D288" t="s">
        <v>145</v>
      </c>
      <c r="E288" t="s">
        <v>169</v>
      </c>
      <c r="U288" t="s">
        <v>1514</v>
      </c>
      <c r="AI288" t="s">
        <v>1514</v>
      </c>
      <c r="AU288" t="s">
        <v>1514</v>
      </c>
      <c r="BF288" t="s">
        <v>1514</v>
      </c>
      <c r="BL288" t="s">
        <v>25</v>
      </c>
      <c r="BM288" t="s">
        <v>147</v>
      </c>
      <c r="BN288" t="s">
        <v>152</v>
      </c>
    </row>
    <row r="289" spans="1:64" x14ac:dyDescent="0.25">
      <c r="A289" t="s">
        <v>1514</v>
      </c>
      <c r="U289" t="s">
        <v>1514</v>
      </c>
      <c r="AI289" t="s">
        <v>1514</v>
      </c>
      <c r="AU289" t="s">
        <v>1514</v>
      </c>
      <c r="BF289" t="s">
        <v>1514</v>
      </c>
      <c r="BL289" t="s">
        <v>1514</v>
      </c>
    </row>
    <row r="290" spans="1:64" x14ac:dyDescent="0.25">
      <c r="A290" t="s">
        <v>1514</v>
      </c>
      <c r="U290" t="s">
        <v>1514</v>
      </c>
      <c r="AI290" t="s">
        <v>1514</v>
      </c>
      <c r="AU290" t="s">
        <v>1514</v>
      </c>
      <c r="BF290" t="s">
        <v>1514</v>
      </c>
      <c r="BL290" t="s">
        <v>1514</v>
      </c>
    </row>
    <row r="291" spans="1:64" x14ac:dyDescent="0.25">
      <c r="A291" t="s">
        <v>1514</v>
      </c>
      <c r="U291" t="s">
        <v>1514</v>
      </c>
      <c r="AI291" t="s">
        <v>1514</v>
      </c>
      <c r="AU291" t="s">
        <v>99</v>
      </c>
      <c r="AV291" t="s">
        <v>139</v>
      </c>
      <c r="AW291" t="s">
        <v>141</v>
      </c>
      <c r="AX291" t="s">
        <v>142</v>
      </c>
      <c r="BF291" t="s">
        <v>1514</v>
      </c>
      <c r="BL291" t="s">
        <v>1514</v>
      </c>
    </row>
    <row r="292" spans="1:64" x14ac:dyDescent="0.25">
      <c r="A292" t="s">
        <v>1514</v>
      </c>
      <c r="U292" t="s">
        <v>1514</v>
      </c>
      <c r="AI292" t="s">
        <v>1514</v>
      </c>
      <c r="AU292" t="s">
        <v>141</v>
      </c>
      <c r="AV292" t="s">
        <v>142</v>
      </c>
      <c r="BF292" t="s">
        <v>1514</v>
      </c>
      <c r="BL292" t="s">
        <v>1514</v>
      </c>
    </row>
    <row r="293" spans="1:64" x14ac:dyDescent="0.25">
      <c r="A293" t="s">
        <v>1514</v>
      </c>
      <c r="U293" t="s">
        <v>1514</v>
      </c>
      <c r="AI293" t="s">
        <v>1514</v>
      </c>
      <c r="AU293" t="s">
        <v>1514</v>
      </c>
      <c r="BF293" t="s">
        <v>1514</v>
      </c>
      <c r="BL293" t="s">
        <v>1514</v>
      </c>
    </row>
    <row r="294" spans="1:64" x14ac:dyDescent="0.25">
      <c r="A294" t="s">
        <v>1514</v>
      </c>
      <c r="U294" t="s">
        <v>1514</v>
      </c>
      <c r="AI294" t="s">
        <v>1514</v>
      </c>
      <c r="AU294" t="s">
        <v>1514</v>
      </c>
      <c r="BF294" t="s">
        <v>1514</v>
      </c>
      <c r="BL294" t="s">
        <v>1514</v>
      </c>
    </row>
    <row r="295" spans="1:64" x14ac:dyDescent="0.25">
      <c r="BL295" t="s">
        <v>1514</v>
      </c>
    </row>
    <row r="296" spans="1:64" x14ac:dyDescent="0.25">
      <c r="BL296" t="s">
        <v>1514</v>
      </c>
    </row>
    <row r="297" spans="1:64" x14ac:dyDescent="0.25">
      <c r="BL297" t="s">
        <v>1514</v>
      </c>
    </row>
    <row r="298" spans="1:64" x14ac:dyDescent="0.25">
      <c r="BL298" t="s">
        <v>1514</v>
      </c>
    </row>
    <row r="299" spans="1:64" x14ac:dyDescent="0.25">
      <c r="BL299"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parlament_export_session_5113_f</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theor</cp:lastModifiedBy>
  <cp:revision>1</cp:revision>
  <dcterms:created xsi:type="dcterms:W3CDTF">2022-04-20T13:22:04Z</dcterms:created>
  <dcterms:modified xsi:type="dcterms:W3CDTF">2022-04-26T07:30:45Z</dcterms:modified>
  <dc:language>de-CH</dc:language>
</cp:coreProperties>
</file>