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cho\PycharmProjects\openpyxl\"/>
    </mc:Choice>
  </mc:AlternateContent>
  <xr:revisionPtr revIDLastSave="0" documentId="8_{63E662E4-3F22-47A1-A02E-02BF2CB299FC}" xr6:coauthVersionLast="47" xr6:coauthVersionMax="47" xr10:uidLastSave="{00000000-0000-0000-0000-000000000000}"/>
  <bookViews>
    <workbookView xWindow="9585" yWindow="1635" windowWidth="27600" windowHeight="13215" activeTab="3" xr2:uid="{00000000-000D-0000-FFFF-FFFF00000000}"/>
  </bookViews>
  <sheets>
    <sheet name="Assessment" sheetId="1" r:id="rId1"/>
    <sheet name="Controls" sheetId="2" r:id="rId2"/>
    <sheet name="Aux" sheetId="3" r:id="rId3"/>
    <sheet name="Results" sheetId="4" r:id="rId4"/>
  </sheets>
  <definedNames>
    <definedName name="AssetName">Assessment!$D$3</definedName>
    <definedName name="AssetType">Assessment!$D$2</definedName>
  </definedNames>
  <calcPr calcId="191029" iterate="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7" i="4" l="1"/>
  <c r="Q57" i="4"/>
  <c r="R56" i="4"/>
  <c r="Q56" i="4"/>
  <c r="R55" i="4"/>
  <c r="Q55" i="4"/>
  <c r="R54" i="4"/>
  <c r="Q54" i="4"/>
  <c r="R53" i="4"/>
  <c r="Q53" i="4"/>
  <c r="R52" i="4"/>
  <c r="Q52" i="4"/>
  <c r="R51" i="4"/>
  <c r="Q51" i="4"/>
  <c r="R50" i="4"/>
  <c r="Q50" i="4"/>
  <c r="R49" i="4"/>
  <c r="Q49" i="4"/>
  <c r="R48" i="4"/>
  <c r="Q48" i="4"/>
  <c r="R47" i="4"/>
  <c r="Q47" i="4"/>
  <c r="R46" i="4"/>
  <c r="Q46" i="4"/>
  <c r="R45" i="4"/>
  <c r="Q45" i="4"/>
  <c r="R44" i="4"/>
  <c r="Q44" i="4"/>
  <c r="R43" i="4"/>
  <c r="Q43" i="4"/>
  <c r="R42" i="4"/>
  <c r="Q42" i="4"/>
  <c r="R41" i="4"/>
  <c r="Q41" i="4"/>
  <c r="R40" i="4"/>
  <c r="Q40" i="4"/>
  <c r="R39" i="4"/>
  <c r="Q39" i="4"/>
  <c r="R38" i="4"/>
  <c r="Q38" i="4"/>
  <c r="R37" i="4"/>
  <c r="Q37" i="4"/>
  <c r="R36" i="4"/>
  <c r="Q36" i="4"/>
  <c r="R35" i="4"/>
  <c r="Q35" i="4"/>
  <c r="R34" i="4"/>
  <c r="Q34" i="4"/>
  <c r="R33" i="4"/>
  <c r="Q33" i="4"/>
  <c r="R32" i="4"/>
  <c r="Q32" i="4"/>
  <c r="R31" i="4"/>
  <c r="Q31" i="4"/>
  <c r="R30" i="4"/>
  <c r="Q30" i="4"/>
  <c r="R29" i="4"/>
  <c r="Q29" i="4"/>
  <c r="R28" i="4"/>
  <c r="Q28" i="4"/>
  <c r="R27" i="4"/>
  <c r="Q27" i="4"/>
  <c r="R26" i="4"/>
  <c r="Q26" i="4"/>
  <c r="R25" i="4"/>
  <c r="Q25" i="4"/>
  <c r="R24" i="4"/>
  <c r="Q24" i="4"/>
  <c r="R23" i="4"/>
  <c r="Q23" i="4"/>
  <c r="R22" i="4"/>
  <c r="Q22" i="4"/>
  <c r="R21" i="4"/>
  <c r="Q21" i="4"/>
  <c r="R20" i="4"/>
  <c r="Q20" i="4"/>
  <c r="R19" i="4"/>
  <c r="Q19" i="4"/>
  <c r="R18" i="4"/>
  <c r="Q18" i="4"/>
  <c r="R17" i="4"/>
  <c r="Q17" i="4"/>
  <c r="R16" i="4"/>
  <c r="Q16" i="4"/>
  <c r="R15" i="4"/>
  <c r="Q15" i="4"/>
  <c r="R14" i="4"/>
  <c r="Q14" i="4"/>
  <c r="R13" i="4"/>
  <c r="Q13" i="4"/>
  <c r="R12" i="4"/>
  <c r="Q12" i="4"/>
  <c r="R11" i="4"/>
  <c r="Q11" i="4"/>
  <c r="R10" i="4"/>
  <c r="Q10" i="4"/>
  <c r="R9" i="4"/>
  <c r="Q9" i="4"/>
  <c r="R8" i="4"/>
  <c r="Q8" i="4"/>
  <c r="R7" i="4"/>
  <c r="Q7" i="4"/>
  <c r="R6" i="4"/>
  <c r="Q6" i="4"/>
  <c r="R5" i="4"/>
  <c r="Q5" i="4"/>
  <c r="R4" i="4"/>
  <c r="Q4" i="4"/>
  <c r="R3" i="4"/>
  <c r="Q3" i="4"/>
  <c r="R57" i="3"/>
  <c r="Q57" i="3"/>
  <c r="R56" i="3"/>
  <c r="Q56" i="3"/>
  <c r="R55" i="3"/>
  <c r="Q55" i="3"/>
  <c r="R54" i="3"/>
  <c r="Q54" i="3"/>
  <c r="R53" i="3"/>
  <c r="Q53" i="3"/>
  <c r="R52" i="3"/>
  <c r="Q52" i="3"/>
  <c r="R51" i="3"/>
  <c r="Q51" i="3"/>
  <c r="R50" i="3"/>
  <c r="Q50" i="3"/>
  <c r="R49" i="3"/>
  <c r="Q49" i="3"/>
  <c r="R48" i="3"/>
  <c r="Q48" i="3"/>
  <c r="R47" i="3"/>
  <c r="Q47" i="3"/>
  <c r="R46" i="3"/>
  <c r="Q46" i="3"/>
  <c r="R45" i="3"/>
  <c r="Q45" i="3"/>
  <c r="R44" i="3"/>
  <c r="Q44" i="3"/>
  <c r="R43" i="3"/>
  <c r="Q43" i="3"/>
  <c r="R42" i="3"/>
  <c r="Q42" i="3"/>
  <c r="R41" i="3"/>
  <c r="Q41" i="3"/>
  <c r="R40" i="3"/>
  <c r="Q40" i="3"/>
  <c r="R39" i="3"/>
  <c r="Q39" i="3"/>
  <c r="R38" i="3"/>
  <c r="Q38" i="3"/>
  <c r="R37" i="3"/>
  <c r="Q37" i="3"/>
  <c r="R36" i="3"/>
  <c r="Q36" i="3"/>
  <c r="R35" i="3"/>
  <c r="Q35" i="3"/>
  <c r="R34" i="3"/>
  <c r="Q34" i="3"/>
  <c r="R33" i="3"/>
  <c r="Q33" i="3"/>
  <c r="R32" i="3"/>
  <c r="Q32" i="3"/>
  <c r="R31" i="3"/>
  <c r="Q31"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AC7" i="3"/>
  <c r="Z7" i="3"/>
  <c r="Y7" i="3"/>
  <c r="X7" i="3"/>
  <c r="R7" i="3"/>
  <c r="Q7" i="3"/>
  <c r="AC6" i="3"/>
  <c r="Z6" i="3"/>
  <c r="AA6" i="3" s="1"/>
  <c r="AB6" i="3" s="1"/>
  <c r="Y6" i="3"/>
  <c r="X6" i="3"/>
  <c r="R6" i="3"/>
  <c r="Q6" i="3"/>
  <c r="AC5" i="3"/>
  <c r="Z5" i="3"/>
  <c r="AA5" i="3" s="1"/>
  <c r="AB5" i="3" s="1"/>
  <c r="Y5" i="3"/>
  <c r="X5" i="3"/>
  <c r="R5" i="3"/>
  <c r="Q5" i="3"/>
  <c r="AC4" i="3"/>
  <c r="Z4" i="3"/>
  <c r="Y4" i="3"/>
  <c r="X4" i="3"/>
  <c r="R4" i="3"/>
  <c r="Q4" i="3"/>
  <c r="AC3" i="3"/>
  <c r="Z3" i="3"/>
  <c r="AA3" i="3" s="1"/>
  <c r="AB3" i="3" s="1"/>
  <c r="Y3" i="3"/>
  <c r="X3" i="3"/>
  <c r="R3" i="3"/>
  <c r="Q3" i="3"/>
  <c r="AD5" i="3" l="1"/>
  <c r="AE5" i="3" s="1"/>
  <c r="AA7" i="3"/>
  <c r="AB7" i="3" s="1"/>
  <c r="AD7" i="3"/>
  <c r="AE7" i="3" s="1"/>
  <c r="AD4" i="3"/>
  <c r="AE4" i="3" s="1"/>
  <c r="AD6" i="3"/>
  <c r="AE6" i="3" s="1"/>
  <c r="AA4" i="3"/>
  <c r="AB4" i="3" s="1"/>
  <c r="AD3" i="3"/>
  <c r="AE3" i="3" s="1"/>
</calcChain>
</file>

<file path=xl/sharedStrings.xml><?xml version="1.0" encoding="utf-8"?>
<sst xmlns="http://schemas.openxmlformats.org/spreadsheetml/2006/main" count="1742" uniqueCount="364">
  <si>
    <t>Asset type</t>
  </si>
  <si>
    <t>Safety System</t>
  </si>
  <si>
    <t>Asset name</t>
  </si>
  <si>
    <t>test_asset</t>
  </si>
  <si>
    <t>Actors</t>
  </si>
  <si>
    <t>Intent</t>
  </si>
  <si>
    <t>Origin</t>
  </si>
  <si>
    <t>Motivation</t>
  </si>
  <si>
    <t>Privilege</t>
  </si>
  <si>
    <t>Skill</t>
  </si>
  <si>
    <t>Resources</t>
  </si>
  <si>
    <t>Threat Strength</t>
  </si>
  <si>
    <t>Threat Events</t>
  </si>
  <si>
    <t>Scenarios</t>
  </si>
  <si>
    <t>Competitor</t>
  </si>
  <si>
    <t>Malicious</t>
  </si>
  <si>
    <t>Internal</t>
  </si>
  <si>
    <t>High</t>
  </si>
  <si>
    <t>Moderate</t>
  </si>
  <si>
    <t>Low</t>
  </si>
  <si>
    <t>EM spectrum DoS</t>
  </si>
  <si>
    <t>Impact Type</t>
  </si>
  <si>
    <t>Level</t>
  </si>
  <si>
    <t>Threat Level</t>
  </si>
  <si>
    <t>Threat Event</t>
  </si>
  <si>
    <t>Customer</t>
  </si>
  <si>
    <t>Accidental</t>
  </si>
  <si>
    <t>External</t>
  </si>
  <si>
    <t>Medium</t>
  </si>
  <si>
    <t>No Access or Public</t>
  </si>
  <si>
    <t>System resources DoS</t>
  </si>
  <si>
    <t>Financial</t>
  </si>
  <si>
    <t>Very High</t>
  </si>
  <si>
    <t>Non authorized system modification</t>
  </si>
  <si>
    <t>Employee</t>
  </si>
  <si>
    <t>Significant</t>
  </si>
  <si>
    <t>Network DoS</t>
  </si>
  <si>
    <t>Regulatory and Compliance</t>
  </si>
  <si>
    <t>Privileged Employee</t>
  </si>
  <si>
    <t>Unprivileged</t>
  </si>
  <si>
    <t>Wrongful system use</t>
  </si>
  <si>
    <t>Reputational</t>
  </si>
  <si>
    <t>Hacker</t>
  </si>
  <si>
    <t>Operations and Infrastructure</t>
  </si>
  <si>
    <t>Nation-state</t>
  </si>
  <si>
    <t>Non authorized use of credentials</t>
  </si>
  <si>
    <t>Safety and Environment</t>
  </si>
  <si>
    <t>Organized Criminal</t>
  </si>
  <si>
    <t>Non authorized code execution</t>
  </si>
  <si>
    <t>Vendor</t>
  </si>
  <si>
    <t>System vulnerability exploitation</t>
  </si>
  <si>
    <t>Covert channel communication</t>
  </si>
  <si>
    <t>L</t>
  </si>
  <si>
    <t>I</t>
  </si>
  <si>
    <t>Ctrl ID</t>
  </si>
  <si>
    <t>ASL</t>
  </si>
  <si>
    <t>Network traffic tampering</t>
  </si>
  <si>
    <t>ICS.IA.8</t>
  </si>
  <si>
    <t>Destructive malware</t>
  </si>
  <si>
    <t>x</t>
  </si>
  <si>
    <t>ICS.IA.9</t>
  </si>
  <si>
    <t>a</t>
  </si>
  <si>
    <t>Information gathering malware</t>
  </si>
  <si>
    <t>ICS.IA.10</t>
  </si>
  <si>
    <t>Physical security breach</t>
  </si>
  <si>
    <t>ICS.IA.11</t>
  </si>
  <si>
    <t>Rogue device deployment</t>
  </si>
  <si>
    <t>ICS.IA.12</t>
  </si>
  <si>
    <t>Supply chain compromise</t>
  </si>
  <si>
    <t>ICS.IA.13</t>
  </si>
  <si>
    <t>Social engineering (logical)</t>
  </si>
  <si>
    <t>ICS.IA.14</t>
  </si>
  <si>
    <t>Social engineering (physical)</t>
  </si>
  <si>
    <t>ICS.OB.1</t>
  </si>
  <si>
    <t>Unauthorized information gathering</t>
  </si>
  <si>
    <t>ICS.PE.1</t>
  </si>
  <si>
    <t>ICS.PE.2</t>
  </si>
  <si>
    <t>ICS.PE.3</t>
  </si>
  <si>
    <t>ICS.UC.1</t>
  </si>
  <si>
    <t>ICS.UC.3</t>
  </si>
  <si>
    <t>ICS.UC.4</t>
  </si>
  <si>
    <t>ICS.UC.5</t>
  </si>
  <si>
    <t>Standard</t>
  </si>
  <si>
    <t>NIST Function</t>
  </si>
  <si>
    <t>Type of Control</t>
  </si>
  <si>
    <t>FR</t>
  </si>
  <si>
    <t>FR Title</t>
  </si>
  <si>
    <t>Control ID</t>
  </si>
  <si>
    <t>Original Control ID</t>
  </si>
  <si>
    <t>Control Title</t>
  </si>
  <si>
    <t>Control Description</t>
  </si>
  <si>
    <t>Likelihood</t>
  </si>
  <si>
    <t>Impact</t>
  </si>
  <si>
    <t>IEC 62443</t>
  </si>
  <si>
    <t>Protect</t>
  </si>
  <si>
    <t>Preventive</t>
  </si>
  <si>
    <t>FR 1</t>
  </si>
  <si>
    <t>I &amp; A Control</t>
  </si>
  <si>
    <t>ICS.IA.1</t>
  </si>
  <si>
    <t>SR 1.1</t>
  </si>
  <si>
    <t>Human user identification and authentication</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</si>
  <si>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</si>
  <si>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ICS.IA.2</t>
  </si>
  <si>
    <t>SR 1.2</t>
  </si>
  <si>
    <t>Software process and device identification and authentication</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</si>
  <si>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</si>
  <si>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ICS.IA.3</t>
  </si>
  <si>
    <t>SR 1.3</t>
  </si>
  <si>
    <t>Account management</t>
  </si>
  <si>
    <t>The control system shall provide the capability to support the management of all accounts by authorized users, including adding, activating, modifying, disabling and removing accounts.</t>
  </si>
  <si>
    <t>ICS.IA.4</t>
  </si>
  <si>
    <t>SR 1.4</t>
  </si>
  <si>
    <t>Identifier management</t>
  </si>
  <si>
    <t>The control system shall provide the capability to support the management of identifiers by user, group, role or control system interface.</t>
  </si>
  <si>
    <t>ICS.IA.5</t>
  </si>
  <si>
    <t>SR 1.5</t>
  </si>
  <si>
    <t>Authenticator management</t>
  </si>
  <si>
    <t>The control system shall provide the capability to:
a) initialize authenticator content;
b) change all default authenticators upon control system installation;
c) change/refresh all authenticators; and
d) protect all authenticators from unauthorized disclosure and modification when stored and transmitted.</t>
  </si>
  <si>
    <t>ICS.IA.6</t>
  </si>
  <si>
    <t>SR 1.6</t>
  </si>
  <si>
    <t>Wireless access management</t>
  </si>
  <si>
    <t>The control system shall provide the capability to identify and authenticate all users (humans, software processes or devices) engaged in wireless communication.</t>
  </si>
  <si>
    <t>ICS.IA.7</t>
  </si>
  <si>
    <t>SR 1.7</t>
  </si>
  <si>
    <t>Strength of password-based authentication</t>
  </si>
  <si>
    <t>For control systems utilizing password-based authentication, the control system shall provide the capability to enforce configurable password strength based on minimum length and variety of character types.</t>
  </si>
  <si>
    <t>SR 1.8</t>
  </si>
  <si>
    <t>Public key infrastructure (PKI) certificates</t>
  </si>
  <si>
    <t>Where PKI is utilized, the control system shall provide the capability to operate a PKI according to commonly accepted best practices or obtain public key certificates from an existing PKI.</t>
  </si>
  <si>
    <t>SR 1.9</t>
  </si>
  <si>
    <t>Strength of public key authentication</t>
  </si>
  <si>
    <t>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t>
  </si>
  <si>
    <t>SR 1.10</t>
  </si>
  <si>
    <t>Authenticator feedback</t>
  </si>
  <si>
    <t>The control system shall provide the capability to obscure feedback of authentication information during the authentication process.</t>
  </si>
  <si>
    <t>SR 1.11</t>
  </si>
  <si>
    <t>Unsuccessful login attempts</t>
  </si>
  <si>
    <t>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t>
  </si>
  <si>
    <t>Deterrent</t>
  </si>
  <si>
    <t>SR 1.12</t>
  </si>
  <si>
    <t>System use notification</t>
  </si>
  <si>
    <t>The control system shall provide the capability to display a system use notification message before authenticating. The system use notification message shall be configurable by authorized personnel.</t>
  </si>
  <si>
    <t>SR 1.13</t>
  </si>
  <si>
    <t>Access via untrusted networks</t>
  </si>
  <si>
    <t>The control system shall provide the capability to monitor and control all methods of access to the control system via untrusted networks.</t>
  </si>
  <si>
    <t>SR 2.1</t>
  </si>
  <si>
    <t>Authorization enforcement</t>
  </si>
  <si>
    <t>On all interfaces, the control system shall provide the capability to enforce authorizations assigned to all human users for controlling use of the control system to support segregation of duties and least privilege.</t>
  </si>
  <si>
    <t>NIST SP 800-53</t>
  </si>
  <si>
    <t>FR 11</t>
  </si>
  <si>
    <t>Physical &amp; Env. Security</t>
  </si>
  <si>
    <t>AT-1</t>
  </si>
  <si>
    <t>Physical access control</t>
  </si>
  <si>
    <t>The organization:
a. Enforces physical access authorizations to the facility where the ICS resides by;
1. Verifying individual access authorizations before granting access to the facility; and
2. Controlling ingress/egress to the facility using physical access control systems or guards
b. Maintains physical access audit logs
c. Provides security safeguards to control access to areas within the facility officially designated as publicly accessible;
d. Escorts visitors and monitors visitor activity requiring visitor escorts and monitoring;
e. Secures keys, combinations, and other physical access devices;</t>
  </si>
  <si>
    <t>AT-2</t>
  </si>
  <si>
    <t>Monitoring physical access</t>
  </si>
  <si>
    <t>The organization:
a. Monitors physical access to the facility where the ICS resides to detect and respond to physical security incidents;
b. Reviews physical access logs upon occurrence of potential indications of security events; and
c. Coordinates results of reviews and investigations with the organizational incident response capability.</t>
  </si>
  <si>
    <t>AT-3</t>
  </si>
  <si>
    <t>Visitor access records</t>
  </si>
  <si>
    <t>The organization maintains visitor access records to the facility where the ICS resides.</t>
  </si>
  <si>
    <t>Identify</t>
  </si>
  <si>
    <t>FR 2</t>
  </si>
  <si>
    <t>Use control</t>
  </si>
  <si>
    <t>AC-14</t>
  </si>
  <si>
    <t>Permitted Actions without Identification or
Authentication</t>
  </si>
  <si>
    <t>The organization:
a. Identifies user actions that can be performed on the ICS without identification or authentication consistent with organizational missions/business functions; and
b. Documents and provides supporting rationale in the security plan for the information system, user actions not requiring identification or authentication.</t>
  </si>
  <si>
    <t>Detect</t>
  </si>
  <si>
    <t>Detective</t>
  </si>
  <si>
    <t>AU-6</t>
  </si>
  <si>
    <t>Audit review, analysis and reporting</t>
  </si>
  <si>
    <t>The organization reviews and analyzes the security information generated by the ICS, such as audit records, for indications of inappropriate or unusual activity and reports findings to defined personnel or roles.</t>
  </si>
  <si>
    <t>CM-11</t>
  </si>
  <si>
    <t>User installed software</t>
  </si>
  <si>
    <t>The organization establishes policies governing the installation of software by users in the ICS environment.</t>
  </si>
  <si>
    <t>Respond</t>
  </si>
  <si>
    <t>Recovery</t>
  </si>
  <si>
    <t>SR 2.10</t>
  </si>
  <si>
    <t>Response to audit processing failures</t>
  </si>
  <si>
    <t>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t>
  </si>
  <si>
    <t>ICS.UC.6</t>
  </si>
  <si>
    <t>SR 2.11</t>
  </si>
  <si>
    <t>Timestamps</t>
  </si>
  <si>
    <t>The control system shall provide timestamps for use in audit record generation.</t>
  </si>
  <si>
    <t>ICS.UC.7</t>
  </si>
  <si>
    <t>SR 2.12</t>
  </si>
  <si>
    <t>Non-repudiation</t>
  </si>
  <si>
    <t>The control system shall provide the capability to determine whether a given human user took a particular action.</t>
  </si>
  <si>
    <t>ICS.UC.8</t>
  </si>
  <si>
    <t>SR 2.2</t>
  </si>
  <si>
    <t>Wireless use control</t>
  </si>
  <si>
    <t>The control system shall provide the capability to authorize, monitor and enforce usage restrictions for wireless connectivity to the control system according to commonly accepted security industry practices.</t>
  </si>
  <si>
    <t>ICS.UC.9</t>
  </si>
  <si>
    <t>SR 2.3</t>
  </si>
  <si>
    <t>Use control for portable and mobile devices</t>
  </si>
  <si>
    <t>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</si>
  <si>
    <t>ICS.UC.10</t>
  </si>
  <si>
    <t>SR 2.4</t>
  </si>
  <si>
    <t>Mobile code</t>
  </si>
  <si>
    <t>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t>
  </si>
  <si>
    <t>ICS.UC.11</t>
  </si>
  <si>
    <t>SR 2.5</t>
  </si>
  <si>
    <t>Session lock</t>
  </si>
  <si>
    <t>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t>
  </si>
  <si>
    <t>ICS.UC.12</t>
  </si>
  <si>
    <t>SR 2.6</t>
  </si>
  <si>
    <t>Remote session termination</t>
  </si>
  <si>
    <t>The control system shall provide the capability to terminate a remote session either automatically after a configurable time period of inactivity or manually by the user who initiated the session.</t>
  </si>
  <si>
    <t>ICS.UC.13</t>
  </si>
  <si>
    <t>SR 2.7</t>
  </si>
  <si>
    <t>Concurrent session control</t>
  </si>
  <si>
    <t>The control system shall provide the capability to limit the number of concurrent sessions per interface for any given user (human, software process or device) to a configurable number of sessions.</t>
  </si>
  <si>
    <t>ICS.UC.14</t>
  </si>
  <si>
    <t>SR 2.8</t>
  </si>
  <si>
    <t>Auditable events</t>
  </si>
  <si>
    <t>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t>
  </si>
  <si>
    <t>ICS.UC.15</t>
  </si>
  <si>
    <t>SR 2.9</t>
  </si>
  <si>
    <t>Audit storage capacity</t>
  </si>
  <si>
    <t>The control system shall allocate sufficient audit record storage capacity according to commonly recognized recommendations for log management and system configuration. The control system shall provide auditing mechanisms to reduce the likelihood of such capacity being exceeded.</t>
  </si>
  <si>
    <t>FR 3</t>
  </si>
  <si>
    <t>System integrity</t>
  </si>
  <si>
    <t>ICS.SI.1</t>
  </si>
  <si>
    <t>SR 3.1</t>
  </si>
  <si>
    <t>Communication integrity</t>
  </si>
  <si>
    <t>The control system shall provide the capability to protect the integrity of transmitted information.</t>
  </si>
  <si>
    <t>ICS.SI.2</t>
  </si>
  <si>
    <t>SR 3.2</t>
  </si>
  <si>
    <t>Malicious code protection</t>
  </si>
  <si>
    <t>The control system shall provide the capability to employ protection mechanisms to prevent, detect, report and mitigate the effects of malicious code or unauthorized software. The control system shall provide the capability to update the protection mechanisms.</t>
  </si>
  <si>
    <t>ICS.SI.3</t>
  </si>
  <si>
    <t>SR 3.3</t>
  </si>
  <si>
    <t>Security functionality verification</t>
  </si>
  <si>
    <t>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</si>
  <si>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ICS.SI.4</t>
  </si>
  <si>
    <t>SR 3.4</t>
  </si>
  <si>
    <t>Software and information integrity</t>
  </si>
  <si>
    <t>The control system shall provide the capability to detect, record, report and protect against unauthorized changes to software and information at rest.</t>
  </si>
  <si>
    <t>ICS.SI.5</t>
  </si>
  <si>
    <t>SR 3.5</t>
  </si>
  <si>
    <t>Input validation</t>
  </si>
  <si>
    <t>The control system shall validate the syntax and content of any input which is used as an industrial process control input or input that directly impacts the action of the control system.</t>
  </si>
  <si>
    <t>Recover</t>
  </si>
  <si>
    <t>ICS.SI.6</t>
  </si>
  <si>
    <t>SR 3.6</t>
  </si>
  <si>
    <t>Deterministic output</t>
  </si>
  <si>
    <t>The control system shall provide the capability to set outputs to a predetermined state if normal operation cannot be maintained as a result of an attack.</t>
  </si>
  <si>
    <t>ICS.SI.7</t>
  </si>
  <si>
    <t>SR 3.7</t>
  </si>
  <si>
    <t>Error handling</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</si>
  <si>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</si>
  <si>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ICS.SI.8</t>
  </si>
  <si>
    <t>SR 3.8</t>
  </si>
  <si>
    <t>Session integrity</t>
  </si>
  <si>
    <t>The control system shall provide the capability to protect the integrity of sessions. The control system shall reject any usage of invalid session IDs.</t>
  </si>
  <si>
    <t>ICS.SI.9</t>
  </si>
  <si>
    <t>SR 3.9</t>
  </si>
  <si>
    <t>Protection of audit information</t>
  </si>
  <si>
    <t>The control system shall protect audit information and audit tools (if present) from unauthorized access, modification and deletion.</t>
  </si>
  <si>
    <t>FR 4</t>
  </si>
  <si>
    <t>Data confidentiality</t>
  </si>
  <si>
    <t>ICS.DC.1</t>
  </si>
  <si>
    <t>SR 4.1</t>
  </si>
  <si>
    <t>Information confidentiality</t>
  </si>
  <si>
    <t>The control system shall provide the capability to protect the confidentiality of information for which explicit read authorization is supported, whether at rest or in transit.</t>
  </si>
  <si>
    <t>ICS.DC.2</t>
  </si>
  <si>
    <t>SR 4.2</t>
  </si>
  <si>
    <t>Information persistence</t>
  </si>
  <si>
    <t>The control system shall provide the capability to purge all information for which explicit read authorization is supported from components to be released from active service and/or decommissioned.</t>
  </si>
  <si>
    <t>ICS.DC.3</t>
  </si>
  <si>
    <t>SR 4.3</t>
  </si>
  <si>
    <t>Use of cryptography</t>
  </si>
  <si>
    <t>If cryptography is required, the control system shall use cryptographic algorithms, key sizes and mechanisms for key establishment and management according to commonly accepted security industry practices and recommendations.</t>
  </si>
  <si>
    <t>FR 5</t>
  </si>
  <si>
    <t>Restricted data flow</t>
  </si>
  <si>
    <t>ICS.RF.1</t>
  </si>
  <si>
    <t>SR 5.1</t>
  </si>
  <si>
    <t>Network segmentation</t>
  </si>
  <si>
    <t>The control system shall provide the capability to logically segment control system networks from non-control system networks and to logically segment critical control system networks from other control system networks.</t>
  </si>
  <si>
    <t>ICS.RF.2</t>
  </si>
  <si>
    <t>SR 5.2</t>
  </si>
  <si>
    <t>Zone boundary protection</t>
  </si>
  <si>
    <t>The control system shall provide the capability to monitor and control communications at zone boundaries to enforce the compartmentalization defined in the risk -based zones and conduits model.</t>
  </si>
  <si>
    <t>ICS.RF.3</t>
  </si>
  <si>
    <t>SR 5.3</t>
  </si>
  <si>
    <t>General purpose person-to-person communication restrictions</t>
  </si>
  <si>
    <t>The control system shall provide the capability to prevent general purpose person-to-person messages from being received from users or systems external to the control system.</t>
  </si>
  <si>
    <t>ICS.RF.4</t>
  </si>
  <si>
    <t>SR 5.4</t>
  </si>
  <si>
    <t>Application partitioning</t>
  </si>
  <si>
    <t>The control system shall provide the capability to support partitioning of data, applications and services based on criticality to facilitate implementing a zoning model.</t>
  </si>
  <si>
    <t>FR 6</t>
  </si>
  <si>
    <t>Timely response to events</t>
  </si>
  <si>
    <t>ICS.TR.1</t>
  </si>
  <si>
    <t>SR 6.1</t>
  </si>
  <si>
    <t>Audit log accessibility</t>
  </si>
  <si>
    <t>The control system shall provide the capability for authorized humans and/or tools to access audit logs on a read-only basis.</t>
  </si>
  <si>
    <t>ICS.TR.2</t>
  </si>
  <si>
    <t>SR 6.2</t>
  </si>
  <si>
    <t>Continuous monitoring</t>
  </si>
  <si>
    <t>The control system shall provide the capability to continuously monitor all security mechanism performance using commonly accepted security industry practices and recommendations to detect, characterize and report security breaches in a timely manner.</t>
  </si>
  <si>
    <t>ICS.TR.3</t>
  </si>
  <si>
    <t>AU-11</t>
  </si>
  <si>
    <t>Audit record retention</t>
  </si>
  <si>
    <t xml:space="preserve">The organization retains audit records for a defined time period consistent with records retention policy to provide support for after-the-fact investigations of security incidents and to meet regulatory and organizational information retention requirements.
</t>
  </si>
  <si>
    <t>FR 7</t>
  </si>
  <si>
    <t>Resource availability</t>
  </si>
  <si>
    <t>ICS.RA.1</t>
  </si>
  <si>
    <t>SR 7.1</t>
  </si>
  <si>
    <t>Denial of service protection</t>
  </si>
  <si>
    <t>The control system shall provide the capability to operate in a degraded mode during a DoS event.</t>
  </si>
  <si>
    <t>ICS.RA.2</t>
  </si>
  <si>
    <t>SR 7.2</t>
  </si>
  <si>
    <t>Resource management</t>
  </si>
  <si>
    <t>The control system shall provide the capability to limit the use of resources by security functions to prevent resource exhaustion.</t>
  </si>
  <si>
    <t>ICS.RA.3</t>
  </si>
  <si>
    <t>SR 7.3</t>
  </si>
  <si>
    <t>Control system backup</t>
  </si>
  <si>
    <t>The identity and location of critical files and the ability to conduct backups of user -level and system-level information (including system state information) shall be supported by the control system without affecting normal plant operations.</t>
  </si>
  <si>
    <t>ICS.RA.4</t>
  </si>
  <si>
    <t>SR 7.4</t>
  </si>
  <si>
    <t>Control system recovery and reconstitution</t>
  </si>
  <si>
    <t>The control system shall provide the capability to recover and reconstitute to a known secure state after a disruption or failure.</t>
  </si>
  <si>
    <t>ICS.RA.5</t>
  </si>
  <si>
    <t>SR 7.5</t>
  </si>
  <si>
    <t>Emergency power</t>
  </si>
  <si>
    <t>The control system shall provide the capability to switch to and from an emergency power supply without affecting the existing security state or a documented degraded mode.</t>
  </si>
  <si>
    <t>ICS.RA.6</t>
  </si>
  <si>
    <t>SR 7.6</t>
  </si>
  <si>
    <t>Network and security configuration settings</t>
  </si>
  <si>
    <t>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t>
  </si>
  <si>
    <t>ICS.RA.7</t>
  </si>
  <si>
    <t>SR 7.7</t>
  </si>
  <si>
    <t>Least functionality</t>
  </si>
  <si>
    <t>The control system shall provide the capability to specifically prohibit and/or restrict the use of unnecessary functions, ports, protocols and/or services.</t>
  </si>
  <si>
    <t>ICS.RA.8</t>
  </si>
  <si>
    <t>SR 7.8</t>
  </si>
  <si>
    <t>Control system component inventory</t>
  </si>
  <si>
    <t>The control system shall provide the capability to report the current list of installed components and their associated properties.</t>
  </si>
  <si>
    <t>NERC-CIP</t>
  </si>
  <si>
    <t>FR 9</t>
  </si>
  <si>
    <t>Governance</t>
  </si>
  <si>
    <t>ICS.GO.10</t>
  </si>
  <si>
    <t>CIP-007-5_R2</t>
  </si>
  <si>
    <t>Security patch management</t>
  </si>
  <si>
    <t>The organization has in place a patch management process for tracking, evaluating, and installing cyber security patches for applicable in the control system and the underlying infrastructure including hardware (e.g. switches firmware) and software (e.g. OS, databases). The tracking portion shall include the identification of a source or sources that the organization tracks for the release of cyber security patches for applicable Cyber Assets that are updateable and for which a patching source exists.</t>
  </si>
  <si>
    <t>Control effectiveness</t>
  </si>
  <si>
    <t>Gap</t>
  </si>
  <si>
    <t>Coef</t>
  </si>
  <si>
    <t>Threat Level after</t>
  </si>
  <si>
    <t>Impact after</t>
  </si>
  <si>
    <t>TSL</t>
  </si>
  <si>
    <t># applicable controls</t>
  </si>
  <si>
    <t>Eff ctrls 1</t>
  </si>
  <si>
    <t>Eff 1</t>
  </si>
  <si>
    <t>Eff 1 pct</t>
  </si>
  <si>
    <t>Eff ctrls 2</t>
  </si>
  <si>
    <t>Eff 2</t>
  </si>
  <si>
    <t>Eff 2 pct</t>
  </si>
  <si>
    <t>Threat</t>
  </si>
  <si>
    <t>Asset Id</t>
  </si>
  <si>
    <t>Asset Name</t>
  </si>
  <si>
    <t>Impact Level</t>
  </si>
  <si>
    <t>Ctrl Id</t>
  </si>
  <si>
    <t>Ctrl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</si>
</sst>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bgColor indexed="64"/>
      </patternFill>
    </fill>
    <fill>
      <patternFill patternType="solid">
        <fgColor theme="7" tint="0.79998168889431442"/>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9" fontId="3" fillId="0" borderId="0"/>
    <xf numFmtId="0" fontId="4" fillId="0" borderId="0"/>
    <xf numFmtId="0" fontId="4" fillId="0" borderId="0"/>
    <xf numFmtId="0" fontId="4" fillId="0" borderId="0"/>
  </cellStyleXfs>
  <cellXfs count="24">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0" fillId="2" borderId="2" xfId="0" applyFill="1" applyBorder="1"/>
    <xf numFmtId="0" fontId="0" fillId="0" borderId="2" xfId="0" applyBorder="1"/>
    <xf numFmtId="0" fontId="0" fillId="0" borderId="1" xfId="0" applyBorder="1"/>
    <xf numFmtId="0" fontId="0" fillId="3" borderId="5" xfId="0" applyFill="1" applyBorder="1"/>
    <xf numFmtId="0" fontId="0" fillId="3" borderId="7" xfId="0" applyFill="1" applyBorder="1"/>
    <xf numFmtId="0" fontId="2" fillId="4" borderId="3" xfId="0" applyFont="1" applyFill="1" applyBorder="1"/>
    <xf numFmtId="0" fontId="2" fillId="4" borderId="4" xfId="0" applyFont="1" applyFill="1" applyBorder="1"/>
    <xf numFmtId="0" fontId="2" fillId="4" borderId="1" xfId="0" applyFont="1" applyFill="1" applyBorder="1"/>
    <xf numFmtId="0" fontId="0" fillId="5" borderId="1" xfId="0" applyFill="1" applyBorder="1"/>
    <xf numFmtId="0" fontId="0" fillId="5" borderId="6" xfId="0" applyFill="1" applyBorder="1"/>
    <xf numFmtId="0" fontId="0" fillId="5" borderId="8" xfId="0" applyFill="1" applyBorder="1"/>
    <xf numFmtId="0" fontId="1" fillId="0" borderId="0" xfId="0" applyFont="1"/>
    <xf numFmtId="0" fontId="0" fillId="5" borderId="5" xfId="0" applyFill="1" applyBorder="1"/>
    <xf numFmtId="0" fontId="0" fillId="3" borderId="1" xfId="0" applyFill="1" applyBorder="1"/>
    <xf numFmtId="0" fontId="0" fillId="0" borderId="0" xfId="0"/>
    <xf numFmtId="9" fontId="0" fillId="3" borderId="1" xfId="1" applyFont="1" applyFill="1" applyBorder="1"/>
    <xf numFmtId="0" fontId="5" fillId="4" borderId="0" xfId="0" applyFont="1" applyFill="1"/>
    <xf numFmtId="9" fontId="1" fillId="5" borderId="1" xfId="1" applyFont="1" applyFill="1" applyBorder="1"/>
    <xf numFmtId="2" fontId="1" fillId="3" borderId="1" xfId="0" applyNumberFormat="1" applyFont="1" applyFill="1" applyBorder="1"/>
    <xf numFmtId="2" fontId="0" fillId="5" borderId="1" xfId="0" applyNumberFormat="1" applyFill="1" applyBorder="1"/>
    <xf numFmtId="0" fontId="0" fillId="6" borderId="1" xfId="0" applyFill="1" applyBorder="1"/>
  </cellXfs>
  <cellStyles count="5">
    <cellStyle name="Normal" xfId="0" builtinId="0"/>
    <cellStyle name="Normal 2" xfId="2" xr:uid="{00000000-0005-0000-0000-000002000000}"/>
    <cellStyle name="Normal 2 2" xfId="3" xr:uid="{00000000-0005-0000-0000-000003000000}"/>
    <cellStyle name="Normal 4" xfId="4" xr:uid="{00000000-0005-0000-0000-000004000000}"/>
    <cellStyle name="Percent" xfId="1" builtinId="5"/>
  </cellStyles>
  <dxfs count="20">
    <dxf>
      <numFmt numFmtId="0" formatCode="General"/>
    </dxf>
    <dxf>
      <fill>
        <patternFill patternType="solid">
          <fgColor indexed="64"/>
          <bgColor theme="7" tint="0.79998168889431442"/>
        </patternFill>
      </fill>
      <border outline="0">
        <left style="thin">
          <color indexed="64"/>
        </left>
        <right/>
        <top style="thin">
          <color indexed="64"/>
        </top>
        <bottom style="thin">
          <color indexed="64"/>
        </bottom>
      </border>
    </dxf>
    <dxf>
      <fill>
        <patternFill patternType="solid">
          <fgColor indexed="64"/>
          <bgColor theme="7" tint="0.79998168889431442"/>
        </patternFill>
      </fill>
      <border outline="0">
        <left/>
        <right style="thin">
          <color indexed="64"/>
        </right>
        <top style="thin">
          <color indexed="64"/>
        </top>
        <bottom style="thin">
          <color indexed="64"/>
        </bottom>
      </border>
    </dxf>
    <dxf>
      <border outline="0">
        <bottom style="thin">
          <color indexed="64"/>
        </bottom>
      </border>
    </dxf>
    <dxf>
      <font>
        <strike val="0"/>
        <condense val="0"/>
        <extend val="0"/>
        <outline val="0"/>
        <shadow val="0"/>
        <vertAlign val="baseline"/>
        <sz val="11"/>
        <color theme="0"/>
        <name val="Calibri"/>
        <family val="2"/>
        <scheme val="minor"/>
      </font>
      <fill>
        <patternFill patternType="solid">
          <fgColor indexed="64"/>
          <bgColor theme="3"/>
        </patternFill>
      </fill>
      <border outline="0">
        <left style="thin">
          <color indexed="64"/>
        </left>
        <right style="thin">
          <color indexed="64"/>
        </right>
        <top/>
        <bottom/>
      </border>
    </dxf>
    <dxf>
      <fill>
        <patternFill patternType="solid">
          <fgColor theme="4" tint="0.79998168889431442"/>
          <bgColor theme="4" tint="0.79998168889431442"/>
        </patternFill>
      </fill>
      <alignment horizontal="left" vertical="bottom"/>
      <border>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theme="4" tint="0.79998168889431442"/>
          <bgColor theme="4" tint="0.79998168889431442"/>
        </patternFill>
      </fill>
      <alignment horizontal="left" vertical="bottom"/>
    </dxf>
    <dxf>
      <fill>
        <patternFill patternType="solid">
          <fgColor indexed="64"/>
          <bgColor theme="7" tint="0.79998168889431442"/>
        </patternFill>
      </fill>
      <border>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border>
        <bottom style="thin">
          <color indexed="64"/>
        </bottom>
      </border>
    </dxf>
    <dxf>
      <font>
        <strike val="0"/>
        <outline val="0"/>
        <shadow val="0"/>
        <vertAlign val="baseline"/>
        <sz val="11"/>
        <color theme="0"/>
        <name val="Calibri"/>
        <family val="2"/>
        <scheme val="minor"/>
      </font>
      <fill>
        <patternFill>
          <fgColor indexed="64"/>
          <bgColor theme="3"/>
        </patternFill>
      </fill>
      <border outline="0">
        <left style="thin">
          <color indexed="64"/>
        </left>
        <right style="thin">
          <color indexed="64"/>
        </right>
        <top/>
        <bottom/>
      </border>
    </dxf>
    <dxf>
      <fill>
        <patternFill patternType="solid">
          <fgColor indexed="64"/>
          <bgColor theme="7" tint="0.79998168889431442"/>
        </patternFill>
      </fill>
      <border outline="0">
        <left style="thin">
          <color indexed="64"/>
        </left>
        <right/>
        <top style="thin">
          <color indexed="64"/>
        </top>
        <bottom style="thin">
          <color indexed="64"/>
        </bottom>
      </border>
    </dxf>
    <dxf>
      <fill>
        <patternFill patternType="solid">
          <fgColor indexed="64"/>
          <bgColor theme="4" tint="0.79998168889431442"/>
        </patternFill>
      </fill>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border>
        <bottom style="thin">
          <color indexed="64"/>
        </bottom>
      </border>
    </dxf>
    <dxf>
      <font>
        <strike val="0"/>
        <outline val="0"/>
        <shadow val="0"/>
        <vertAlign val="baseline"/>
        <sz val="11"/>
        <color theme="0"/>
        <name val="Calibri"/>
        <family val="2"/>
        <scheme val="minor"/>
      </font>
      <fill>
        <patternFill>
          <fgColor indexed="64"/>
          <bgColor theme="3"/>
        </patternFill>
      </fill>
      <border outline="0">
        <left style="thin">
          <color indexed="64"/>
        </left>
        <right style="thin">
          <color indexed="64"/>
        </right>
        <top/>
        <bottom/>
      </border>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mpact" displayName="TblImpact" ref="C5:D10" totalsRowShown="0" headerRowDxfId="19" headerRowBorderDxfId="18" tableBorderDxfId="17" totalsRowBorderDxfId="16">
  <autoFilter ref="C5:D10" xr:uid="{00000000-0009-0000-0100-000001000000}"/>
  <tableColumns count="2">
    <tableColumn id="1" xr3:uid="{00000000-0010-0000-0000-000001000000}" name="Impact Type" dataDxfId="15"/>
    <tableColumn id="2" xr3:uid="{00000000-0010-0000-0000-000002000000}" name="Level" dataDxfId="1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1" displayName="Table11" ref="AO3:AO7" totalsRowShown="0">
  <autoFilter ref="AO3:AO7" xr:uid="{00000000-0009-0000-0100-00000A000000}"/>
  <tableColumns count="1">
    <tableColumn id="1" xr3:uid="{00000000-0010-0000-0900-000001000000}" name="Threat Strength"/>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blThreatEvents" displayName="TblThreatEvents" ref="AQ3:AQ21" totalsRowShown="0">
  <autoFilter ref="AQ3:AQ21" xr:uid="{00000000-0009-0000-0100-00000B000000}"/>
  <tableColumns count="1">
    <tableColumn id="1" xr3:uid="{00000000-0010-0000-0A00-000001000000}" name="Threat Event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blScenarios" displayName="TblScenarios" ref="F5:G10" totalsRowShown="0" headerRowDxfId="4" headerRowBorderDxfId="3">
  <autoFilter ref="F5:G10" xr:uid="{00000000-0009-0000-0100-00000C000000}"/>
  <tableColumns count="2">
    <tableColumn id="1" xr3:uid="{00000000-0010-0000-0B00-000001000000}" name="Threat Level" dataDxfId="2"/>
    <tableColumn id="2" xr3:uid="{00000000-0010-0000-0B00-000002000000}" name="Threat Event" dataDxfId="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blControls" displayName="TblControls" ref="B3:AD62" totalsRowShown="0">
  <autoFilter ref="B3:AD62" xr:uid="{00000000-0009-0000-0100-00000E000000}"/>
  <tableColumns count="29">
    <tableColumn id="1" xr3:uid="{00000000-0010-0000-0C00-000001000000}" name="Standard"/>
    <tableColumn id="2" xr3:uid="{00000000-0010-0000-0C00-000002000000}" name="NIST Function"/>
    <tableColumn id="27" xr3:uid="{00000000-0010-0000-0C00-00001B000000}" name="Type of Control"/>
    <tableColumn id="33" xr3:uid="{00000000-0010-0000-0C00-000021000000}" name="FR"/>
    <tableColumn id="34" xr3:uid="{00000000-0010-0000-0C00-000022000000}" name="FR Title"/>
    <tableColumn id="3" xr3:uid="{00000000-0010-0000-0C00-000003000000}" name="Control ID"/>
    <tableColumn id="4" xr3:uid="{00000000-0010-0000-0C00-000004000000}" name="Original Control ID"/>
    <tableColumn id="5" xr3:uid="{00000000-0010-0000-0C00-000005000000}" name="Control Title"/>
    <tableColumn id="6" xr3:uid="{00000000-0010-0000-0C00-000006000000}" name="Control Description"/>
    <tableColumn id="7" xr3:uid="{00000000-0010-0000-0C00-000007000000}" name="Likelihood"/>
    <tableColumn id="8" xr3:uid="{00000000-0010-0000-0C00-000008000000}" name="Impact"/>
    <tableColumn id="9" xr3:uid="{00000000-0010-0000-0C00-000009000000}" name="EM spectrum DoS" dataDxfId="0"/>
    <tableColumn id="10" xr3:uid="{00000000-0010-0000-0C00-00000A000000}" name="System resources DoS"/>
    <tableColumn id="11" xr3:uid="{00000000-0010-0000-0C00-00000B000000}" name="Network DoS"/>
    <tableColumn id="12" xr3:uid="{00000000-0010-0000-0C00-00000C000000}" name="Wrongful system use"/>
    <tableColumn id="13" xr3:uid="{00000000-0010-0000-0C00-00000D000000}" name="Non authorized system modification"/>
    <tableColumn id="14" xr3:uid="{00000000-0010-0000-0C00-00000E000000}" name="Non authorized use of credentials"/>
    <tableColumn id="15" xr3:uid="{00000000-0010-0000-0C00-00000F000000}" name="Non authorized code execution"/>
    <tableColumn id="16" xr3:uid="{00000000-0010-0000-0C00-000010000000}" name="System vulnerability exploitation"/>
    <tableColumn id="17" xr3:uid="{00000000-0010-0000-0C00-000011000000}" name="Covert channel communication"/>
    <tableColumn id="18" xr3:uid="{00000000-0010-0000-0C00-000012000000}" name="Network traffic tampering"/>
    <tableColumn id="19" xr3:uid="{00000000-0010-0000-0C00-000013000000}" name="Destructive malware"/>
    <tableColumn id="20" xr3:uid="{00000000-0010-0000-0C00-000014000000}" name="Information gathering malware"/>
    <tableColumn id="21" xr3:uid="{00000000-0010-0000-0C00-000015000000}" name="Physical security breach"/>
    <tableColumn id="22" xr3:uid="{00000000-0010-0000-0C00-000016000000}" name="Rogue device deployment"/>
    <tableColumn id="23" xr3:uid="{00000000-0010-0000-0C00-000017000000}" name="Supply chain compromise"/>
    <tableColumn id="24" xr3:uid="{00000000-0010-0000-0C00-000018000000}" name="Social engineering (logical)"/>
    <tableColumn id="25" xr3:uid="{00000000-0010-0000-0C00-000019000000}" name="Social engineering (physical)"/>
    <tableColumn id="26" xr3:uid="{00000000-0010-0000-0C00-00001A000000}" name="Unauthorized information gather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Assessment" displayName="TblAssessment" ref="C13:D28" totalsRowShown="0" headerRowDxfId="13" headerRowBorderDxfId="12" tableBorderDxfId="11" totalsRowBorderDxfId="10">
  <autoFilter ref="C13:D28" xr:uid="{00000000-0009-0000-0100-000002000000}"/>
  <tableColumns count="2">
    <tableColumn id="1" xr3:uid="{00000000-0010-0000-0100-000001000000}" name="Ctrl ID" dataDxfId="9"/>
    <tableColumn id="2" xr3:uid="{00000000-0010-0000-0100-000002000000}" name="ASL" dataDxfId="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A3:AA11" totalsRowShown="0" dataDxfId="7" tableBorderDxfId="6">
  <autoFilter ref="AA3:AA11" xr:uid="{00000000-0009-0000-0100-000003000000}"/>
  <tableColumns count="1">
    <tableColumn id="1" xr3:uid="{00000000-0010-0000-0200-000001000000}" name="Actor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AC3:AC5" totalsRowShown="0">
  <autoFilter ref="AC3:AC5" xr:uid="{00000000-0009-0000-0100-000004000000}"/>
  <tableColumns count="1">
    <tableColumn id="1" xr3:uid="{00000000-0010-0000-0300-000001000000}" name="Int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AE3:AE5" totalsRowShown="0">
  <autoFilter ref="AE3:AE5" xr:uid="{00000000-0009-0000-0100-000005000000}"/>
  <tableColumns count="1">
    <tableColumn id="1" xr3:uid="{00000000-0010-0000-0400-000001000000}" name="Origi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7" displayName="Table7" ref="AG3:AG6" totalsRowShown="0">
  <autoFilter ref="AG3:AG6" xr:uid="{00000000-0009-0000-0100-000006000000}"/>
  <tableColumns count="1">
    <tableColumn id="1" xr3:uid="{00000000-0010-0000-0500-000001000000}" name="Motiv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8" displayName="Table8" ref="AI3:AI7" totalsRowShown="0">
  <autoFilter ref="AI3:AI7" xr:uid="{00000000-0009-0000-0100-000007000000}"/>
  <tableColumns count="1">
    <tableColumn id="1" xr3:uid="{00000000-0010-0000-0600-000001000000}" name="Privileg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9" displayName="Table9" ref="AK3:AK7" totalsRowShown="0">
  <autoFilter ref="AK3:AK7" xr:uid="{00000000-0009-0000-0100-000008000000}"/>
  <tableColumns count="1">
    <tableColumn id="1" xr3:uid="{00000000-0010-0000-0700-000001000000}" name="Skil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0" displayName="Table10" ref="AM3:AM7" totalsRowShown="0">
  <autoFilter ref="AM3:AM7" xr:uid="{00000000-0009-0000-0100-000009000000}"/>
  <tableColumns count="1">
    <tableColumn id="1" xr3:uid="{00000000-0010-0000-0800-000001000000}"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Q28"/>
  <sheetViews>
    <sheetView workbookViewId="0">
      <selection activeCell="C6" sqref="C6:C10"/>
    </sheetView>
  </sheetViews>
  <sheetFormatPr defaultRowHeight="15" x14ac:dyDescent="0.25"/>
  <cols>
    <col min="3" max="3" width="27.7109375" style="17" bestFit="1" customWidth="1"/>
    <col min="4" max="4" width="18.42578125" style="17" customWidth="1"/>
    <col min="6" max="6" width="16.85546875" style="17" customWidth="1"/>
    <col min="7" max="7" width="41.5703125" style="17" customWidth="1"/>
    <col min="8" max="8" width="12.28515625" style="17" customWidth="1"/>
    <col min="9" max="9" width="16.7109375" style="17" customWidth="1"/>
    <col min="10" max="10" width="15.28515625" style="17" customWidth="1"/>
    <col min="11" max="11" width="13.7109375" style="17" customWidth="1"/>
    <col min="12" max="12" width="12.140625" style="17" customWidth="1"/>
    <col min="27" max="27" width="19.5703125" style="17" bestFit="1" customWidth="1"/>
    <col min="28" max="28" width="2.7109375" style="17" customWidth="1"/>
    <col min="30" max="30" width="2" style="17" customWidth="1"/>
    <col min="32" max="32" width="2.28515625" style="17" customWidth="1"/>
    <col min="33" max="33" width="13" style="17" customWidth="1"/>
    <col min="34" max="34" width="2.42578125" style="17" customWidth="1"/>
    <col min="35" max="35" width="18.28515625" style="17" bestFit="1" customWidth="1"/>
    <col min="36" max="36" width="2" style="17" customWidth="1"/>
    <col min="37" max="37" width="9.5703125" style="17" bestFit="1" customWidth="1"/>
    <col min="38" max="38" width="2.5703125" style="17" customWidth="1"/>
    <col min="39" max="39" width="12.140625" style="17" customWidth="1"/>
    <col min="40" max="40" width="3" style="17" customWidth="1"/>
    <col min="41" max="41" width="12.28515625" style="17" bestFit="1" customWidth="1"/>
    <col min="42" max="42" width="3.28515625" style="17" customWidth="1"/>
    <col min="43" max="43" width="34" style="17" bestFit="1" customWidth="1"/>
  </cols>
  <sheetData>
    <row r="2" spans="1:43" x14ac:dyDescent="0.25">
      <c r="C2" s="10" t="s">
        <v>0</v>
      </c>
      <c r="D2" s="11" t="s">
        <v>1</v>
      </c>
    </row>
    <row r="3" spans="1:43" x14ac:dyDescent="0.25">
      <c r="C3" s="10" t="s">
        <v>2</v>
      </c>
      <c r="D3" s="11" t="s">
        <v>3</v>
      </c>
      <c r="AA3" t="s">
        <v>4</v>
      </c>
      <c r="AC3" t="s">
        <v>5</v>
      </c>
      <c r="AE3" t="s">
        <v>6</v>
      </c>
      <c r="AG3" t="s">
        <v>7</v>
      </c>
      <c r="AI3" t="s">
        <v>8</v>
      </c>
      <c r="AK3" t="s">
        <v>9</v>
      </c>
      <c r="AM3" t="s">
        <v>10</v>
      </c>
      <c r="AO3" t="s">
        <v>11</v>
      </c>
      <c r="AQ3" t="s">
        <v>12</v>
      </c>
    </row>
    <row r="4" spans="1:43" x14ac:dyDescent="0.25">
      <c r="F4" s="14" t="s">
        <v>13</v>
      </c>
      <c r="AA4" s="1" t="s">
        <v>14</v>
      </c>
      <c r="AC4" t="s">
        <v>15</v>
      </c>
      <c r="AE4" t="s">
        <v>16</v>
      </c>
      <c r="AG4" t="s">
        <v>17</v>
      </c>
      <c r="AI4" s="2" t="s">
        <v>18</v>
      </c>
      <c r="AK4" t="s">
        <v>19</v>
      </c>
      <c r="AM4" s="3" t="s">
        <v>19</v>
      </c>
      <c r="AO4" s="3" t="s">
        <v>19</v>
      </c>
      <c r="AQ4" t="s">
        <v>20</v>
      </c>
    </row>
    <row r="5" spans="1:43" x14ac:dyDescent="0.25">
      <c r="C5" s="8" t="s">
        <v>21</v>
      </c>
      <c r="D5" s="9" t="s">
        <v>22</v>
      </c>
      <c r="F5" s="8" t="s">
        <v>23</v>
      </c>
      <c r="G5" s="9" t="s">
        <v>24</v>
      </c>
      <c r="AA5" s="1" t="s">
        <v>25</v>
      </c>
      <c r="AC5" t="s">
        <v>26</v>
      </c>
      <c r="AE5" t="s">
        <v>27</v>
      </c>
      <c r="AG5" t="s">
        <v>28</v>
      </c>
      <c r="AI5" s="5" t="s">
        <v>29</v>
      </c>
      <c r="AK5" t="s">
        <v>28</v>
      </c>
      <c r="AM5" s="4" t="s">
        <v>28</v>
      </c>
      <c r="AO5" s="4" t="s">
        <v>28</v>
      </c>
      <c r="AQ5" t="s">
        <v>30</v>
      </c>
    </row>
    <row r="6" spans="1:43" x14ac:dyDescent="0.25">
      <c r="C6" s="6" t="s">
        <v>31</v>
      </c>
      <c r="D6" s="12">
        <v>1</v>
      </c>
      <c r="F6" s="15" t="s">
        <v>32</v>
      </c>
      <c r="G6" s="12" t="s">
        <v>33</v>
      </c>
      <c r="AA6" s="1" t="s">
        <v>34</v>
      </c>
      <c r="AG6" t="s">
        <v>19</v>
      </c>
      <c r="AI6" s="5" t="s">
        <v>35</v>
      </c>
      <c r="AK6" t="s">
        <v>17</v>
      </c>
      <c r="AM6" s="3" t="s">
        <v>17</v>
      </c>
      <c r="AO6" s="3" t="s">
        <v>17</v>
      </c>
      <c r="AQ6" t="s">
        <v>36</v>
      </c>
    </row>
    <row r="7" spans="1:43" x14ac:dyDescent="0.25">
      <c r="C7" s="6" t="s">
        <v>37</v>
      </c>
      <c r="D7" s="12">
        <v>2</v>
      </c>
      <c r="F7" s="15"/>
      <c r="G7" s="12"/>
      <c r="AA7" s="1" t="s">
        <v>38</v>
      </c>
      <c r="AI7" t="s">
        <v>39</v>
      </c>
      <c r="AK7" t="s">
        <v>32</v>
      </c>
      <c r="AM7" s="4" t="s">
        <v>32</v>
      </c>
      <c r="AO7" s="4" t="s">
        <v>32</v>
      </c>
      <c r="AQ7" t="s">
        <v>40</v>
      </c>
    </row>
    <row r="8" spans="1:43" x14ac:dyDescent="0.25">
      <c r="C8" s="6" t="s">
        <v>41</v>
      </c>
      <c r="D8" s="12">
        <v>3</v>
      </c>
      <c r="F8" s="15"/>
      <c r="G8" s="12"/>
      <c r="AA8" s="1" t="s">
        <v>42</v>
      </c>
      <c r="AQ8" t="s">
        <v>33</v>
      </c>
    </row>
    <row r="9" spans="1:43" x14ac:dyDescent="0.25">
      <c r="C9" s="6" t="s">
        <v>43</v>
      </c>
      <c r="D9" s="12">
        <v>4</v>
      </c>
      <c r="F9" s="15"/>
      <c r="G9" s="12"/>
      <c r="AA9" s="1" t="s">
        <v>44</v>
      </c>
      <c r="AQ9" t="s">
        <v>45</v>
      </c>
    </row>
    <row r="10" spans="1:43" x14ac:dyDescent="0.25">
      <c r="C10" s="7" t="s">
        <v>46</v>
      </c>
      <c r="D10" s="13">
        <v>4</v>
      </c>
      <c r="F10" s="15"/>
      <c r="G10" s="12"/>
      <c r="AA10" s="1" t="s">
        <v>47</v>
      </c>
      <c r="AQ10" t="s">
        <v>48</v>
      </c>
    </row>
    <row r="11" spans="1:43" x14ac:dyDescent="0.25">
      <c r="AA11" s="1" t="s">
        <v>49</v>
      </c>
      <c r="AQ11" t="s">
        <v>50</v>
      </c>
    </row>
    <row r="12" spans="1:43" x14ac:dyDescent="0.25">
      <c r="AQ12" t="s">
        <v>51</v>
      </c>
    </row>
    <row r="13" spans="1:43" x14ac:dyDescent="0.25">
      <c r="A13" t="s">
        <v>52</v>
      </c>
      <c r="B13" t="s">
        <v>53</v>
      </c>
      <c r="C13" s="8" t="s">
        <v>54</v>
      </c>
      <c r="D13" s="9" t="s">
        <v>55</v>
      </c>
      <c r="AQ13" t="s">
        <v>56</v>
      </c>
    </row>
    <row r="14" spans="1:43" x14ac:dyDescent="0.25">
      <c r="C14" s="6" t="s">
        <v>57</v>
      </c>
      <c r="D14" s="11">
        <v>1</v>
      </c>
      <c r="AQ14" t="s">
        <v>58</v>
      </c>
    </row>
    <row r="15" spans="1:43" x14ac:dyDescent="0.25">
      <c r="A15" t="s">
        <v>59</v>
      </c>
      <c r="C15" s="6" t="s">
        <v>60</v>
      </c>
      <c r="D15" s="11">
        <v>3</v>
      </c>
      <c r="F15" t="s">
        <v>61</v>
      </c>
      <c r="AQ15" t="s">
        <v>62</v>
      </c>
    </row>
    <row r="16" spans="1:43" x14ac:dyDescent="0.25">
      <c r="A16" t="s">
        <v>59</v>
      </c>
      <c r="C16" s="6" t="s">
        <v>63</v>
      </c>
      <c r="D16" s="11">
        <v>2</v>
      </c>
      <c r="F16" t="s">
        <v>61</v>
      </c>
      <c r="AQ16" t="s">
        <v>64</v>
      </c>
    </row>
    <row r="17" spans="1:43" x14ac:dyDescent="0.25">
      <c r="A17" t="s">
        <v>59</v>
      </c>
      <c r="C17" s="6" t="s">
        <v>65</v>
      </c>
      <c r="D17" s="11">
        <v>4</v>
      </c>
      <c r="F17" t="s">
        <v>61</v>
      </c>
      <c r="AQ17" t="s">
        <v>66</v>
      </c>
    </row>
    <row r="18" spans="1:43" x14ac:dyDescent="0.25">
      <c r="A18" t="s">
        <v>59</v>
      </c>
      <c r="C18" s="6" t="s">
        <v>67</v>
      </c>
      <c r="D18" s="11">
        <v>4</v>
      </c>
      <c r="F18" t="s">
        <v>61</v>
      </c>
      <c r="AQ18" t="s">
        <v>68</v>
      </c>
    </row>
    <row r="19" spans="1:43" x14ac:dyDescent="0.25">
      <c r="A19" t="s">
        <v>59</v>
      </c>
      <c r="C19" s="6" t="s">
        <v>69</v>
      </c>
      <c r="D19" s="11">
        <v>4</v>
      </c>
      <c r="F19" t="s">
        <v>61</v>
      </c>
      <c r="AQ19" t="s">
        <v>70</v>
      </c>
    </row>
    <row r="20" spans="1:43" x14ac:dyDescent="0.25">
      <c r="A20" t="s">
        <v>59</v>
      </c>
      <c r="C20" s="6" t="s">
        <v>71</v>
      </c>
      <c r="D20" s="11">
        <v>0</v>
      </c>
      <c r="F20" t="s">
        <v>61</v>
      </c>
      <c r="AQ20" t="s">
        <v>72</v>
      </c>
    </row>
    <row r="21" spans="1:43" x14ac:dyDescent="0.25">
      <c r="A21" t="s">
        <v>59</v>
      </c>
      <c r="B21" t="s">
        <v>59</v>
      </c>
      <c r="C21" s="6" t="s">
        <v>73</v>
      </c>
      <c r="D21" s="11">
        <v>3</v>
      </c>
      <c r="F21" t="s">
        <v>61</v>
      </c>
      <c r="AQ21" t="s">
        <v>74</v>
      </c>
    </row>
    <row r="22" spans="1:43" x14ac:dyDescent="0.25">
      <c r="A22" t="s">
        <v>59</v>
      </c>
      <c r="C22" s="6" t="s">
        <v>75</v>
      </c>
      <c r="D22" s="11">
        <v>2</v>
      </c>
      <c r="F22" t="s">
        <v>61</v>
      </c>
    </row>
    <row r="23" spans="1:43" x14ac:dyDescent="0.25">
      <c r="C23" s="6" t="s">
        <v>76</v>
      </c>
      <c r="D23" s="11">
        <v>0</v>
      </c>
    </row>
    <row r="24" spans="1:43" x14ac:dyDescent="0.25">
      <c r="C24" s="6" t="s">
        <v>77</v>
      </c>
      <c r="D24" s="11">
        <v>4</v>
      </c>
    </row>
    <row r="25" spans="1:43" x14ac:dyDescent="0.25">
      <c r="A25" t="s">
        <v>59</v>
      </c>
      <c r="B25" t="s">
        <v>59</v>
      </c>
      <c r="C25" s="6" t="s">
        <v>78</v>
      </c>
      <c r="D25" s="11">
        <v>1</v>
      </c>
      <c r="F25" t="s">
        <v>61</v>
      </c>
    </row>
    <row r="26" spans="1:43" x14ac:dyDescent="0.25">
      <c r="A26" t="s">
        <v>59</v>
      </c>
      <c r="B26" t="s">
        <v>59</v>
      </c>
      <c r="C26" s="6" t="s">
        <v>79</v>
      </c>
      <c r="D26" s="11">
        <v>2</v>
      </c>
      <c r="F26" t="s">
        <v>61</v>
      </c>
    </row>
    <row r="27" spans="1:43" x14ac:dyDescent="0.25">
      <c r="A27" t="s">
        <v>59</v>
      </c>
      <c r="C27" s="6" t="s">
        <v>80</v>
      </c>
      <c r="D27" s="11">
        <v>1</v>
      </c>
      <c r="F27" t="s">
        <v>61</v>
      </c>
    </row>
    <row r="28" spans="1:43" x14ac:dyDescent="0.25">
      <c r="B28" t="s">
        <v>59</v>
      </c>
      <c r="C28" s="7" t="s">
        <v>81</v>
      </c>
      <c r="D28" s="11">
        <v>2</v>
      </c>
      <c r="F28" t="s">
        <v>61</v>
      </c>
    </row>
  </sheetData>
  <dataValidations count="3">
    <dataValidation type="list" allowBlank="1" showInputMessage="1" showErrorMessage="1" sqref="T18:T22" xr:uid="{00000000-0002-0000-0000-000000000000}">
      <formula1>INDIRECT("Table3")</formula1>
    </dataValidation>
    <dataValidation type="list" allowBlank="1" showInputMessage="1" showErrorMessage="1" sqref="F6:F10" xr:uid="{00000000-0002-0000-0000-000001000000}">
      <formula1>INDIRECT("Table11")</formula1>
    </dataValidation>
    <dataValidation type="list" allowBlank="1" showInputMessage="1" showErrorMessage="1" sqref="G6:G10" xr:uid="{00000000-0002-0000-0000-000002000000}">
      <formula1>INDIRECT("Table13")</formula1>
    </dataValidation>
  </dataValidation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D62"/>
  <sheetViews>
    <sheetView workbookViewId="0">
      <selection activeCell="J28" sqref="J28"/>
    </sheetView>
  </sheetViews>
  <sheetFormatPr defaultRowHeight="15" x14ac:dyDescent="0.25"/>
  <cols>
    <col min="2" max="2" width="15.42578125" style="17" customWidth="1"/>
    <col min="3" max="5" width="9.140625" style="17" customWidth="1"/>
    <col min="6" max="7" width="14.140625" style="17" customWidth="1"/>
    <col min="9" max="9" width="13.28515625" style="17" customWidth="1"/>
    <col min="10" max="10" width="55" style="17" customWidth="1"/>
  </cols>
  <sheetData>
    <row r="3" spans="2:30" x14ac:dyDescent="0.25">
      <c r="B3" t="s">
        <v>82</v>
      </c>
      <c r="C3" t="s">
        <v>83</v>
      </c>
      <c r="D3" t="s">
        <v>84</v>
      </c>
      <c r="E3" t="s">
        <v>85</v>
      </c>
      <c r="F3" t="s">
        <v>86</v>
      </c>
      <c r="G3" t="s">
        <v>87</v>
      </c>
      <c r="H3" t="s">
        <v>88</v>
      </c>
      <c r="I3" t="s">
        <v>89</v>
      </c>
      <c r="J3" t="s">
        <v>90</v>
      </c>
      <c r="K3" t="s">
        <v>91</v>
      </c>
      <c r="L3" t="s">
        <v>92</v>
      </c>
      <c r="M3" t="s">
        <v>20</v>
      </c>
      <c r="N3" t="s">
        <v>30</v>
      </c>
      <c r="O3" t="s">
        <v>36</v>
      </c>
      <c r="P3" t="s">
        <v>40</v>
      </c>
      <c r="Q3" t="s">
        <v>33</v>
      </c>
      <c r="R3" t="s">
        <v>45</v>
      </c>
      <c r="S3" t="s">
        <v>48</v>
      </c>
      <c r="T3" t="s">
        <v>50</v>
      </c>
      <c r="U3" t="s">
        <v>51</v>
      </c>
      <c r="V3" t="s">
        <v>56</v>
      </c>
      <c r="W3" t="s">
        <v>58</v>
      </c>
      <c r="X3" t="s">
        <v>62</v>
      </c>
      <c r="Y3" t="s">
        <v>64</v>
      </c>
      <c r="Z3" t="s">
        <v>66</v>
      </c>
      <c r="AA3" t="s">
        <v>68</v>
      </c>
      <c r="AB3" t="s">
        <v>70</v>
      </c>
      <c r="AC3" t="s">
        <v>72</v>
      </c>
      <c r="AD3" t="s">
        <v>74</v>
      </c>
    </row>
    <row r="4" spans="2:30" x14ac:dyDescent="0.25">
      <c r="B4" t="s">
        <v>93</v>
      </c>
      <c r="C4" t="s">
        <v>94</v>
      </c>
      <c r="D4" t="s">
        <v>95</v>
      </c>
      <c r="E4" t="s">
        <v>96</v>
      </c>
      <c r="F4" t="s">
        <v>97</v>
      </c>
      <c r="G4" t="s">
        <v>98</v>
      </c>
      <c r="H4" t="s">
        <v>99</v>
      </c>
      <c r="I4" t="s">
        <v>100</v>
      </c>
      <c r="J4" t="s">
        <v>101</v>
      </c>
      <c r="K4" t="b">
        <v>1</v>
      </c>
      <c r="L4" t="b">
        <v>0</v>
      </c>
      <c r="N4" t="s">
        <v>59</v>
      </c>
      <c r="O4" t="s">
        <v>59</v>
      </c>
      <c r="P4" t="s">
        <v>59</v>
      </c>
      <c r="Q4" t="s">
        <v>59</v>
      </c>
      <c r="R4" t="s">
        <v>59</v>
      </c>
      <c r="S4" t="s">
        <v>59</v>
      </c>
      <c r="T4" t="s">
        <v>59</v>
      </c>
      <c r="U4" t="s">
        <v>59</v>
      </c>
      <c r="V4" t="s">
        <v>59</v>
      </c>
      <c r="W4" t="s">
        <v>59</v>
      </c>
      <c r="X4" t="s">
        <v>59</v>
      </c>
      <c r="AB4" t="s">
        <v>59</v>
      </c>
      <c r="AD4" t="s">
        <v>59</v>
      </c>
    </row>
    <row r="5" spans="2:30" x14ac:dyDescent="0.25">
      <c r="B5" t="s">
        <v>93</v>
      </c>
      <c r="C5" t="s">
        <v>94</v>
      </c>
      <c r="D5" t="s">
        <v>95</v>
      </c>
      <c r="E5" t="s">
        <v>96</v>
      </c>
      <c r="F5" t="s">
        <v>97</v>
      </c>
      <c r="G5" t="s">
        <v>102</v>
      </c>
      <c r="H5" t="s">
        <v>103</v>
      </c>
      <c r="I5" t="s">
        <v>104</v>
      </c>
      <c r="J5" t="s">
        <v>105</v>
      </c>
      <c r="K5" t="b">
        <v>1</v>
      </c>
      <c r="L5" t="b">
        <v>0</v>
      </c>
      <c r="S5" t="s">
        <v>59</v>
      </c>
      <c r="T5" t="s">
        <v>59</v>
      </c>
      <c r="U5" t="s">
        <v>59</v>
      </c>
      <c r="W5" t="s">
        <v>59</v>
      </c>
      <c r="X5" t="s">
        <v>59</v>
      </c>
    </row>
    <row r="6" spans="2:30" x14ac:dyDescent="0.25">
      <c r="B6" t="s">
        <v>93</v>
      </c>
      <c r="C6" t="s">
        <v>94</v>
      </c>
      <c r="D6" t="s">
        <v>95</v>
      </c>
      <c r="E6" t="s">
        <v>96</v>
      </c>
      <c r="F6" t="s">
        <v>97</v>
      </c>
      <c r="G6" t="s">
        <v>106</v>
      </c>
      <c r="H6" t="s">
        <v>107</v>
      </c>
      <c r="I6" t="s">
        <v>108</v>
      </c>
      <c r="J6" t="s">
        <v>109</v>
      </c>
      <c r="K6" t="b">
        <v>1</v>
      </c>
      <c r="L6" t="b">
        <v>0</v>
      </c>
      <c r="P6" t="s">
        <v>59</v>
      </c>
      <c r="Q6" t="s">
        <v>59</v>
      </c>
      <c r="R6" t="s">
        <v>59</v>
      </c>
    </row>
    <row r="7" spans="2:30" x14ac:dyDescent="0.25">
      <c r="B7" t="s">
        <v>93</v>
      </c>
      <c r="C7" t="s">
        <v>94</v>
      </c>
      <c r="D7" t="s">
        <v>95</v>
      </c>
      <c r="E7" t="s">
        <v>96</v>
      </c>
      <c r="F7" t="s">
        <v>97</v>
      </c>
      <c r="G7" t="s">
        <v>110</v>
      </c>
      <c r="H7" t="s">
        <v>111</v>
      </c>
      <c r="I7" t="s">
        <v>112</v>
      </c>
      <c r="J7" t="s">
        <v>113</v>
      </c>
      <c r="K7" t="b">
        <v>1</v>
      </c>
      <c r="L7" t="b">
        <v>0</v>
      </c>
      <c r="P7" t="s">
        <v>59</v>
      </c>
      <c r="Q7" t="s">
        <v>59</v>
      </c>
      <c r="U7" t="s">
        <v>59</v>
      </c>
      <c r="AD7" t="s">
        <v>59</v>
      </c>
    </row>
    <row r="8" spans="2:30" x14ac:dyDescent="0.25">
      <c r="B8" t="s">
        <v>93</v>
      </c>
      <c r="C8" t="s">
        <v>94</v>
      </c>
      <c r="D8" t="s">
        <v>95</v>
      </c>
      <c r="E8" t="s">
        <v>96</v>
      </c>
      <c r="F8" t="s">
        <v>97</v>
      </c>
      <c r="G8" t="s">
        <v>114</v>
      </c>
      <c r="H8" t="s">
        <v>115</v>
      </c>
      <c r="I8" t="s">
        <v>116</v>
      </c>
      <c r="J8" t="s">
        <v>117</v>
      </c>
      <c r="K8" t="b">
        <v>1</v>
      </c>
      <c r="L8" t="b">
        <v>0</v>
      </c>
      <c r="N8" t="s">
        <v>59</v>
      </c>
      <c r="O8" t="s">
        <v>59</v>
      </c>
      <c r="P8" t="s">
        <v>59</v>
      </c>
      <c r="Q8" t="s">
        <v>59</v>
      </c>
      <c r="U8" t="s">
        <v>59</v>
      </c>
    </row>
    <row r="9" spans="2:30" x14ac:dyDescent="0.25">
      <c r="B9" t="s">
        <v>93</v>
      </c>
      <c r="C9" t="s">
        <v>94</v>
      </c>
      <c r="D9" t="s">
        <v>95</v>
      </c>
      <c r="E9" t="s">
        <v>96</v>
      </c>
      <c r="F9" t="s">
        <v>97</v>
      </c>
      <c r="G9" t="s">
        <v>118</v>
      </c>
      <c r="H9" t="s">
        <v>119</v>
      </c>
      <c r="I9" t="s">
        <v>120</v>
      </c>
      <c r="J9" t="s">
        <v>121</v>
      </c>
      <c r="K9" t="b">
        <v>1</v>
      </c>
      <c r="L9" t="b">
        <v>0</v>
      </c>
      <c r="P9" t="s">
        <v>59</v>
      </c>
      <c r="Q9" t="s">
        <v>59</v>
      </c>
    </row>
    <row r="10" spans="2:30" x14ac:dyDescent="0.25">
      <c r="B10" t="s">
        <v>93</v>
      </c>
      <c r="C10" t="s">
        <v>94</v>
      </c>
      <c r="D10" t="s">
        <v>95</v>
      </c>
      <c r="E10" t="s">
        <v>96</v>
      </c>
      <c r="F10" t="s">
        <v>97</v>
      </c>
      <c r="G10" t="s">
        <v>122</v>
      </c>
      <c r="H10" t="s">
        <v>123</v>
      </c>
      <c r="I10" t="s">
        <v>124</v>
      </c>
      <c r="J10" t="s">
        <v>125</v>
      </c>
      <c r="K10" t="b">
        <v>1</v>
      </c>
      <c r="L10" t="b">
        <v>0</v>
      </c>
      <c r="N10" t="s">
        <v>59</v>
      </c>
      <c r="P10" t="s">
        <v>59</v>
      </c>
    </row>
    <row r="11" spans="2:30" x14ac:dyDescent="0.25">
      <c r="B11" t="s">
        <v>93</v>
      </c>
      <c r="C11" t="s">
        <v>94</v>
      </c>
      <c r="D11" t="s">
        <v>95</v>
      </c>
      <c r="E11" t="s">
        <v>96</v>
      </c>
      <c r="F11" t="s">
        <v>97</v>
      </c>
      <c r="G11" t="s">
        <v>57</v>
      </c>
      <c r="H11" t="s">
        <v>126</v>
      </c>
      <c r="I11" t="s">
        <v>127</v>
      </c>
      <c r="J11" t="s">
        <v>128</v>
      </c>
      <c r="K11" t="b">
        <v>1</v>
      </c>
      <c r="L11" t="b">
        <v>0</v>
      </c>
      <c r="M11" t="s">
        <v>59</v>
      </c>
      <c r="O11" t="s">
        <v>59</v>
      </c>
      <c r="S11" t="s">
        <v>59</v>
      </c>
      <c r="T11" t="s">
        <v>59</v>
      </c>
      <c r="U11" t="s">
        <v>59</v>
      </c>
      <c r="V11" t="s">
        <v>59</v>
      </c>
      <c r="W11" t="s">
        <v>59</v>
      </c>
      <c r="X11" t="s">
        <v>59</v>
      </c>
      <c r="AD11" t="s">
        <v>59</v>
      </c>
    </row>
    <row r="12" spans="2:30" x14ac:dyDescent="0.25">
      <c r="B12" t="s">
        <v>93</v>
      </c>
      <c r="C12" t="s">
        <v>94</v>
      </c>
      <c r="D12" t="s">
        <v>95</v>
      </c>
      <c r="E12" t="s">
        <v>96</v>
      </c>
      <c r="F12" t="s">
        <v>97</v>
      </c>
      <c r="G12" t="s">
        <v>60</v>
      </c>
      <c r="H12" t="s">
        <v>129</v>
      </c>
      <c r="I12" t="s">
        <v>130</v>
      </c>
      <c r="J12" t="s">
        <v>131</v>
      </c>
      <c r="K12" t="b">
        <v>1</v>
      </c>
      <c r="L12" t="b">
        <v>0</v>
      </c>
      <c r="Q12" t="s">
        <v>59</v>
      </c>
      <c r="S12" t="s">
        <v>59</v>
      </c>
      <c r="T12" t="s">
        <v>59</v>
      </c>
      <c r="W12" t="s">
        <v>59</v>
      </c>
      <c r="X12" t="s">
        <v>59</v>
      </c>
    </row>
    <row r="13" spans="2:30" x14ac:dyDescent="0.25">
      <c r="B13" t="s">
        <v>93</v>
      </c>
      <c r="C13" t="s">
        <v>94</v>
      </c>
      <c r="D13" t="s">
        <v>95</v>
      </c>
      <c r="E13" t="s">
        <v>96</v>
      </c>
      <c r="F13" t="s">
        <v>97</v>
      </c>
      <c r="G13" t="s">
        <v>63</v>
      </c>
      <c r="H13" t="s">
        <v>132</v>
      </c>
      <c r="I13" t="s">
        <v>133</v>
      </c>
      <c r="J13" t="s">
        <v>134</v>
      </c>
      <c r="K13" t="b">
        <v>1</v>
      </c>
      <c r="L13" t="b">
        <v>0</v>
      </c>
      <c r="N13" t="s">
        <v>59</v>
      </c>
      <c r="Q13" t="s">
        <v>59</v>
      </c>
    </row>
    <row r="14" spans="2:30" x14ac:dyDescent="0.25">
      <c r="B14" t="s">
        <v>93</v>
      </c>
      <c r="C14" t="s">
        <v>94</v>
      </c>
      <c r="D14" t="s">
        <v>95</v>
      </c>
      <c r="E14" t="s">
        <v>96</v>
      </c>
      <c r="F14" t="s">
        <v>97</v>
      </c>
      <c r="G14" t="s">
        <v>65</v>
      </c>
      <c r="H14" t="s">
        <v>135</v>
      </c>
      <c r="I14" t="s">
        <v>136</v>
      </c>
      <c r="J14" t="s">
        <v>137</v>
      </c>
      <c r="K14" t="b">
        <v>1</v>
      </c>
      <c r="L14" t="b">
        <v>0</v>
      </c>
      <c r="P14" t="s">
        <v>59</v>
      </c>
      <c r="Q14" t="s">
        <v>59</v>
      </c>
    </row>
    <row r="15" spans="2:30" x14ac:dyDescent="0.25">
      <c r="B15" t="s">
        <v>93</v>
      </c>
      <c r="C15" t="s">
        <v>94</v>
      </c>
      <c r="D15" t="s">
        <v>138</v>
      </c>
      <c r="E15" t="s">
        <v>96</v>
      </c>
      <c r="F15" t="s">
        <v>97</v>
      </c>
      <c r="G15" t="s">
        <v>67</v>
      </c>
      <c r="H15" t="s">
        <v>139</v>
      </c>
      <c r="I15" t="s">
        <v>140</v>
      </c>
      <c r="J15" t="s">
        <v>141</v>
      </c>
      <c r="K15" t="b">
        <v>1</v>
      </c>
      <c r="L15" t="b">
        <v>0</v>
      </c>
      <c r="P15" t="s">
        <v>59</v>
      </c>
      <c r="Q15" t="s">
        <v>59</v>
      </c>
      <c r="U15" t="s">
        <v>59</v>
      </c>
    </row>
    <row r="16" spans="2:30" x14ac:dyDescent="0.25">
      <c r="B16" t="s">
        <v>93</v>
      </c>
      <c r="C16" t="s">
        <v>94</v>
      </c>
      <c r="D16" t="s">
        <v>95</v>
      </c>
      <c r="E16" t="s">
        <v>96</v>
      </c>
      <c r="F16" t="s">
        <v>97</v>
      </c>
      <c r="G16" t="s">
        <v>69</v>
      </c>
      <c r="H16" t="s">
        <v>142</v>
      </c>
      <c r="I16" t="s">
        <v>143</v>
      </c>
      <c r="J16" t="s">
        <v>144</v>
      </c>
      <c r="K16" t="b">
        <v>1</v>
      </c>
      <c r="L16" t="b">
        <v>0</v>
      </c>
      <c r="M16" t="s">
        <v>59</v>
      </c>
      <c r="Q16" t="s">
        <v>59</v>
      </c>
      <c r="U16" t="s">
        <v>59</v>
      </c>
      <c r="V16" t="s">
        <v>59</v>
      </c>
      <c r="AD16" t="s">
        <v>59</v>
      </c>
    </row>
    <row r="17" spans="2:30" x14ac:dyDescent="0.25">
      <c r="B17" t="s">
        <v>93</v>
      </c>
      <c r="C17" t="s">
        <v>94</v>
      </c>
      <c r="D17" t="s">
        <v>95</v>
      </c>
      <c r="E17" t="s">
        <v>96</v>
      </c>
      <c r="F17" t="s">
        <v>97</v>
      </c>
      <c r="G17" t="s">
        <v>71</v>
      </c>
      <c r="H17" t="s">
        <v>145</v>
      </c>
      <c r="I17" t="s">
        <v>146</v>
      </c>
      <c r="J17" t="s">
        <v>147</v>
      </c>
      <c r="K17" t="b">
        <v>1</v>
      </c>
      <c r="L17" t="b">
        <v>0</v>
      </c>
      <c r="P17" t="s">
        <v>59</v>
      </c>
      <c r="Q17" t="s">
        <v>59</v>
      </c>
      <c r="S17" t="s">
        <v>59</v>
      </c>
      <c r="T17" t="s">
        <v>59</v>
      </c>
      <c r="U17" t="s">
        <v>59</v>
      </c>
      <c r="V17" t="s">
        <v>59</v>
      </c>
      <c r="W17" t="s">
        <v>59</v>
      </c>
      <c r="X17" t="s">
        <v>59</v>
      </c>
    </row>
    <row r="18" spans="2:30" x14ac:dyDescent="0.25">
      <c r="B18" t="s">
        <v>148</v>
      </c>
      <c r="C18" t="s">
        <v>94</v>
      </c>
      <c r="D18" t="s">
        <v>95</v>
      </c>
      <c r="E18" t="s">
        <v>149</v>
      </c>
      <c r="F18" t="s">
        <v>150</v>
      </c>
      <c r="G18" t="s">
        <v>75</v>
      </c>
      <c r="H18" t="s">
        <v>151</v>
      </c>
      <c r="I18" t="s">
        <v>152</v>
      </c>
      <c r="J18" t="s">
        <v>153</v>
      </c>
      <c r="K18" t="b">
        <v>1</v>
      </c>
      <c r="L18" t="b">
        <v>0</v>
      </c>
      <c r="Q18" t="s">
        <v>59</v>
      </c>
      <c r="S18" t="s">
        <v>59</v>
      </c>
      <c r="T18" t="s">
        <v>59</v>
      </c>
      <c r="W18" t="s">
        <v>59</v>
      </c>
      <c r="X18" t="s">
        <v>59</v>
      </c>
    </row>
    <row r="19" spans="2:30" x14ac:dyDescent="0.25">
      <c r="B19" t="s">
        <v>148</v>
      </c>
      <c r="C19" t="s">
        <v>94</v>
      </c>
      <c r="D19" t="s">
        <v>95</v>
      </c>
      <c r="E19" t="s">
        <v>149</v>
      </c>
      <c r="F19" t="s">
        <v>150</v>
      </c>
      <c r="G19" t="s">
        <v>76</v>
      </c>
      <c r="H19" t="s">
        <v>154</v>
      </c>
      <c r="I19" t="s">
        <v>155</v>
      </c>
      <c r="J19" t="s">
        <v>156</v>
      </c>
      <c r="K19" t="b">
        <v>1</v>
      </c>
      <c r="L19" t="b">
        <v>0</v>
      </c>
      <c r="P19" t="s">
        <v>59</v>
      </c>
      <c r="S19" t="s">
        <v>59</v>
      </c>
      <c r="W19" t="s">
        <v>59</v>
      </c>
      <c r="X19" t="s">
        <v>59</v>
      </c>
    </row>
    <row r="20" spans="2:30" x14ac:dyDescent="0.25">
      <c r="B20" t="s">
        <v>148</v>
      </c>
      <c r="C20" t="s">
        <v>94</v>
      </c>
      <c r="D20" t="s">
        <v>95</v>
      </c>
      <c r="E20" t="s">
        <v>149</v>
      </c>
      <c r="F20" t="s">
        <v>150</v>
      </c>
      <c r="G20" t="s">
        <v>77</v>
      </c>
      <c r="H20" t="s">
        <v>157</v>
      </c>
      <c r="I20" t="s">
        <v>158</v>
      </c>
      <c r="J20" t="s">
        <v>159</v>
      </c>
      <c r="K20" t="b">
        <v>1</v>
      </c>
      <c r="L20" t="b">
        <v>0</v>
      </c>
      <c r="P20" t="s">
        <v>59</v>
      </c>
    </row>
    <row r="21" spans="2:30" x14ac:dyDescent="0.25">
      <c r="B21" t="s">
        <v>148</v>
      </c>
      <c r="C21" t="s">
        <v>160</v>
      </c>
      <c r="D21" t="s">
        <v>95</v>
      </c>
      <c r="E21" t="s">
        <v>161</v>
      </c>
      <c r="F21" t="s">
        <v>162</v>
      </c>
      <c r="G21" t="s">
        <v>78</v>
      </c>
      <c r="H21" t="s">
        <v>163</v>
      </c>
      <c r="I21" t="s">
        <v>164</v>
      </c>
      <c r="J21" t="s">
        <v>165</v>
      </c>
      <c r="K21" t="b">
        <v>1</v>
      </c>
      <c r="L21" t="b">
        <v>1</v>
      </c>
      <c r="M21" t="s">
        <v>59</v>
      </c>
      <c r="N21" t="s">
        <v>59</v>
      </c>
      <c r="O21" t="s">
        <v>59</v>
      </c>
      <c r="P21" t="s">
        <v>59</v>
      </c>
      <c r="Q21" t="s">
        <v>59</v>
      </c>
      <c r="R21" t="s">
        <v>59</v>
      </c>
      <c r="S21" t="s">
        <v>59</v>
      </c>
      <c r="T21" t="s">
        <v>59</v>
      </c>
      <c r="U21" t="s">
        <v>59</v>
      </c>
      <c r="V21" t="s">
        <v>59</v>
      </c>
      <c r="W21" t="s">
        <v>59</v>
      </c>
      <c r="X21" t="s">
        <v>59</v>
      </c>
      <c r="Y21" t="s">
        <v>59</v>
      </c>
      <c r="Z21" t="s">
        <v>59</v>
      </c>
      <c r="AA21" t="s">
        <v>59</v>
      </c>
      <c r="AB21" t="s">
        <v>59</v>
      </c>
      <c r="AC21" t="s">
        <v>59</v>
      </c>
      <c r="AD21" t="s">
        <v>59</v>
      </c>
    </row>
    <row r="22" spans="2:30" x14ac:dyDescent="0.25">
      <c r="B22" t="s">
        <v>148</v>
      </c>
      <c r="C22" t="s">
        <v>166</v>
      </c>
      <c r="D22" t="s">
        <v>167</v>
      </c>
      <c r="E22" t="s">
        <v>161</v>
      </c>
      <c r="F22" t="s">
        <v>162</v>
      </c>
      <c r="G22" t="s">
        <v>79</v>
      </c>
      <c r="H22" t="s">
        <v>168</v>
      </c>
      <c r="I22" t="s">
        <v>169</v>
      </c>
      <c r="J22" t="s">
        <v>170</v>
      </c>
      <c r="K22" t="b">
        <v>1</v>
      </c>
      <c r="L22" t="b">
        <v>1</v>
      </c>
      <c r="M22" t="s">
        <v>59</v>
      </c>
      <c r="N22" t="s">
        <v>59</v>
      </c>
      <c r="O22" t="s">
        <v>59</v>
      </c>
      <c r="P22" t="s">
        <v>59</v>
      </c>
      <c r="Q22" t="s">
        <v>59</v>
      </c>
      <c r="R22" t="s">
        <v>59</v>
      </c>
      <c r="S22" t="s">
        <v>59</v>
      </c>
      <c r="T22" t="s">
        <v>59</v>
      </c>
      <c r="U22" t="s">
        <v>59</v>
      </c>
      <c r="V22" t="s">
        <v>59</v>
      </c>
      <c r="W22" t="s">
        <v>59</v>
      </c>
      <c r="X22" t="s">
        <v>59</v>
      </c>
      <c r="Y22" t="s">
        <v>59</v>
      </c>
      <c r="Z22" t="s">
        <v>59</v>
      </c>
      <c r="AA22" t="s">
        <v>59</v>
      </c>
      <c r="AB22" t="s">
        <v>59</v>
      </c>
      <c r="AC22" t="s">
        <v>59</v>
      </c>
      <c r="AD22" t="s">
        <v>59</v>
      </c>
    </row>
    <row r="23" spans="2:30" x14ac:dyDescent="0.25">
      <c r="B23" t="s">
        <v>148</v>
      </c>
      <c r="C23" t="s">
        <v>94</v>
      </c>
      <c r="D23" t="s">
        <v>95</v>
      </c>
      <c r="E23" t="s">
        <v>161</v>
      </c>
      <c r="F23" t="s">
        <v>162</v>
      </c>
      <c r="G23" t="s">
        <v>80</v>
      </c>
      <c r="H23" t="s">
        <v>171</v>
      </c>
      <c r="I23" t="s">
        <v>172</v>
      </c>
      <c r="J23" t="s">
        <v>173</v>
      </c>
      <c r="K23" t="b">
        <v>1</v>
      </c>
      <c r="L23" t="b">
        <v>0</v>
      </c>
      <c r="M23" t="s">
        <v>59</v>
      </c>
      <c r="N23" t="s">
        <v>59</v>
      </c>
      <c r="O23" t="s">
        <v>59</v>
      </c>
      <c r="P23" t="s">
        <v>59</v>
      </c>
      <c r="Q23" t="s">
        <v>59</v>
      </c>
      <c r="R23" t="s">
        <v>59</v>
      </c>
      <c r="S23" t="s">
        <v>59</v>
      </c>
      <c r="T23" t="s">
        <v>59</v>
      </c>
      <c r="U23" t="s">
        <v>59</v>
      </c>
      <c r="V23" t="s">
        <v>59</v>
      </c>
      <c r="W23" t="s">
        <v>59</v>
      </c>
      <c r="X23" t="s">
        <v>59</v>
      </c>
      <c r="Y23" t="s">
        <v>59</v>
      </c>
      <c r="Z23" t="s">
        <v>59</v>
      </c>
      <c r="AA23" t="s">
        <v>59</v>
      </c>
      <c r="AB23" t="s">
        <v>59</v>
      </c>
      <c r="AC23" t="s">
        <v>59</v>
      </c>
      <c r="AD23" t="s">
        <v>59</v>
      </c>
    </row>
    <row r="24" spans="2:30" x14ac:dyDescent="0.25">
      <c r="B24" t="s">
        <v>93</v>
      </c>
      <c r="C24" t="s">
        <v>174</v>
      </c>
      <c r="D24" t="s">
        <v>175</v>
      </c>
      <c r="E24" t="s">
        <v>161</v>
      </c>
      <c r="F24" t="s">
        <v>162</v>
      </c>
      <c r="G24" t="s">
        <v>81</v>
      </c>
      <c r="H24" t="s">
        <v>176</v>
      </c>
      <c r="I24" t="s">
        <v>177</v>
      </c>
      <c r="J24" t="s">
        <v>178</v>
      </c>
      <c r="K24" t="b">
        <v>0</v>
      </c>
      <c r="L24" t="b">
        <v>1</v>
      </c>
      <c r="M24" t="s">
        <v>59</v>
      </c>
      <c r="N24" t="s">
        <v>59</v>
      </c>
      <c r="O24" t="s">
        <v>59</v>
      </c>
      <c r="P24" t="s">
        <v>59</v>
      </c>
      <c r="Q24" t="s">
        <v>59</v>
      </c>
      <c r="R24" t="s">
        <v>59</v>
      </c>
      <c r="S24" t="s">
        <v>59</v>
      </c>
      <c r="T24" t="s">
        <v>59</v>
      </c>
      <c r="U24" t="s">
        <v>59</v>
      </c>
      <c r="V24" t="s">
        <v>59</v>
      </c>
      <c r="W24" t="s">
        <v>59</v>
      </c>
      <c r="X24" t="s">
        <v>59</v>
      </c>
      <c r="Y24" t="s">
        <v>59</v>
      </c>
      <c r="Z24" t="s">
        <v>59</v>
      </c>
      <c r="AA24" t="s">
        <v>59</v>
      </c>
      <c r="AB24" t="s">
        <v>59</v>
      </c>
      <c r="AC24" t="s">
        <v>59</v>
      </c>
      <c r="AD24" t="s">
        <v>59</v>
      </c>
    </row>
    <row r="25" spans="2:30" x14ac:dyDescent="0.25">
      <c r="B25" t="s">
        <v>93</v>
      </c>
      <c r="C25" t="s">
        <v>166</v>
      </c>
      <c r="D25" t="s">
        <v>167</v>
      </c>
      <c r="E25" t="s">
        <v>161</v>
      </c>
      <c r="F25" t="s">
        <v>162</v>
      </c>
      <c r="G25" t="s">
        <v>179</v>
      </c>
      <c r="H25" t="s">
        <v>180</v>
      </c>
      <c r="I25" t="s">
        <v>181</v>
      </c>
      <c r="J25" t="s">
        <v>182</v>
      </c>
      <c r="K25" t="b">
        <v>0</v>
      </c>
      <c r="L25" t="b">
        <v>1</v>
      </c>
      <c r="M25" t="s">
        <v>59</v>
      </c>
      <c r="N25" t="s">
        <v>59</v>
      </c>
      <c r="O25" t="s">
        <v>59</v>
      </c>
      <c r="P25" t="s">
        <v>59</v>
      </c>
      <c r="Q25" t="s">
        <v>59</v>
      </c>
      <c r="R25" t="s">
        <v>59</v>
      </c>
      <c r="S25" t="s">
        <v>59</v>
      </c>
      <c r="T25" t="s">
        <v>59</v>
      </c>
      <c r="U25" t="s">
        <v>59</v>
      </c>
      <c r="V25" t="s">
        <v>59</v>
      </c>
      <c r="W25" t="s">
        <v>59</v>
      </c>
      <c r="X25" t="s">
        <v>59</v>
      </c>
      <c r="Y25" t="s">
        <v>59</v>
      </c>
      <c r="Z25" t="s">
        <v>59</v>
      </c>
      <c r="AA25" t="s">
        <v>59</v>
      </c>
      <c r="AB25" t="s">
        <v>59</v>
      </c>
      <c r="AC25" t="s">
        <v>59</v>
      </c>
      <c r="AD25" t="s">
        <v>59</v>
      </c>
    </row>
    <row r="26" spans="2:30" x14ac:dyDescent="0.25">
      <c r="B26" t="s">
        <v>93</v>
      </c>
      <c r="C26" t="s">
        <v>166</v>
      </c>
      <c r="D26" t="s">
        <v>138</v>
      </c>
      <c r="E26" t="s">
        <v>161</v>
      </c>
      <c r="F26" t="s">
        <v>162</v>
      </c>
      <c r="G26" t="s">
        <v>183</v>
      </c>
      <c r="H26" t="s">
        <v>184</v>
      </c>
      <c r="I26" t="s">
        <v>185</v>
      </c>
      <c r="J26" t="s">
        <v>186</v>
      </c>
      <c r="K26" t="b">
        <v>1</v>
      </c>
      <c r="L26" t="b">
        <v>1</v>
      </c>
      <c r="M26" t="s">
        <v>59</v>
      </c>
      <c r="N26" t="s">
        <v>59</v>
      </c>
      <c r="O26" t="s">
        <v>59</v>
      </c>
      <c r="P26" t="s">
        <v>59</v>
      </c>
      <c r="Q26" t="s">
        <v>59</v>
      </c>
      <c r="R26" t="s">
        <v>59</v>
      </c>
      <c r="S26" t="s">
        <v>59</v>
      </c>
      <c r="T26" t="s">
        <v>59</v>
      </c>
      <c r="U26" t="s">
        <v>59</v>
      </c>
      <c r="V26" t="s">
        <v>59</v>
      </c>
      <c r="W26" t="s">
        <v>59</v>
      </c>
      <c r="X26" t="s">
        <v>59</v>
      </c>
      <c r="Y26" t="s">
        <v>59</v>
      </c>
      <c r="Z26" t="s">
        <v>59</v>
      </c>
      <c r="AA26" t="s">
        <v>59</v>
      </c>
      <c r="AB26" t="s">
        <v>59</v>
      </c>
      <c r="AC26" t="s">
        <v>59</v>
      </c>
      <c r="AD26" t="s">
        <v>59</v>
      </c>
    </row>
    <row r="27" spans="2:30" x14ac:dyDescent="0.25">
      <c r="B27" t="s">
        <v>93</v>
      </c>
      <c r="C27" t="s">
        <v>94</v>
      </c>
      <c r="D27" t="s">
        <v>95</v>
      </c>
      <c r="E27" t="s">
        <v>161</v>
      </c>
      <c r="F27" t="s">
        <v>162</v>
      </c>
      <c r="G27" t="s">
        <v>187</v>
      </c>
      <c r="H27" t="s">
        <v>188</v>
      </c>
      <c r="I27" t="s">
        <v>189</v>
      </c>
      <c r="J27" t="s">
        <v>190</v>
      </c>
      <c r="K27" t="b">
        <v>1</v>
      </c>
      <c r="L27" t="b">
        <v>0</v>
      </c>
      <c r="M27" t="s">
        <v>59</v>
      </c>
      <c r="N27" t="s">
        <v>59</v>
      </c>
      <c r="O27" t="s">
        <v>59</v>
      </c>
      <c r="P27" t="s">
        <v>59</v>
      </c>
      <c r="Q27" t="s">
        <v>59</v>
      </c>
      <c r="R27" t="s">
        <v>59</v>
      </c>
      <c r="S27" t="s">
        <v>59</v>
      </c>
      <c r="T27" t="s">
        <v>59</v>
      </c>
      <c r="U27" t="s">
        <v>59</v>
      </c>
      <c r="V27" t="s">
        <v>59</v>
      </c>
      <c r="W27" t="s">
        <v>59</v>
      </c>
      <c r="X27" t="s">
        <v>59</v>
      </c>
      <c r="Y27" t="s">
        <v>59</v>
      </c>
      <c r="Z27" t="s">
        <v>59</v>
      </c>
      <c r="AA27" t="s">
        <v>59</v>
      </c>
      <c r="AB27" t="s">
        <v>59</v>
      </c>
      <c r="AC27" t="s">
        <v>59</v>
      </c>
      <c r="AD27" t="s">
        <v>59</v>
      </c>
    </row>
    <row r="28" spans="2:30" x14ac:dyDescent="0.25">
      <c r="B28" t="s">
        <v>93</v>
      </c>
      <c r="C28" t="s">
        <v>94</v>
      </c>
      <c r="D28" t="s">
        <v>95</v>
      </c>
      <c r="E28" t="s">
        <v>161</v>
      </c>
      <c r="F28" t="s">
        <v>162</v>
      </c>
      <c r="G28" t="s">
        <v>191</v>
      </c>
      <c r="H28" t="s">
        <v>192</v>
      </c>
      <c r="I28" t="s">
        <v>193</v>
      </c>
      <c r="J28" t="s">
        <v>194</v>
      </c>
      <c r="K28" t="b">
        <v>1</v>
      </c>
      <c r="L28" t="b">
        <v>0</v>
      </c>
      <c r="N28" t="s">
        <v>59</v>
      </c>
      <c r="O28" t="s">
        <v>59</v>
      </c>
      <c r="P28" t="s">
        <v>59</v>
      </c>
      <c r="Q28" t="s">
        <v>59</v>
      </c>
      <c r="R28" t="s">
        <v>59</v>
      </c>
      <c r="S28" t="s">
        <v>59</v>
      </c>
      <c r="T28" t="s">
        <v>59</v>
      </c>
      <c r="U28" t="s">
        <v>59</v>
      </c>
      <c r="V28" t="s">
        <v>59</v>
      </c>
      <c r="W28" t="s">
        <v>59</v>
      </c>
      <c r="X28" t="s">
        <v>59</v>
      </c>
      <c r="Z28" t="s">
        <v>59</v>
      </c>
      <c r="AA28" t="s">
        <v>59</v>
      </c>
      <c r="AB28" t="s">
        <v>59</v>
      </c>
      <c r="AD28" t="s">
        <v>59</v>
      </c>
    </row>
    <row r="29" spans="2:30" x14ac:dyDescent="0.25">
      <c r="B29" t="s">
        <v>93</v>
      </c>
      <c r="C29" t="s">
        <v>94</v>
      </c>
      <c r="D29" t="s">
        <v>95</v>
      </c>
      <c r="E29" t="s">
        <v>161</v>
      </c>
      <c r="F29" t="s">
        <v>162</v>
      </c>
      <c r="G29" t="s">
        <v>195</v>
      </c>
      <c r="H29" t="s">
        <v>196</v>
      </c>
      <c r="I29" t="s">
        <v>197</v>
      </c>
      <c r="J29" t="s">
        <v>198</v>
      </c>
      <c r="K29" t="b">
        <v>1</v>
      </c>
      <c r="L29" t="b">
        <v>1</v>
      </c>
      <c r="M29" t="s">
        <v>59</v>
      </c>
      <c r="N29" t="s">
        <v>59</v>
      </c>
      <c r="O29" t="s">
        <v>59</v>
      </c>
      <c r="P29" t="s">
        <v>59</v>
      </c>
      <c r="Q29" t="s">
        <v>59</v>
      </c>
      <c r="R29" t="s">
        <v>59</v>
      </c>
      <c r="S29" t="s">
        <v>59</v>
      </c>
      <c r="T29" t="s">
        <v>59</v>
      </c>
      <c r="U29" t="s">
        <v>59</v>
      </c>
      <c r="V29" t="s">
        <v>59</v>
      </c>
      <c r="W29" t="s">
        <v>59</v>
      </c>
      <c r="X29" t="s">
        <v>59</v>
      </c>
      <c r="Y29" t="s">
        <v>59</v>
      </c>
      <c r="Z29" t="s">
        <v>59</v>
      </c>
      <c r="AA29" t="s">
        <v>59</v>
      </c>
      <c r="AB29" t="s">
        <v>59</v>
      </c>
      <c r="AC29" t="s">
        <v>59</v>
      </c>
      <c r="AD29" t="s">
        <v>59</v>
      </c>
    </row>
    <row r="30" spans="2:30" x14ac:dyDescent="0.25">
      <c r="B30" t="s">
        <v>93</v>
      </c>
      <c r="C30" t="s">
        <v>94</v>
      </c>
      <c r="D30" t="s">
        <v>95</v>
      </c>
      <c r="E30" t="s">
        <v>161</v>
      </c>
      <c r="F30" t="s">
        <v>162</v>
      </c>
      <c r="G30" t="s">
        <v>199</v>
      </c>
      <c r="H30" t="s">
        <v>200</v>
      </c>
      <c r="I30" t="s">
        <v>201</v>
      </c>
      <c r="J30" t="s">
        <v>202</v>
      </c>
      <c r="K30" t="b">
        <v>1</v>
      </c>
      <c r="L30" t="b">
        <v>0</v>
      </c>
      <c r="M30" t="s">
        <v>59</v>
      </c>
      <c r="N30" t="s">
        <v>59</v>
      </c>
      <c r="O30" t="s">
        <v>59</v>
      </c>
      <c r="P30" t="s">
        <v>59</v>
      </c>
      <c r="Q30" t="s">
        <v>59</v>
      </c>
      <c r="R30" t="s">
        <v>59</v>
      </c>
      <c r="S30" t="s">
        <v>59</v>
      </c>
      <c r="T30" t="s">
        <v>59</v>
      </c>
      <c r="U30" t="s">
        <v>59</v>
      </c>
      <c r="V30" t="s">
        <v>59</v>
      </c>
      <c r="W30" t="s">
        <v>59</v>
      </c>
      <c r="X30" t="s">
        <v>59</v>
      </c>
      <c r="Y30" t="s">
        <v>59</v>
      </c>
      <c r="Z30" t="s">
        <v>59</v>
      </c>
      <c r="AA30" t="s">
        <v>59</v>
      </c>
      <c r="AB30" t="s">
        <v>59</v>
      </c>
      <c r="AC30" t="s">
        <v>59</v>
      </c>
      <c r="AD30" t="s">
        <v>59</v>
      </c>
    </row>
    <row r="31" spans="2:30" x14ac:dyDescent="0.25">
      <c r="B31" t="s">
        <v>93</v>
      </c>
      <c r="C31" t="s">
        <v>94</v>
      </c>
      <c r="D31" t="s">
        <v>95</v>
      </c>
      <c r="E31" t="s">
        <v>161</v>
      </c>
      <c r="F31" t="s">
        <v>162</v>
      </c>
      <c r="G31" t="s">
        <v>203</v>
      </c>
      <c r="H31" t="s">
        <v>204</v>
      </c>
      <c r="I31" t="s">
        <v>205</v>
      </c>
      <c r="J31" t="s">
        <v>206</v>
      </c>
      <c r="K31" t="b">
        <v>1</v>
      </c>
      <c r="L31" t="b">
        <v>1</v>
      </c>
      <c r="M31" t="s">
        <v>59</v>
      </c>
      <c r="N31" t="s">
        <v>59</v>
      </c>
      <c r="O31" t="s">
        <v>59</v>
      </c>
      <c r="P31" t="s">
        <v>59</v>
      </c>
      <c r="Q31" t="s">
        <v>59</v>
      </c>
      <c r="R31" t="s">
        <v>59</v>
      </c>
      <c r="S31" t="s">
        <v>59</v>
      </c>
      <c r="T31" t="s">
        <v>59</v>
      </c>
      <c r="U31" t="s">
        <v>59</v>
      </c>
      <c r="V31" t="s">
        <v>59</v>
      </c>
      <c r="W31" t="s">
        <v>59</v>
      </c>
      <c r="X31" t="s">
        <v>59</v>
      </c>
      <c r="Y31" t="s">
        <v>59</v>
      </c>
      <c r="Z31" t="s">
        <v>59</v>
      </c>
      <c r="AA31" t="s">
        <v>59</v>
      </c>
      <c r="AB31" t="s">
        <v>59</v>
      </c>
      <c r="AC31" t="s">
        <v>59</v>
      </c>
      <c r="AD31" t="s">
        <v>59</v>
      </c>
    </row>
    <row r="32" spans="2:30" x14ac:dyDescent="0.25">
      <c r="B32" t="s">
        <v>93</v>
      </c>
      <c r="C32" t="s">
        <v>94</v>
      </c>
      <c r="D32" t="s">
        <v>95</v>
      </c>
      <c r="E32" t="s">
        <v>161</v>
      </c>
      <c r="F32" t="s">
        <v>162</v>
      </c>
      <c r="G32" t="s">
        <v>207</v>
      </c>
      <c r="H32" t="s">
        <v>208</v>
      </c>
      <c r="I32" t="s">
        <v>209</v>
      </c>
      <c r="J32" t="s">
        <v>210</v>
      </c>
      <c r="K32" t="b">
        <v>1</v>
      </c>
      <c r="L32" t="b">
        <v>1</v>
      </c>
      <c r="M32" t="s">
        <v>59</v>
      </c>
      <c r="N32" t="s">
        <v>59</v>
      </c>
      <c r="O32" t="s">
        <v>59</v>
      </c>
      <c r="P32" t="s">
        <v>59</v>
      </c>
      <c r="Q32" t="s">
        <v>59</v>
      </c>
      <c r="R32" t="s">
        <v>59</v>
      </c>
      <c r="S32" t="s">
        <v>59</v>
      </c>
      <c r="T32" t="s">
        <v>59</v>
      </c>
      <c r="U32" t="s">
        <v>59</v>
      </c>
      <c r="V32" t="s">
        <v>59</v>
      </c>
      <c r="W32" t="s">
        <v>59</v>
      </c>
      <c r="X32" t="s">
        <v>59</v>
      </c>
      <c r="Y32" t="s">
        <v>59</v>
      </c>
      <c r="Z32" t="s">
        <v>59</v>
      </c>
      <c r="AA32" t="s">
        <v>59</v>
      </c>
      <c r="AB32" t="s">
        <v>59</v>
      </c>
      <c r="AC32" t="s">
        <v>59</v>
      </c>
      <c r="AD32" t="s">
        <v>59</v>
      </c>
    </row>
    <row r="33" spans="2:30" x14ac:dyDescent="0.25">
      <c r="B33" t="s">
        <v>93</v>
      </c>
      <c r="C33" t="s">
        <v>166</v>
      </c>
      <c r="D33" t="s">
        <v>167</v>
      </c>
      <c r="E33" t="s">
        <v>161</v>
      </c>
      <c r="F33" t="s">
        <v>162</v>
      </c>
      <c r="G33" t="s">
        <v>211</v>
      </c>
      <c r="H33" t="s">
        <v>212</v>
      </c>
      <c r="I33" t="s">
        <v>213</v>
      </c>
      <c r="J33" t="s">
        <v>214</v>
      </c>
      <c r="K33" t="b">
        <v>1</v>
      </c>
      <c r="L33" t="b">
        <v>1</v>
      </c>
      <c r="M33" t="s">
        <v>59</v>
      </c>
      <c r="N33" t="s">
        <v>59</v>
      </c>
      <c r="O33" t="s">
        <v>59</v>
      </c>
      <c r="P33" t="s">
        <v>59</v>
      </c>
      <c r="Q33" t="s">
        <v>59</v>
      </c>
      <c r="R33" t="s">
        <v>59</v>
      </c>
      <c r="S33" t="s">
        <v>59</v>
      </c>
      <c r="T33" t="s">
        <v>59</v>
      </c>
      <c r="U33" t="s">
        <v>59</v>
      </c>
      <c r="V33" t="s">
        <v>59</v>
      </c>
      <c r="W33" t="s">
        <v>59</v>
      </c>
      <c r="X33" t="s">
        <v>59</v>
      </c>
      <c r="Y33" t="s">
        <v>59</v>
      </c>
      <c r="Z33" t="s">
        <v>59</v>
      </c>
      <c r="AA33" t="s">
        <v>59</v>
      </c>
      <c r="AB33" t="s">
        <v>59</v>
      </c>
      <c r="AC33" t="s">
        <v>59</v>
      </c>
      <c r="AD33" t="s">
        <v>59</v>
      </c>
    </row>
    <row r="34" spans="2:30" x14ac:dyDescent="0.25">
      <c r="B34" t="s">
        <v>93</v>
      </c>
      <c r="C34" t="s">
        <v>166</v>
      </c>
      <c r="D34" t="s">
        <v>167</v>
      </c>
      <c r="E34" t="s">
        <v>161</v>
      </c>
      <c r="F34" t="s">
        <v>162</v>
      </c>
      <c r="G34" t="s">
        <v>215</v>
      </c>
      <c r="H34" t="s">
        <v>216</v>
      </c>
      <c r="I34" t="s">
        <v>217</v>
      </c>
      <c r="J34" t="s">
        <v>218</v>
      </c>
      <c r="K34" t="b">
        <v>0</v>
      </c>
      <c r="L34" t="b">
        <v>1</v>
      </c>
      <c r="M34" t="s">
        <v>59</v>
      </c>
      <c r="N34" t="s">
        <v>59</v>
      </c>
      <c r="O34" t="s">
        <v>59</v>
      </c>
      <c r="P34" t="s">
        <v>59</v>
      </c>
      <c r="Q34" t="s">
        <v>59</v>
      </c>
      <c r="R34" t="s">
        <v>59</v>
      </c>
      <c r="S34" t="s">
        <v>59</v>
      </c>
      <c r="T34" t="s">
        <v>59</v>
      </c>
      <c r="U34" t="s">
        <v>59</v>
      </c>
      <c r="V34" t="s">
        <v>59</v>
      </c>
      <c r="W34" t="s">
        <v>59</v>
      </c>
      <c r="X34" t="s">
        <v>59</v>
      </c>
      <c r="AD34" t="s">
        <v>59</v>
      </c>
    </row>
    <row r="35" spans="2:30" x14ac:dyDescent="0.25">
      <c r="B35" t="s">
        <v>93</v>
      </c>
      <c r="C35" t="s">
        <v>94</v>
      </c>
      <c r="D35" t="s">
        <v>95</v>
      </c>
      <c r="E35" t="s">
        <v>219</v>
      </c>
      <c r="F35" t="s">
        <v>220</v>
      </c>
      <c r="G35" t="s">
        <v>221</v>
      </c>
      <c r="H35" t="s">
        <v>222</v>
      </c>
      <c r="I35" t="s">
        <v>223</v>
      </c>
      <c r="J35" t="s">
        <v>224</v>
      </c>
      <c r="K35" t="b">
        <v>1</v>
      </c>
      <c r="L35" t="b">
        <v>1</v>
      </c>
      <c r="N35" t="s">
        <v>59</v>
      </c>
      <c r="O35" t="s">
        <v>59</v>
      </c>
      <c r="P35" t="s">
        <v>59</v>
      </c>
      <c r="Q35" t="s">
        <v>59</v>
      </c>
      <c r="W35" t="s">
        <v>59</v>
      </c>
    </row>
    <row r="36" spans="2:30" x14ac:dyDescent="0.25">
      <c r="B36" t="s">
        <v>93</v>
      </c>
      <c r="C36" t="s">
        <v>94</v>
      </c>
      <c r="D36" t="s">
        <v>95</v>
      </c>
      <c r="E36" t="s">
        <v>219</v>
      </c>
      <c r="F36" t="s">
        <v>220</v>
      </c>
      <c r="G36" t="s">
        <v>225</v>
      </c>
      <c r="H36" t="s">
        <v>226</v>
      </c>
      <c r="I36" t="s">
        <v>227</v>
      </c>
      <c r="J36" t="s">
        <v>228</v>
      </c>
      <c r="K36" t="b">
        <v>1</v>
      </c>
      <c r="L36" t="b">
        <v>1</v>
      </c>
      <c r="N36" t="s">
        <v>59</v>
      </c>
      <c r="O36" t="s">
        <v>59</v>
      </c>
    </row>
    <row r="37" spans="2:30" x14ac:dyDescent="0.25">
      <c r="B37" t="s">
        <v>93</v>
      </c>
      <c r="C37" t="s">
        <v>94</v>
      </c>
      <c r="D37" t="s">
        <v>95</v>
      </c>
      <c r="E37" t="s">
        <v>219</v>
      </c>
      <c r="F37" t="s">
        <v>220</v>
      </c>
      <c r="G37" t="s">
        <v>229</v>
      </c>
      <c r="H37" t="s">
        <v>230</v>
      </c>
      <c r="I37" t="s">
        <v>231</v>
      </c>
      <c r="J37" t="s">
        <v>232</v>
      </c>
      <c r="K37" t="b">
        <v>1</v>
      </c>
      <c r="L37" t="b">
        <v>1</v>
      </c>
      <c r="Q37" t="s">
        <v>59</v>
      </c>
      <c r="S37" t="s">
        <v>59</v>
      </c>
      <c r="U37" t="s">
        <v>59</v>
      </c>
      <c r="V37" t="s">
        <v>59</v>
      </c>
      <c r="W37" t="s">
        <v>59</v>
      </c>
      <c r="AD37" t="s">
        <v>59</v>
      </c>
    </row>
    <row r="38" spans="2:30" x14ac:dyDescent="0.25">
      <c r="B38" t="s">
        <v>93</v>
      </c>
      <c r="C38" t="s">
        <v>94</v>
      </c>
      <c r="D38" t="s">
        <v>95</v>
      </c>
      <c r="E38" t="s">
        <v>219</v>
      </c>
      <c r="F38" t="s">
        <v>220</v>
      </c>
      <c r="G38" t="s">
        <v>233</v>
      </c>
      <c r="H38" t="s">
        <v>234</v>
      </c>
      <c r="I38" t="s">
        <v>235</v>
      </c>
      <c r="J38" t="s">
        <v>236</v>
      </c>
      <c r="K38" t="b">
        <v>1</v>
      </c>
      <c r="L38" t="b">
        <v>1</v>
      </c>
      <c r="P38" t="s">
        <v>59</v>
      </c>
      <c r="Q38" t="s">
        <v>59</v>
      </c>
      <c r="S38" t="s">
        <v>59</v>
      </c>
      <c r="T38" t="s">
        <v>59</v>
      </c>
      <c r="U38" t="s">
        <v>59</v>
      </c>
      <c r="W38" t="s">
        <v>59</v>
      </c>
      <c r="X38" t="s">
        <v>59</v>
      </c>
    </row>
    <row r="39" spans="2:30" x14ac:dyDescent="0.25">
      <c r="B39" t="s">
        <v>93</v>
      </c>
      <c r="C39" t="s">
        <v>94</v>
      </c>
      <c r="D39" t="s">
        <v>95</v>
      </c>
      <c r="E39" t="s">
        <v>219</v>
      </c>
      <c r="F39" t="s">
        <v>220</v>
      </c>
      <c r="G39" t="s">
        <v>237</v>
      </c>
      <c r="H39" t="s">
        <v>238</v>
      </c>
      <c r="I39" t="s">
        <v>239</v>
      </c>
      <c r="J39" t="s">
        <v>240</v>
      </c>
      <c r="K39" t="b">
        <v>1</v>
      </c>
      <c r="L39" t="b">
        <v>0</v>
      </c>
      <c r="O39" t="s">
        <v>59</v>
      </c>
      <c r="Q39" t="s">
        <v>59</v>
      </c>
      <c r="Z39" t="s">
        <v>59</v>
      </c>
      <c r="AA39" t="s">
        <v>59</v>
      </c>
    </row>
    <row r="40" spans="2:30" x14ac:dyDescent="0.25">
      <c r="B40" t="s">
        <v>93</v>
      </c>
      <c r="C40" t="s">
        <v>241</v>
      </c>
      <c r="D40" t="s">
        <v>175</v>
      </c>
      <c r="E40" t="s">
        <v>219</v>
      </c>
      <c r="F40" t="s">
        <v>220</v>
      </c>
      <c r="G40" t="s">
        <v>242</v>
      </c>
      <c r="H40" t="s">
        <v>243</v>
      </c>
      <c r="I40" t="s">
        <v>244</v>
      </c>
      <c r="J40" t="s">
        <v>245</v>
      </c>
      <c r="K40" t="b">
        <v>0</v>
      </c>
      <c r="L40" t="b">
        <v>1</v>
      </c>
      <c r="M40" t="s">
        <v>59</v>
      </c>
      <c r="P40" t="s">
        <v>59</v>
      </c>
      <c r="Q40" t="s">
        <v>59</v>
      </c>
      <c r="R40" t="s">
        <v>59</v>
      </c>
      <c r="W40" t="s">
        <v>59</v>
      </c>
      <c r="X40" t="s">
        <v>59</v>
      </c>
      <c r="Y40" t="s">
        <v>59</v>
      </c>
      <c r="Z40" t="s">
        <v>59</v>
      </c>
      <c r="AA40" t="s">
        <v>59</v>
      </c>
      <c r="AC40" t="s">
        <v>59</v>
      </c>
      <c r="AD40" t="s">
        <v>59</v>
      </c>
    </row>
    <row r="41" spans="2:30" x14ac:dyDescent="0.25">
      <c r="B41" t="s">
        <v>93</v>
      </c>
      <c r="C41" t="s">
        <v>241</v>
      </c>
      <c r="D41" t="s">
        <v>175</v>
      </c>
      <c r="E41" t="s">
        <v>219</v>
      </c>
      <c r="F41" t="s">
        <v>220</v>
      </c>
      <c r="G41" t="s">
        <v>246</v>
      </c>
      <c r="H41" t="s">
        <v>247</v>
      </c>
      <c r="I41" t="s">
        <v>248</v>
      </c>
      <c r="J41" t="s">
        <v>249</v>
      </c>
      <c r="K41" t="b">
        <v>0</v>
      </c>
      <c r="L41" t="b">
        <v>1</v>
      </c>
      <c r="M41" t="s">
        <v>59</v>
      </c>
      <c r="P41" t="s">
        <v>59</v>
      </c>
      <c r="Q41" t="s">
        <v>59</v>
      </c>
      <c r="R41" t="s">
        <v>59</v>
      </c>
      <c r="W41" t="s">
        <v>59</v>
      </c>
      <c r="X41" t="s">
        <v>59</v>
      </c>
      <c r="Y41" t="s">
        <v>59</v>
      </c>
      <c r="Z41" t="s">
        <v>59</v>
      </c>
      <c r="AA41" t="s">
        <v>59</v>
      </c>
      <c r="AC41" t="s">
        <v>59</v>
      </c>
      <c r="AD41" t="s">
        <v>59</v>
      </c>
    </row>
    <row r="42" spans="2:30" x14ac:dyDescent="0.25">
      <c r="B42" t="s">
        <v>93</v>
      </c>
      <c r="C42" t="s">
        <v>94</v>
      </c>
      <c r="D42" t="s">
        <v>95</v>
      </c>
      <c r="E42" t="s">
        <v>219</v>
      </c>
      <c r="F42" t="s">
        <v>220</v>
      </c>
      <c r="G42" t="s">
        <v>250</v>
      </c>
      <c r="H42" t="s">
        <v>251</v>
      </c>
      <c r="I42" t="s">
        <v>252</v>
      </c>
      <c r="J42" t="s">
        <v>253</v>
      </c>
      <c r="K42" t="b">
        <v>1</v>
      </c>
      <c r="L42" t="b">
        <v>0</v>
      </c>
      <c r="M42" t="s">
        <v>59</v>
      </c>
      <c r="P42" t="s">
        <v>59</v>
      </c>
      <c r="Q42" t="s">
        <v>59</v>
      </c>
      <c r="R42" t="s">
        <v>59</v>
      </c>
      <c r="W42" t="s">
        <v>59</v>
      </c>
      <c r="X42" t="s">
        <v>59</v>
      </c>
      <c r="Y42" t="s">
        <v>59</v>
      </c>
      <c r="Z42" t="s">
        <v>59</v>
      </c>
      <c r="AA42" t="s">
        <v>59</v>
      </c>
      <c r="AC42" t="s">
        <v>59</v>
      </c>
      <c r="AD42" t="s">
        <v>59</v>
      </c>
    </row>
    <row r="43" spans="2:30" x14ac:dyDescent="0.25">
      <c r="B43" t="s">
        <v>93</v>
      </c>
      <c r="C43" t="s">
        <v>94</v>
      </c>
      <c r="D43" t="s">
        <v>95</v>
      </c>
      <c r="E43" t="s">
        <v>219</v>
      </c>
      <c r="F43" t="s">
        <v>220</v>
      </c>
      <c r="G43" t="s">
        <v>254</v>
      </c>
      <c r="H43" t="s">
        <v>255</v>
      </c>
      <c r="I43" t="s">
        <v>256</v>
      </c>
      <c r="J43" t="s">
        <v>257</v>
      </c>
      <c r="K43" t="b">
        <v>1</v>
      </c>
      <c r="L43" t="b">
        <v>1</v>
      </c>
      <c r="M43" t="s">
        <v>59</v>
      </c>
      <c r="N43" t="s">
        <v>59</v>
      </c>
      <c r="O43" t="s">
        <v>59</v>
      </c>
      <c r="P43" t="s">
        <v>59</v>
      </c>
      <c r="Q43" t="s">
        <v>59</v>
      </c>
      <c r="R43" t="s">
        <v>59</v>
      </c>
      <c r="S43" t="s">
        <v>59</v>
      </c>
      <c r="T43" t="s">
        <v>59</v>
      </c>
      <c r="U43" t="s">
        <v>59</v>
      </c>
      <c r="V43" t="s">
        <v>59</v>
      </c>
      <c r="W43" t="s">
        <v>59</v>
      </c>
      <c r="X43" t="s">
        <v>59</v>
      </c>
      <c r="Y43" t="s">
        <v>59</v>
      </c>
      <c r="Z43" t="s">
        <v>59</v>
      </c>
      <c r="AA43" t="s">
        <v>59</v>
      </c>
      <c r="AB43" t="s">
        <v>59</v>
      </c>
      <c r="AC43" t="s">
        <v>59</v>
      </c>
      <c r="AD43" t="s">
        <v>59</v>
      </c>
    </row>
    <row r="44" spans="2:30" x14ac:dyDescent="0.25">
      <c r="B44" t="s">
        <v>93</v>
      </c>
      <c r="C44" t="s">
        <v>94</v>
      </c>
      <c r="D44" t="s">
        <v>95</v>
      </c>
      <c r="E44" t="s">
        <v>258</v>
      </c>
      <c r="F44" t="s">
        <v>259</v>
      </c>
      <c r="G44" t="s">
        <v>260</v>
      </c>
      <c r="H44" t="s">
        <v>261</v>
      </c>
      <c r="I44" t="s">
        <v>262</v>
      </c>
      <c r="J44" t="s">
        <v>263</v>
      </c>
      <c r="K44" t="b">
        <v>1</v>
      </c>
      <c r="L44" t="b">
        <v>1</v>
      </c>
      <c r="Q44" t="s">
        <v>59</v>
      </c>
      <c r="R44" t="s">
        <v>59</v>
      </c>
      <c r="Z44" t="s">
        <v>59</v>
      </c>
      <c r="AD44" t="s">
        <v>59</v>
      </c>
    </row>
    <row r="45" spans="2:30" x14ac:dyDescent="0.25">
      <c r="B45" t="s">
        <v>93</v>
      </c>
      <c r="C45" t="s">
        <v>94</v>
      </c>
      <c r="D45" t="s">
        <v>95</v>
      </c>
      <c r="E45" t="s">
        <v>258</v>
      </c>
      <c r="F45" t="s">
        <v>259</v>
      </c>
      <c r="G45" t="s">
        <v>264</v>
      </c>
      <c r="H45" t="s">
        <v>265</v>
      </c>
      <c r="I45" t="s">
        <v>266</v>
      </c>
      <c r="J45" t="s">
        <v>267</v>
      </c>
      <c r="K45" t="b">
        <v>1</v>
      </c>
      <c r="L45" t="b">
        <v>0</v>
      </c>
      <c r="Q45" t="s">
        <v>59</v>
      </c>
      <c r="R45" t="s">
        <v>59</v>
      </c>
      <c r="V45" t="s">
        <v>59</v>
      </c>
      <c r="X45" t="s">
        <v>59</v>
      </c>
      <c r="Z45" t="s">
        <v>59</v>
      </c>
      <c r="AD45" t="s">
        <v>59</v>
      </c>
    </row>
    <row r="46" spans="2:30" x14ac:dyDescent="0.25">
      <c r="B46" t="s">
        <v>93</v>
      </c>
      <c r="C46" t="s">
        <v>94</v>
      </c>
      <c r="D46" t="s">
        <v>95</v>
      </c>
      <c r="E46" t="s">
        <v>258</v>
      </c>
      <c r="F46" t="s">
        <v>259</v>
      </c>
      <c r="G46" t="s">
        <v>268</v>
      </c>
      <c r="H46" t="s">
        <v>269</v>
      </c>
      <c r="I46" t="s">
        <v>270</v>
      </c>
      <c r="J46" t="s">
        <v>271</v>
      </c>
      <c r="K46" t="b">
        <v>1</v>
      </c>
      <c r="L46" t="b">
        <v>0</v>
      </c>
      <c r="Q46" t="s">
        <v>59</v>
      </c>
      <c r="R46" t="s">
        <v>59</v>
      </c>
      <c r="X46" t="s">
        <v>59</v>
      </c>
      <c r="AD46" t="s">
        <v>59</v>
      </c>
    </row>
    <row r="47" spans="2:30" x14ac:dyDescent="0.25">
      <c r="B47" t="s">
        <v>93</v>
      </c>
      <c r="C47" t="s">
        <v>94</v>
      </c>
      <c r="D47" t="s">
        <v>95</v>
      </c>
      <c r="E47" t="s">
        <v>272</v>
      </c>
      <c r="F47" t="s">
        <v>273</v>
      </c>
      <c r="G47" t="s">
        <v>274</v>
      </c>
      <c r="H47" t="s">
        <v>275</v>
      </c>
      <c r="I47" t="s">
        <v>276</v>
      </c>
      <c r="J47" t="s">
        <v>277</v>
      </c>
      <c r="K47" t="b">
        <v>1</v>
      </c>
      <c r="L47" t="b">
        <v>1</v>
      </c>
      <c r="M47" t="s">
        <v>59</v>
      </c>
      <c r="N47" t="s">
        <v>59</v>
      </c>
      <c r="O47" t="s">
        <v>59</v>
      </c>
      <c r="P47" t="s">
        <v>59</v>
      </c>
      <c r="Q47" t="s">
        <v>59</v>
      </c>
      <c r="R47" t="s">
        <v>59</v>
      </c>
      <c r="S47" t="s">
        <v>59</v>
      </c>
      <c r="T47" t="s">
        <v>59</v>
      </c>
      <c r="U47" t="s">
        <v>59</v>
      </c>
      <c r="V47" t="s">
        <v>59</v>
      </c>
      <c r="W47" t="s">
        <v>59</v>
      </c>
      <c r="X47" t="s">
        <v>59</v>
      </c>
      <c r="Y47" t="s">
        <v>59</v>
      </c>
      <c r="Z47" t="s">
        <v>59</v>
      </c>
      <c r="AA47" t="s">
        <v>59</v>
      </c>
      <c r="AB47" t="s">
        <v>59</v>
      </c>
      <c r="AC47" t="s">
        <v>59</v>
      </c>
      <c r="AD47" t="s">
        <v>59</v>
      </c>
    </row>
    <row r="48" spans="2:30" x14ac:dyDescent="0.25">
      <c r="B48" t="s">
        <v>93</v>
      </c>
      <c r="C48" t="s">
        <v>94</v>
      </c>
      <c r="D48" t="s">
        <v>95</v>
      </c>
      <c r="E48" t="s">
        <v>272</v>
      </c>
      <c r="F48" t="s">
        <v>273</v>
      </c>
      <c r="G48" t="s">
        <v>278</v>
      </c>
      <c r="H48" t="s">
        <v>279</v>
      </c>
      <c r="I48" t="s">
        <v>280</v>
      </c>
      <c r="J48" t="s">
        <v>281</v>
      </c>
      <c r="K48" t="b">
        <v>1</v>
      </c>
      <c r="L48" t="b">
        <v>1</v>
      </c>
      <c r="M48" t="s">
        <v>59</v>
      </c>
      <c r="N48" t="s">
        <v>59</v>
      </c>
      <c r="O48" t="s">
        <v>59</v>
      </c>
    </row>
    <row r="49" spans="2:30" x14ac:dyDescent="0.25">
      <c r="B49" t="s">
        <v>93</v>
      </c>
      <c r="C49" t="s">
        <v>94</v>
      </c>
      <c r="D49" t="s">
        <v>95</v>
      </c>
      <c r="E49" t="s">
        <v>272</v>
      </c>
      <c r="F49" t="s">
        <v>273</v>
      </c>
      <c r="G49" t="s">
        <v>282</v>
      </c>
      <c r="H49" t="s">
        <v>283</v>
      </c>
      <c r="I49" t="s">
        <v>284</v>
      </c>
      <c r="J49" t="s">
        <v>285</v>
      </c>
      <c r="K49" t="b">
        <v>1</v>
      </c>
      <c r="L49" t="b">
        <v>0</v>
      </c>
      <c r="N49" t="s">
        <v>59</v>
      </c>
      <c r="O49" t="s">
        <v>59</v>
      </c>
    </row>
    <row r="50" spans="2:30" x14ac:dyDescent="0.25">
      <c r="B50" t="s">
        <v>93</v>
      </c>
      <c r="C50" t="s">
        <v>94</v>
      </c>
      <c r="D50" t="s">
        <v>95</v>
      </c>
      <c r="E50" t="s">
        <v>272</v>
      </c>
      <c r="F50" t="s">
        <v>273</v>
      </c>
      <c r="G50" t="s">
        <v>286</v>
      </c>
      <c r="H50" t="s">
        <v>287</v>
      </c>
      <c r="I50" t="s">
        <v>288</v>
      </c>
      <c r="J50" t="s">
        <v>289</v>
      </c>
      <c r="K50" t="b">
        <v>1</v>
      </c>
      <c r="L50" t="b">
        <v>1</v>
      </c>
      <c r="P50" t="s">
        <v>59</v>
      </c>
      <c r="Q50" t="s">
        <v>59</v>
      </c>
      <c r="S50" t="s">
        <v>59</v>
      </c>
      <c r="T50" t="s">
        <v>59</v>
      </c>
      <c r="W50" t="s">
        <v>59</v>
      </c>
    </row>
    <row r="51" spans="2:30" x14ac:dyDescent="0.25">
      <c r="B51" t="s">
        <v>93</v>
      </c>
      <c r="C51" t="s">
        <v>166</v>
      </c>
      <c r="D51" t="s">
        <v>167</v>
      </c>
      <c r="E51" t="s">
        <v>290</v>
      </c>
      <c r="F51" t="s">
        <v>291</v>
      </c>
      <c r="G51" t="s">
        <v>292</v>
      </c>
      <c r="H51" t="s">
        <v>293</v>
      </c>
      <c r="I51" t="s">
        <v>294</v>
      </c>
      <c r="J51" t="s">
        <v>295</v>
      </c>
      <c r="K51" t="b">
        <v>0</v>
      </c>
      <c r="L51" t="b">
        <v>1</v>
      </c>
      <c r="Y51" t="s">
        <v>59</v>
      </c>
      <c r="Z51" t="s">
        <v>59</v>
      </c>
      <c r="AA51" t="s">
        <v>59</v>
      </c>
      <c r="AC51" t="s">
        <v>59</v>
      </c>
      <c r="AD51" t="s">
        <v>59</v>
      </c>
    </row>
    <row r="52" spans="2:30" x14ac:dyDescent="0.25">
      <c r="B52" t="s">
        <v>93</v>
      </c>
      <c r="C52" t="s">
        <v>166</v>
      </c>
      <c r="D52" t="s">
        <v>167</v>
      </c>
      <c r="E52" t="s">
        <v>290</v>
      </c>
      <c r="F52" t="s">
        <v>291</v>
      </c>
      <c r="G52" t="s">
        <v>296</v>
      </c>
      <c r="H52" t="s">
        <v>297</v>
      </c>
      <c r="I52" t="s">
        <v>298</v>
      </c>
      <c r="J52" t="s">
        <v>299</v>
      </c>
      <c r="K52" t="b">
        <v>0</v>
      </c>
      <c r="L52" t="b">
        <v>1</v>
      </c>
      <c r="M52" t="s">
        <v>59</v>
      </c>
      <c r="N52" t="s">
        <v>59</v>
      </c>
      <c r="O52" t="s">
        <v>59</v>
      </c>
      <c r="P52" t="s">
        <v>59</v>
      </c>
      <c r="Q52" t="s">
        <v>59</v>
      </c>
      <c r="R52" t="s">
        <v>59</v>
      </c>
      <c r="S52" t="s">
        <v>59</v>
      </c>
      <c r="T52" t="s">
        <v>59</v>
      </c>
      <c r="U52" t="s">
        <v>59</v>
      </c>
      <c r="V52" t="s">
        <v>59</v>
      </c>
      <c r="W52" t="s">
        <v>59</v>
      </c>
      <c r="X52" t="s">
        <v>59</v>
      </c>
      <c r="Y52" t="s">
        <v>59</v>
      </c>
      <c r="Z52" t="s">
        <v>59</v>
      </c>
      <c r="AA52" t="s">
        <v>59</v>
      </c>
      <c r="AB52" t="s">
        <v>59</v>
      </c>
      <c r="AC52" t="s">
        <v>59</v>
      </c>
      <c r="AD52" t="s">
        <v>59</v>
      </c>
    </row>
    <row r="53" spans="2:30" x14ac:dyDescent="0.25">
      <c r="B53" t="s">
        <v>148</v>
      </c>
      <c r="C53" t="s">
        <v>174</v>
      </c>
      <c r="D53" t="s">
        <v>167</v>
      </c>
      <c r="E53" t="s">
        <v>290</v>
      </c>
      <c r="F53" t="s">
        <v>291</v>
      </c>
      <c r="G53" t="s">
        <v>300</v>
      </c>
      <c r="H53" t="s">
        <v>301</v>
      </c>
      <c r="I53" t="s">
        <v>302</v>
      </c>
      <c r="J53" t="s">
        <v>303</v>
      </c>
      <c r="K53" t="b">
        <v>1</v>
      </c>
      <c r="L53" t="b">
        <v>1</v>
      </c>
      <c r="T53" t="s">
        <v>59</v>
      </c>
      <c r="X53" t="s">
        <v>59</v>
      </c>
      <c r="AB53" t="s">
        <v>59</v>
      </c>
      <c r="AC53" t="s">
        <v>59</v>
      </c>
      <c r="AD53" t="s">
        <v>59</v>
      </c>
    </row>
    <row r="54" spans="2:30" x14ac:dyDescent="0.25">
      <c r="B54" t="s">
        <v>93</v>
      </c>
      <c r="C54" t="s">
        <v>94</v>
      </c>
      <c r="D54" t="s">
        <v>95</v>
      </c>
      <c r="E54" t="s">
        <v>304</v>
      </c>
      <c r="F54" t="s">
        <v>305</v>
      </c>
      <c r="G54" t="s">
        <v>306</v>
      </c>
      <c r="H54" t="s">
        <v>307</v>
      </c>
      <c r="I54" t="s">
        <v>308</v>
      </c>
      <c r="J54" t="s">
        <v>309</v>
      </c>
      <c r="K54" t="b">
        <v>1</v>
      </c>
      <c r="L54" t="b">
        <v>1</v>
      </c>
      <c r="Q54" t="s">
        <v>59</v>
      </c>
      <c r="R54" t="s">
        <v>59</v>
      </c>
      <c r="U54" t="s">
        <v>59</v>
      </c>
      <c r="V54" t="s">
        <v>59</v>
      </c>
      <c r="X54" t="s">
        <v>59</v>
      </c>
      <c r="Z54" t="s">
        <v>59</v>
      </c>
      <c r="AD54" t="s">
        <v>59</v>
      </c>
    </row>
    <row r="55" spans="2:30" x14ac:dyDescent="0.25">
      <c r="B55" t="s">
        <v>93</v>
      </c>
      <c r="C55" t="s">
        <v>94</v>
      </c>
      <c r="D55" t="s">
        <v>95</v>
      </c>
      <c r="E55" t="s">
        <v>304</v>
      </c>
      <c r="F55" t="s">
        <v>305</v>
      </c>
      <c r="G55" t="s">
        <v>310</v>
      </c>
      <c r="H55" t="s">
        <v>311</v>
      </c>
      <c r="I55" t="s">
        <v>312</v>
      </c>
      <c r="J55" t="s">
        <v>313</v>
      </c>
      <c r="K55" t="b">
        <v>0</v>
      </c>
      <c r="L55" t="b">
        <v>1</v>
      </c>
      <c r="O55" t="s">
        <v>59</v>
      </c>
      <c r="S55" t="s">
        <v>59</v>
      </c>
      <c r="T55" t="s">
        <v>59</v>
      </c>
      <c r="U55" t="s">
        <v>59</v>
      </c>
      <c r="Z55" t="s">
        <v>59</v>
      </c>
    </row>
    <row r="56" spans="2:30" x14ac:dyDescent="0.25">
      <c r="B56" t="s">
        <v>93</v>
      </c>
      <c r="C56" t="s">
        <v>241</v>
      </c>
      <c r="D56" t="s">
        <v>175</v>
      </c>
      <c r="E56" t="s">
        <v>304</v>
      </c>
      <c r="F56" t="s">
        <v>305</v>
      </c>
      <c r="G56" t="s">
        <v>314</v>
      </c>
      <c r="H56" t="s">
        <v>315</v>
      </c>
      <c r="I56" t="s">
        <v>316</v>
      </c>
      <c r="J56" t="s">
        <v>317</v>
      </c>
      <c r="K56" t="b">
        <v>0</v>
      </c>
      <c r="L56" t="b">
        <v>1</v>
      </c>
      <c r="M56" t="s">
        <v>59</v>
      </c>
      <c r="O56" t="s">
        <v>59</v>
      </c>
      <c r="P56" t="s">
        <v>59</v>
      </c>
      <c r="Q56" t="s">
        <v>59</v>
      </c>
      <c r="U56" t="s">
        <v>59</v>
      </c>
      <c r="V56" t="s">
        <v>59</v>
      </c>
    </row>
    <row r="57" spans="2:30" x14ac:dyDescent="0.25">
      <c r="B57" t="s">
        <v>93</v>
      </c>
      <c r="C57" t="s">
        <v>241</v>
      </c>
      <c r="D57" t="s">
        <v>175</v>
      </c>
      <c r="E57" t="s">
        <v>304</v>
      </c>
      <c r="F57" t="s">
        <v>305</v>
      </c>
      <c r="G57" t="s">
        <v>318</v>
      </c>
      <c r="H57" t="s">
        <v>319</v>
      </c>
      <c r="I57" t="s">
        <v>320</v>
      </c>
      <c r="J57" t="s">
        <v>321</v>
      </c>
      <c r="K57" t="b">
        <v>0</v>
      </c>
      <c r="L57" t="b">
        <v>1</v>
      </c>
      <c r="P57" t="s">
        <v>59</v>
      </c>
      <c r="S57" t="s">
        <v>59</v>
      </c>
      <c r="T57" t="s">
        <v>59</v>
      </c>
      <c r="U57" t="s">
        <v>59</v>
      </c>
      <c r="W57" t="s">
        <v>59</v>
      </c>
      <c r="X57" t="s">
        <v>59</v>
      </c>
      <c r="AD57" t="s">
        <v>59</v>
      </c>
    </row>
    <row r="58" spans="2:30" x14ac:dyDescent="0.25">
      <c r="B58" t="s">
        <v>93</v>
      </c>
      <c r="C58" t="s">
        <v>241</v>
      </c>
      <c r="D58" t="s">
        <v>175</v>
      </c>
      <c r="E58" t="s">
        <v>304</v>
      </c>
      <c r="F58" t="s">
        <v>305</v>
      </c>
      <c r="G58" t="s">
        <v>322</v>
      </c>
      <c r="H58" t="s">
        <v>323</v>
      </c>
      <c r="I58" t="s">
        <v>324</v>
      </c>
      <c r="J58" t="s">
        <v>325</v>
      </c>
      <c r="K58" t="b">
        <v>0</v>
      </c>
      <c r="L58" t="b">
        <v>1</v>
      </c>
      <c r="N58" t="s">
        <v>59</v>
      </c>
      <c r="Q58" t="s">
        <v>59</v>
      </c>
      <c r="S58" t="s">
        <v>59</v>
      </c>
      <c r="W58" t="s">
        <v>59</v>
      </c>
      <c r="X58" t="s">
        <v>59</v>
      </c>
    </row>
    <row r="59" spans="2:30" x14ac:dyDescent="0.25">
      <c r="B59" t="s">
        <v>93</v>
      </c>
      <c r="C59" t="s">
        <v>94</v>
      </c>
      <c r="D59" t="s">
        <v>95</v>
      </c>
      <c r="E59" t="s">
        <v>304</v>
      </c>
      <c r="F59" t="s">
        <v>305</v>
      </c>
      <c r="G59" t="s">
        <v>326</v>
      </c>
      <c r="H59" t="s">
        <v>327</v>
      </c>
      <c r="I59" t="s">
        <v>328</v>
      </c>
      <c r="J59" t="s">
        <v>329</v>
      </c>
      <c r="K59" t="b">
        <v>1</v>
      </c>
      <c r="L59" t="b">
        <v>0</v>
      </c>
      <c r="Q59" t="s">
        <v>59</v>
      </c>
      <c r="W59" t="s">
        <v>59</v>
      </c>
      <c r="AD59" t="s">
        <v>59</v>
      </c>
    </row>
    <row r="60" spans="2:30" x14ac:dyDescent="0.25">
      <c r="B60" t="s">
        <v>93</v>
      </c>
      <c r="C60" t="s">
        <v>94</v>
      </c>
      <c r="D60" t="s">
        <v>95</v>
      </c>
      <c r="E60" t="s">
        <v>304</v>
      </c>
      <c r="F60" t="s">
        <v>305</v>
      </c>
      <c r="G60" t="s">
        <v>330</v>
      </c>
      <c r="H60" t="s">
        <v>331</v>
      </c>
      <c r="I60" t="s">
        <v>332</v>
      </c>
      <c r="J60" t="s">
        <v>333</v>
      </c>
      <c r="K60" t="b">
        <v>1</v>
      </c>
      <c r="L60" t="b">
        <v>0</v>
      </c>
      <c r="N60" t="s">
        <v>59</v>
      </c>
      <c r="O60" t="s">
        <v>59</v>
      </c>
      <c r="P60" t="s">
        <v>59</v>
      </c>
      <c r="Q60" t="s">
        <v>59</v>
      </c>
      <c r="S60" t="s">
        <v>59</v>
      </c>
      <c r="T60" t="s">
        <v>59</v>
      </c>
      <c r="U60" t="s">
        <v>59</v>
      </c>
      <c r="W60" t="s">
        <v>59</v>
      </c>
    </row>
    <row r="61" spans="2:30" x14ac:dyDescent="0.25">
      <c r="B61" t="s">
        <v>93</v>
      </c>
      <c r="C61" t="s">
        <v>160</v>
      </c>
      <c r="D61" t="s">
        <v>167</v>
      </c>
      <c r="E61" t="s">
        <v>304</v>
      </c>
      <c r="F61" t="s">
        <v>305</v>
      </c>
      <c r="G61" t="s">
        <v>334</v>
      </c>
      <c r="H61" t="s">
        <v>335</v>
      </c>
      <c r="I61" t="s">
        <v>336</v>
      </c>
      <c r="J61" t="s">
        <v>337</v>
      </c>
      <c r="K61" t="b">
        <v>1</v>
      </c>
      <c r="L61" t="b">
        <v>1</v>
      </c>
      <c r="M61" t="s">
        <v>59</v>
      </c>
      <c r="N61" t="s">
        <v>59</v>
      </c>
      <c r="O61" t="s">
        <v>59</v>
      </c>
      <c r="P61" t="s">
        <v>59</v>
      </c>
      <c r="Q61" t="s">
        <v>59</v>
      </c>
      <c r="R61" t="s">
        <v>59</v>
      </c>
      <c r="S61" t="s">
        <v>59</v>
      </c>
      <c r="T61" t="s">
        <v>59</v>
      </c>
      <c r="U61" t="s">
        <v>59</v>
      </c>
      <c r="V61" t="s">
        <v>59</v>
      </c>
      <c r="W61" t="s">
        <v>59</v>
      </c>
      <c r="X61" t="s">
        <v>59</v>
      </c>
      <c r="Y61" t="s">
        <v>59</v>
      </c>
      <c r="Z61" t="s">
        <v>59</v>
      </c>
      <c r="AA61" t="s">
        <v>59</v>
      </c>
      <c r="AB61" t="s">
        <v>59</v>
      </c>
      <c r="AC61" t="s">
        <v>59</v>
      </c>
      <c r="AD61" t="s">
        <v>59</v>
      </c>
    </row>
    <row r="62" spans="2:30" x14ac:dyDescent="0.25">
      <c r="B62" t="s">
        <v>338</v>
      </c>
      <c r="C62" t="s">
        <v>94</v>
      </c>
      <c r="D62" t="s">
        <v>95</v>
      </c>
      <c r="E62" t="s">
        <v>339</v>
      </c>
      <c r="F62" t="s">
        <v>340</v>
      </c>
      <c r="G62" t="s">
        <v>341</v>
      </c>
      <c r="H62" t="s">
        <v>342</v>
      </c>
      <c r="I62" t="s">
        <v>343</v>
      </c>
      <c r="J62" t="s">
        <v>344</v>
      </c>
      <c r="K62" t="b">
        <v>1</v>
      </c>
      <c r="L62" t="b">
        <v>1</v>
      </c>
      <c r="N62" t="s">
        <v>59</v>
      </c>
      <c r="Q62" t="s">
        <v>59</v>
      </c>
      <c r="R62" t="s">
        <v>59</v>
      </c>
      <c r="AB62" t="s">
        <v>59</v>
      </c>
    </row>
  </sheetData>
  <pageMargins left="0.7" right="0.7" top="0.75" bottom="0.75" header="0.3" footer="0.3"/>
  <pageSetup orientation="portrait"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AE57"/>
  <sheetViews>
    <sheetView zoomScale="90" zoomScaleNormal="90" workbookViewId="0">
      <selection activeCell="Q1" sqref="Q1:T1048576"/>
    </sheetView>
  </sheetViews>
  <sheetFormatPr defaultRowHeight="15" x14ac:dyDescent="0.25"/>
  <cols>
    <col min="17" max="20" width="9.140625" style="17"/>
    <col min="21" max="21" width="17" style="17" customWidth="1"/>
    <col min="22" max="26" width="9.140625" style="17"/>
    <col min="27" max="27" width="9.5703125" style="17" bestFit="1" customWidth="1"/>
    <col min="28" max="31" width="9.140625" style="17"/>
  </cols>
  <sheetData>
    <row r="1" spans="17:31" x14ac:dyDescent="0.25">
      <c r="W1" t="s">
        <v>345</v>
      </c>
    </row>
    <row r="2" spans="17:31" x14ac:dyDescent="0.25">
      <c r="Q2" t="s">
        <v>346</v>
      </c>
      <c r="R2" t="s">
        <v>347</v>
      </c>
      <c r="S2" t="s">
        <v>348</v>
      </c>
      <c r="T2" t="s">
        <v>349</v>
      </c>
      <c r="X2" s="19" t="s">
        <v>350</v>
      </c>
      <c r="Y2" s="19" t="s">
        <v>351</v>
      </c>
      <c r="Z2" s="19" t="s">
        <v>352</v>
      </c>
      <c r="AA2" s="19" t="s">
        <v>353</v>
      </c>
      <c r="AB2" s="19" t="s">
        <v>354</v>
      </c>
      <c r="AC2" s="19" t="s">
        <v>355</v>
      </c>
      <c r="AD2" s="19" t="s">
        <v>356</v>
      </c>
      <c r="AE2" s="19" t="s">
        <v>357</v>
      </c>
    </row>
    <row r="3" spans="17:31" x14ac:dyDescent="0.25">
      <c r="Q3" t="e">
        <f>#REF!-#REF!</f>
        <v>#REF!</v>
      </c>
      <c r="R3" t="e">
        <f>IF(#REF!&lt;=0,1,-#REF!)</f>
        <v>#REF!</v>
      </c>
      <c r="W3" s="16" t="s">
        <v>31</v>
      </c>
      <c r="X3" s="23">
        <f>_xlfn.XLOOKUP(W3,TblImpact[Impact Type],TblImpact[Level])</f>
        <v>1</v>
      </c>
      <c r="Y3" s="23">
        <f>COUNTIF($F$3:$F$62,W3)</f>
        <v>0</v>
      </c>
      <c r="Z3" s="16">
        <f>COUNTIFS($F$3:$F$62,W3,$Q$3:$Q$62,"&lt;=0")</f>
        <v>0</v>
      </c>
      <c r="AA3" s="21" t="e">
        <f>Z3/Y3</f>
        <v>#DIV/0!</v>
      </c>
      <c r="AB3" s="18" t="e">
        <f>AA3</f>
        <v>#DIV/0!</v>
      </c>
      <c r="AC3" s="11">
        <f>SUMIF($F$3:$F$62,W3,$R$3:$R$62)</f>
        <v>0</v>
      </c>
      <c r="AD3" s="22" t="e">
        <f>AC3/(X3*Y3)</f>
        <v>#DIV/0!</v>
      </c>
      <c r="AE3" s="20" t="e">
        <f>IF(AD3&lt;0,0,AD3)</f>
        <v>#DIV/0!</v>
      </c>
    </row>
    <row r="4" spans="17:31" x14ac:dyDescent="0.25">
      <c r="Q4" t="e">
        <f>#REF!-#REF!</f>
        <v>#REF!</v>
      </c>
      <c r="R4" t="e">
        <f>IF(#REF!&lt;=0,1,-#REF!)</f>
        <v>#REF!</v>
      </c>
      <c r="W4" s="16" t="s">
        <v>37</v>
      </c>
      <c r="X4" s="23">
        <f>_xlfn.XLOOKUP(W4,TblImpact[Impact Type],TblImpact[Level])</f>
        <v>2</v>
      </c>
      <c r="Y4" s="23">
        <f>COUNTIF($F$3:$F$62,W4)</f>
        <v>0</v>
      </c>
      <c r="Z4" s="16">
        <f>COUNTIFS($F$3:$F$62,W4,$Q$3:$Q$62,"&lt;=0")</f>
        <v>0</v>
      </c>
      <c r="AA4" s="21" t="e">
        <f>Z4/Y4</f>
        <v>#DIV/0!</v>
      </c>
      <c r="AB4" s="18" t="e">
        <f>AA4</f>
        <v>#DIV/0!</v>
      </c>
      <c r="AC4" s="11">
        <f>SUMIF($F$3:$F$62,W4,$R$3:$R$62)</f>
        <v>0</v>
      </c>
      <c r="AD4" s="22" t="e">
        <f>AC4/(X4*Y4)</f>
        <v>#DIV/0!</v>
      </c>
      <c r="AE4" s="20" t="e">
        <f>IF(AD4&lt;0,0,AD4)</f>
        <v>#DIV/0!</v>
      </c>
    </row>
    <row r="5" spans="17:31" x14ac:dyDescent="0.25">
      <c r="Q5" t="e">
        <f>#REF!-#REF!</f>
        <v>#REF!</v>
      </c>
      <c r="R5" t="e">
        <f>IF(#REF!&lt;=0,1,-#REF!)</f>
        <v>#REF!</v>
      </c>
      <c r="W5" s="16" t="s">
        <v>41</v>
      </c>
      <c r="X5" s="23">
        <f>_xlfn.XLOOKUP(W5,TblImpact[Impact Type],TblImpact[Level])</f>
        <v>3</v>
      </c>
      <c r="Y5" s="23">
        <f>COUNTIF($F$3:$F$62,W5)</f>
        <v>0</v>
      </c>
      <c r="Z5" s="16">
        <f>COUNTIFS($F$3:$F$62,W5,$Q$3:$Q$62,"&lt;=0")</f>
        <v>0</v>
      </c>
      <c r="AA5" s="21" t="e">
        <f>Z5/Y5</f>
        <v>#DIV/0!</v>
      </c>
      <c r="AB5" s="18" t="e">
        <f>AA5</f>
        <v>#DIV/0!</v>
      </c>
      <c r="AC5" s="11">
        <f>SUMIF($F$3:$F$62,W5,$R$3:$R$62)</f>
        <v>0</v>
      </c>
      <c r="AD5" s="22" t="e">
        <f>AC5/(X5*Y5)</f>
        <v>#DIV/0!</v>
      </c>
      <c r="AE5" s="20" t="e">
        <f>IF(AD5&lt;0,0,AD5)</f>
        <v>#DIV/0!</v>
      </c>
    </row>
    <row r="6" spans="17:31" x14ac:dyDescent="0.25">
      <c r="Q6" t="e">
        <f>#REF!-#REF!</f>
        <v>#REF!</v>
      </c>
      <c r="R6" t="e">
        <f>IF(#REF!&lt;=0,1,-#REF!)</f>
        <v>#REF!</v>
      </c>
      <c r="W6" s="16" t="s">
        <v>43</v>
      </c>
      <c r="X6" s="23">
        <f>_xlfn.XLOOKUP(W6,TblImpact[Impact Type],TblImpact[Level])</f>
        <v>4</v>
      </c>
      <c r="Y6" s="23">
        <f>COUNTIF($F$3:$F$62,W6)</f>
        <v>0</v>
      </c>
      <c r="Z6" s="16">
        <f>COUNTIFS($F$3:$F$62,W6,$Q$3:$Q$62,"&lt;=0")</f>
        <v>0</v>
      </c>
      <c r="AA6" s="21" t="e">
        <f>Z6/Y6</f>
        <v>#DIV/0!</v>
      </c>
      <c r="AB6" s="18" t="e">
        <f>AA6</f>
        <v>#DIV/0!</v>
      </c>
      <c r="AC6" s="11">
        <f>SUMIF($F$3:$F$62,W6,$R$3:$R$62)</f>
        <v>0</v>
      </c>
      <c r="AD6" s="22" t="e">
        <f>AC6/(X6*Y6)</f>
        <v>#DIV/0!</v>
      </c>
      <c r="AE6" s="20" t="e">
        <f>IF(AD6&lt;0,0,AD6)</f>
        <v>#DIV/0!</v>
      </c>
    </row>
    <row r="7" spans="17:31" x14ac:dyDescent="0.25">
      <c r="Q7" t="e">
        <f>#REF!-#REF!</f>
        <v>#REF!</v>
      </c>
      <c r="R7" t="e">
        <f>IF(#REF!&lt;=0,1,-#REF!)</f>
        <v>#REF!</v>
      </c>
      <c r="W7" s="16" t="s">
        <v>46</v>
      </c>
      <c r="X7" s="23">
        <f>_xlfn.XLOOKUP(W7,TblImpact[Impact Type],TblImpact[Level])</f>
        <v>4</v>
      </c>
      <c r="Y7" s="23">
        <f>COUNTIF($F$3:$F$62,W7)</f>
        <v>0</v>
      </c>
      <c r="Z7" s="16">
        <f>COUNTIFS($F$3:$F$62,W7,$Q$3:$Q$62,"&lt;=0")</f>
        <v>0</v>
      </c>
      <c r="AA7" s="21" t="e">
        <f>Z7/Y7</f>
        <v>#DIV/0!</v>
      </c>
      <c r="AB7" s="18" t="e">
        <f>AA7</f>
        <v>#DIV/0!</v>
      </c>
      <c r="AC7" s="11">
        <f>SUMIF($F$3:$F$62,W7,$R$3:$R$62)</f>
        <v>0</v>
      </c>
      <c r="AD7" s="22" t="e">
        <f>AC7/(X7*Y7)</f>
        <v>#DIV/0!</v>
      </c>
      <c r="AE7" s="20" t="e">
        <f>IF(AD7&lt;0,0,AD7)</f>
        <v>#DIV/0!</v>
      </c>
    </row>
    <row r="8" spans="17:31" x14ac:dyDescent="0.25">
      <c r="Q8" t="e">
        <f>#REF!-#REF!</f>
        <v>#REF!</v>
      </c>
      <c r="R8" t="e">
        <f>IF(#REF!&lt;=0,1,-#REF!)</f>
        <v>#REF!</v>
      </c>
    </row>
    <row r="9" spans="17:31" x14ac:dyDescent="0.25">
      <c r="Q9" t="e">
        <f>#REF!-#REF!</f>
        <v>#REF!</v>
      </c>
      <c r="R9" t="e">
        <f>IF(#REF!&lt;=0,1,-#REF!)</f>
        <v>#REF!</v>
      </c>
    </row>
    <row r="10" spans="17:31" x14ac:dyDescent="0.25">
      <c r="Q10" t="e">
        <f>#REF!-#REF!</f>
        <v>#REF!</v>
      </c>
      <c r="R10" t="e">
        <f>IF(#REF!&lt;=0,1,-#REF!)</f>
        <v>#REF!</v>
      </c>
    </row>
    <row r="11" spans="17:31" x14ac:dyDescent="0.25">
      <c r="Q11" t="e">
        <f>#REF!-#REF!</f>
        <v>#REF!</v>
      </c>
      <c r="R11" t="e">
        <f>IF(#REF!&lt;=0,1,-#REF!)</f>
        <v>#REF!</v>
      </c>
    </row>
    <row r="12" spans="17:31" x14ac:dyDescent="0.25">
      <c r="Q12" t="e">
        <f>#REF!-#REF!</f>
        <v>#REF!</v>
      </c>
      <c r="R12" t="e">
        <f>IF(#REF!&lt;=0,1,-#REF!)</f>
        <v>#REF!</v>
      </c>
    </row>
    <row r="13" spans="17:31" x14ac:dyDescent="0.25">
      <c r="Q13" t="e">
        <f>#REF!-#REF!</f>
        <v>#REF!</v>
      </c>
      <c r="R13" t="e">
        <f>IF(#REF!&lt;=0,1,-#REF!)</f>
        <v>#REF!</v>
      </c>
    </row>
    <row r="14" spans="17:31" x14ac:dyDescent="0.25">
      <c r="Q14" t="e">
        <f>#REF!-#REF!</f>
        <v>#REF!</v>
      </c>
      <c r="R14" t="e">
        <f>IF(#REF!&lt;=0,1,-#REF!)</f>
        <v>#REF!</v>
      </c>
    </row>
    <row r="15" spans="17:31" x14ac:dyDescent="0.25">
      <c r="Q15" t="e">
        <f>#REF!-#REF!</f>
        <v>#REF!</v>
      </c>
      <c r="R15" t="e">
        <f>IF(#REF!&lt;=0,1,-#REF!)</f>
        <v>#REF!</v>
      </c>
    </row>
    <row r="16" spans="17:31" x14ac:dyDescent="0.25">
      <c r="Q16" t="e">
        <f>#REF!-#REF!</f>
        <v>#REF!</v>
      </c>
      <c r="R16" t="e">
        <f>IF(#REF!&lt;=0,1,-#REF!)</f>
        <v>#REF!</v>
      </c>
    </row>
    <row r="17" spans="17:18" x14ac:dyDescent="0.25">
      <c r="Q17" t="e">
        <f>#REF!-#REF!</f>
        <v>#REF!</v>
      </c>
      <c r="R17" t="e">
        <f>IF(#REF!&lt;=0,1,-#REF!)</f>
        <v>#REF!</v>
      </c>
    </row>
    <row r="18" spans="17:18" x14ac:dyDescent="0.25">
      <c r="Q18" t="e">
        <f>#REF!-#REF!</f>
        <v>#REF!</v>
      </c>
      <c r="R18" t="e">
        <f>IF(#REF!&lt;=0,1,-#REF!)</f>
        <v>#REF!</v>
      </c>
    </row>
    <row r="19" spans="17:18" x14ac:dyDescent="0.25">
      <c r="Q19" t="e">
        <f>#REF!-#REF!</f>
        <v>#REF!</v>
      </c>
      <c r="R19" t="e">
        <f>IF(#REF!&lt;=0,1,-#REF!)</f>
        <v>#REF!</v>
      </c>
    </row>
    <row r="20" spans="17:18" x14ac:dyDescent="0.25">
      <c r="Q20" t="e">
        <f>#REF!-#REF!</f>
        <v>#REF!</v>
      </c>
      <c r="R20" t="e">
        <f>IF(#REF!&lt;=0,1,-#REF!)</f>
        <v>#REF!</v>
      </c>
    </row>
    <row r="21" spans="17:18" x14ac:dyDescent="0.25">
      <c r="Q21" t="e">
        <f>#REF!-#REF!</f>
        <v>#REF!</v>
      </c>
      <c r="R21" t="e">
        <f>IF(#REF!&lt;=0,1,-#REF!)</f>
        <v>#REF!</v>
      </c>
    </row>
    <row r="22" spans="17:18" x14ac:dyDescent="0.25">
      <c r="Q22" t="e">
        <f>#REF!-#REF!</f>
        <v>#REF!</v>
      </c>
      <c r="R22" t="e">
        <f>IF(#REF!&lt;=0,1,-#REF!)</f>
        <v>#REF!</v>
      </c>
    </row>
    <row r="23" spans="17:18" x14ac:dyDescent="0.25">
      <c r="Q23" t="e">
        <f>#REF!-#REF!</f>
        <v>#REF!</v>
      </c>
      <c r="R23" t="e">
        <f>IF(#REF!&lt;=0,1,-#REF!)</f>
        <v>#REF!</v>
      </c>
    </row>
    <row r="24" spans="17:18" x14ac:dyDescent="0.25">
      <c r="Q24" t="e">
        <f>#REF!-#REF!</f>
        <v>#REF!</v>
      </c>
      <c r="R24" t="e">
        <f>IF(#REF!&lt;=0,1,-#REF!)</f>
        <v>#REF!</v>
      </c>
    </row>
    <row r="25" spans="17:18" x14ac:dyDescent="0.25">
      <c r="Q25" t="e">
        <f>#REF!-#REF!</f>
        <v>#REF!</v>
      </c>
      <c r="R25" t="e">
        <f>IF(#REF!&lt;=0,1,-#REF!)</f>
        <v>#REF!</v>
      </c>
    </row>
    <row r="26" spans="17:18" x14ac:dyDescent="0.25">
      <c r="Q26" t="e">
        <f>#REF!-#REF!</f>
        <v>#REF!</v>
      </c>
      <c r="R26" t="e">
        <f>IF(#REF!&lt;=0,1,-#REF!)</f>
        <v>#REF!</v>
      </c>
    </row>
    <row r="27" spans="17:18" x14ac:dyDescent="0.25">
      <c r="Q27" t="e">
        <f>#REF!-#REF!</f>
        <v>#REF!</v>
      </c>
      <c r="R27" t="e">
        <f>IF(#REF!&lt;=0,1,-#REF!)</f>
        <v>#REF!</v>
      </c>
    </row>
    <row r="28" spans="17:18" x14ac:dyDescent="0.25">
      <c r="Q28" t="e">
        <f>#REF!-#REF!</f>
        <v>#REF!</v>
      </c>
      <c r="R28" t="e">
        <f>IF(#REF!&lt;=0,1,-#REF!)</f>
        <v>#REF!</v>
      </c>
    </row>
    <row r="29" spans="17:18" x14ac:dyDescent="0.25">
      <c r="Q29" t="e">
        <f>#REF!-#REF!</f>
        <v>#REF!</v>
      </c>
      <c r="R29" t="e">
        <f>IF(#REF!&lt;=0,1,-#REF!)</f>
        <v>#REF!</v>
      </c>
    </row>
    <row r="30" spans="17:18" x14ac:dyDescent="0.25">
      <c r="Q30" t="e">
        <f>#REF!-#REF!</f>
        <v>#REF!</v>
      </c>
      <c r="R30" t="e">
        <f>IF(#REF!&lt;=0,1,-#REF!)</f>
        <v>#REF!</v>
      </c>
    </row>
    <row r="31" spans="17:18" x14ac:dyDescent="0.25">
      <c r="Q31" t="e">
        <f>#REF!-#REF!</f>
        <v>#REF!</v>
      </c>
      <c r="R31" t="e">
        <f>IF(#REF!&lt;=0,1,-#REF!)</f>
        <v>#REF!</v>
      </c>
    </row>
    <row r="32" spans="17:18" x14ac:dyDescent="0.25">
      <c r="Q32" t="e">
        <f>#REF!-#REF!</f>
        <v>#REF!</v>
      </c>
      <c r="R32" t="e">
        <f>IF(#REF!&lt;=0,1,-#REF!)</f>
        <v>#REF!</v>
      </c>
    </row>
    <row r="33" spans="17:18" x14ac:dyDescent="0.25">
      <c r="Q33" t="e">
        <f>#REF!-#REF!</f>
        <v>#REF!</v>
      </c>
      <c r="R33" t="e">
        <f>IF(#REF!&lt;=0,1,-#REF!)</f>
        <v>#REF!</v>
      </c>
    </row>
    <row r="34" spans="17:18" x14ac:dyDescent="0.25">
      <c r="Q34" t="e">
        <f>#REF!-#REF!</f>
        <v>#REF!</v>
      </c>
      <c r="R34" t="e">
        <f>IF(#REF!&lt;=0,1,-#REF!)</f>
        <v>#REF!</v>
      </c>
    </row>
    <row r="35" spans="17:18" x14ac:dyDescent="0.25">
      <c r="Q35" t="e">
        <f>#REF!-#REF!</f>
        <v>#REF!</v>
      </c>
      <c r="R35" t="e">
        <f>IF(#REF!&lt;=0,1,-#REF!)</f>
        <v>#REF!</v>
      </c>
    </row>
    <row r="36" spans="17:18" x14ac:dyDescent="0.25">
      <c r="Q36" t="e">
        <f>#REF!-#REF!</f>
        <v>#REF!</v>
      </c>
      <c r="R36" t="e">
        <f>IF(#REF!&lt;=0,1,-#REF!)</f>
        <v>#REF!</v>
      </c>
    </row>
    <row r="37" spans="17:18" x14ac:dyDescent="0.25">
      <c r="Q37" t="e">
        <f>#REF!-#REF!</f>
        <v>#REF!</v>
      </c>
      <c r="R37" t="e">
        <f>IF(#REF!&lt;=0,1,-#REF!)</f>
        <v>#REF!</v>
      </c>
    </row>
    <row r="38" spans="17:18" x14ac:dyDescent="0.25">
      <c r="Q38" t="e">
        <f>#REF!-#REF!</f>
        <v>#REF!</v>
      </c>
      <c r="R38" t="e">
        <f>IF(#REF!&lt;=0,1,-#REF!)</f>
        <v>#REF!</v>
      </c>
    </row>
    <row r="39" spans="17:18" x14ac:dyDescent="0.25">
      <c r="Q39" t="e">
        <f>#REF!-#REF!</f>
        <v>#REF!</v>
      </c>
      <c r="R39" t="e">
        <f>IF(#REF!&lt;=0,1,-#REF!)</f>
        <v>#REF!</v>
      </c>
    </row>
    <row r="40" spans="17:18" x14ac:dyDescent="0.25">
      <c r="Q40" t="e">
        <f>#REF!-#REF!</f>
        <v>#REF!</v>
      </c>
      <c r="R40" t="e">
        <f>IF(#REF!&lt;=0,1,-#REF!)</f>
        <v>#REF!</v>
      </c>
    </row>
    <row r="41" spans="17:18" x14ac:dyDescent="0.25">
      <c r="Q41" t="e">
        <f>#REF!-#REF!</f>
        <v>#REF!</v>
      </c>
      <c r="R41" t="e">
        <f>IF(#REF!&lt;=0,1,-#REF!)</f>
        <v>#REF!</v>
      </c>
    </row>
    <row r="42" spans="17:18" x14ac:dyDescent="0.25">
      <c r="Q42" t="e">
        <f>#REF!-#REF!</f>
        <v>#REF!</v>
      </c>
      <c r="R42" t="e">
        <f>IF(#REF!&lt;=0,1,-#REF!)</f>
        <v>#REF!</v>
      </c>
    </row>
    <row r="43" spans="17:18" x14ac:dyDescent="0.25">
      <c r="Q43" t="e">
        <f>#REF!-#REF!</f>
        <v>#REF!</v>
      </c>
      <c r="R43" t="e">
        <f>IF(#REF!&lt;=0,1,-#REF!)</f>
        <v>#REF!</v>
      </c>
    </row>
    <row r="44" spans="17:18" x14ac:dyDescent="0.25">
      <c r="Q44" t="e">
        <f>#REF!-#REF!</f>
        <v>#REF!</v>
      </c>
      <c r="R44" t="e">
        <f>IF(#REF!&lt;=0,1,-#REF!)</f>
        <v>#REF!</v>
      </c>
    </row>
    <row r="45" spans="17:18" x14ac:dyDescent="0.25">
      <c r="Q45" t="e">
        <f>#REF!-#REF!</f>
        <v>#REF!</v>
      </c>
      <c r="R45" t="e">
        <f>IF(#REF!&lt;=0,1,-#REF!)</f>
        <v>#REF!</v>
      </c>
    </row>
    <row r="46" spans="17:18" x14ac:dyDescent="0.25">
      <c r="Q46" t="e">
        <f>#REF!-#REF!</f>
        <v>#REF!</v>
      </c>
      <c r="R46" t="e">
        <f>IF(#REF!&lt;=0,1,-#REF!)</f>
        <v>#REF!</v>
      </c>
    </row>
    <row r="47" spans="17:18" x14ac:dyDescent="0.25">
      <c r="Q47" t="e">
        <f>#REF!-#REF!</f>
        <v>#REF!</v>
      </c>
      <c r="R47" t="e">
        <f>IF(#REF!&lt;=0,1,-#REF!)</f>
        <v>#REF!</v>
      </c>
    </row>
    <row r="48" spans="17:18" x14ac:dyDescent="0.25">
      <c r="Q48" t="e">
        <f>#REF!-#REF!</f>
        <v>#REF!</v>
      </c>
      <c r="R48" t="e">
        <f>IF(#REF!&lt;=0,1,-#REF!)</f>
        <v>#REF!</v>
      </c>
    </row>
    <row r="49" spans="17:18" x14ac:dyDescent="0.25">
      <c r="Q49" t="e">
        <f>#REF!-#REF!</f>
        <v>#REF!</v>
      </c>
      <c r="R49" t="e">
        <f>IF(#REF!&lt;=0,1,-#REF!)</f>
        <v>#REF!</v>
      </c>
    </row>
    <row r="50" spans="17:18" x14ac:dyDescent="0.25">
      <c r="Q50" t="e">
        <f>#REF!-#REF!</f>
        <v>#REF!</v>
      </c>
      <c r="R50" t="e">
        <f>IF(#REF!&lt;=0,1,-#REF!)</f>
        <v>#REF!</v>
      </c>
    </row>
    <row r="51" spans="17:18" x14ac:dyDescent="0.25">
      <c r="Q51" t="e">
        <f>#REF!-#REF!</f>
        <v>#REF!</v>
      </c>
      <c r="R51" t="e">
        <f>IF(#REF!&lt;=0,1,-#REF!)</f>
        <v>#REF!</v>
      </c>
    </row>
    <row r="52" spans="17:18" x14ac:dyDescent="0.25">
      <c r="Q52" t="e">
        <f>#REF!-#REF!</f>
        <v>#REF!</v>
      </c>
      <c r="R52" t="e">
        <f>IF(#REF!&lt;=0,1,-#REF!)</f>
        <v>#REF!</v>
      </c>
    </row>
    <row r="53" spans="17:18" x14ac:dyDescent="0.25">
      <c r="Q53" t="e">
        <f>#REF!-#REF!</f>
        <v>#REF!</v>
      </c>
      <c r="R53" t="e">
        <f>IF(#REF!&lt;=0,1,-#REF!)</f>
        <v>#REF!</v>
      </c>
    </row>
    <row r="54" spans="17:18" x14ac:dyDescent="0.25">
      <c r="Q54" t="e">
        <f>#REF!-#REF!</f>
        <v>#REF!</v>
      </c>
      <c r="R54" t="e">
        <f>IF(#REF!&lt;=0,1,-#REF!)</f>
        <v>#REF!</v>
      </c>
    </row>
    <row r="55" spans="17:18" x14ac:dyDescent="0.25">
      <c r="Q55" t="e">
        <f>#REF!-#REF!</f>
        <v>#REF!</v>
      </c>
      <c r="R55" t="e">
        <f>IF(#REF!&lt;=0,1,-#REF!)</f>
        <v>#REF!</v>
      </c>
    </row>
    <row r="56" spans="17:18" x14ac:dyDescent="0.25">
      <c r="Q56" t="e">
        <f>#REF!-#REF!</f>
        <v>#REF!</v>
      </c>
      <c r="R56" t="e">
        <f>IF(#REF!&lt;=0,1,-#REF!)</f>
        <v>#REF!</v>
      </c>
    </row>
    <row r="57" spans="17:18" x14ac:dyDescent="0.25">
      <c r="Q57" t="e">
        <f>#REF!-#REF!</f>
        <v>#REF!</v>
      </c>
      <c r="R57" t="e">
        <f>IF(#REF!&lt;=0,1,-#REF!)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T57"/>
  <sheetViews>
    <sheetView tabSelected="1" workbookViewId="0">
      <selection activeCell="Q3" sqref="Q3"/>
    </sheetView>
  </sheetViews>
  <sheetFormatPr defaultRowHeight="15" x14ac:dyDescent="0.25"/>
  <cols>
    <col min="17" max="20" width="9.140625" style="17"/>
  </cols>
  <sheetData>
    <row r="2" spans="2:20" x14ac:dyDescent="0.25">
      <c r="B2" t="s">
        <v>358</v>
      </c>
      <c r="C2" t="s">
        <v>23</v>
      </c>
      <c r="D2" t="s">
        <v>359</v>
      </c>
      <c r="E2" t="s">
        <v>360</v>
      </c>
      <c r="F2" t="s">
        <v>21</v>
      </c>
      <c r="G2" t="s">
        <v>361</v>
      </c>
      <c r="H2" t="s">
        <v>82</v>
      </c>
      <c r="I2" t="s">
        <v>83</v>
      </c>
      <c r="J2" t="s">
        <v>84</v>
      </c>
      <c r="K2" t="s">
        <v>86</v>
      </c>
      <c r="L2" t="s">
        <v>362</v>
      </c>
      <c r="M2" t="s">
        <v>363</v>
      </c>
      <c r="N2" t="s">
        <v>55</v>
      </c>
      <c r="O2" t="s">
        <v>91</v>
      </c>
      <c r="P2" t="s">
        <v>92</v>
      </c>
      <c r="Q2" s="17" t="s">
        <v>346</v>
      </c>
      <c r="R2" s="17" t="s">
        <v>347</v>
      </c>
      <c r="S2" s="17" t="s">
        <v>348</v>
      </c>
      <c r="T2" s="17" t="s">
        <v>349</v>
      </c>
    </row>
    <row r="3" spans="2:20" x14ac:dyDescent="0.25">
      <c r="B3" t="s">
        <v>33</v>
      </c>
      <c r="C3">
        <v>4</v>
      </c>
      <c r="D3">
        <v>234</v>
      </c>
      <c r="E3" t="s">
        <v>3</v>
      </c>
      <c r="F3" t="s">
        <v>31</v>
      </c>
      <c r="G3">
        <v>1</v>
      </c>
      <c r="H3" t="s">
        <v>93</v>
      </c>
      <c r="I3" t="s">
        <v>94</v>
      </c>
      <c r="J3" t="s">
        <v>95</v>
      </c>
      <c r="K3" t="s">
        <v>97</v>
      </c>
      <c r="L3" t="s">
        <v>63</v>
      </c>
      <c r="M3" t="s">
        <v>133</v>
      </c>
      <c r="N3">
        <v>2</v>
      </c>
      <c r="O3">
        <v>1</v>
      </c>
      <c r="P3">
        <v>0</v>
      </c>
      <c r="Q3" s="17" t="e">
        <f>#REF!-#REF!</f>
        <v>#REF!</v>
      </c>
      <c r="R3" s="17" t="e">
        <f>IF(#REF!&lt;=0,1,-#REF!)</f>
        <v>#REF!</v>
      </c>
    </row>
    <row r="4" spans="2:20" x14ac:dyDescent="0.25">
      <c r="B4" t="s">
        <v>33</v>
      </c>
      <c r="C4">
        <v>4</v>
      </c>
      <c r="D4">
        <v>234</v>
      </c>
      <c r="E4" t="s">
        <v>3</v>
      </c>
      <c r="F4" t="s">
        <v>31</v>
      </c>
      <c r="G4">
        <v>1</v>
      </c>
      <c r="H4" t="s">
        <v>93</v>
      </c>
      <c r="I4" t="s">
        <v>94</v>
      </c>
      <c r="J4" t="s">
        <v>95</v>
      </c>
      <c r="K4" t="s">
        <v>97</v>
      </c>
      <c r="L4" t="s">
        <v>65</v>
      </c>
      <c r="M4" t="s">
        <v>136</v>
      </c>
      <c r="N4">
        <v>4</v>
      </c>
      <c r="O4">
        <v>1</v>
      </c>
      <c r="P4">
        <v>0</v>
      </c>
      <c r="Q4" s="17" t="e">
        <f>#REF!-#REF!</f>
        <v>#REF!</v>
      </c>
      <c r="R4" s="17" t="e">
        <f>IF(#REF!&lt;=0,1,-#REF!)</f>
        <v>#REF!</v>
      </c>
    </row>
    <row r="5" spans="2:20" x14ac:dyDescent="0.25">
      <c r="B5" t="s">
        <v>33</v>
      </c>
      <c r="C5">
        <v>4</v>
      </c>
      <c r="D5">
        <v>234</v>
      </c>
      <c r="E5" t="s">
        <v>3</v>
      </c>
      <c r="F5" t="s">
        <v>31</v>
      </c>
      <c r="G5">
        <v>1</v>
      </c>
      <c r="H5" t="s">
        <v>93</v>
      </c>
      <c r="I5" t="s">
        <v>94</v>
      </c>
      <c r="J5" t="s">
        <v>138</v>
      </c>
      <c r="K5" t="s">
        <v>97</v>
      </c>
      <c r="L5" t="s">
        <v>67</v>
      </c>
      <c r="M5" t="s">
        <v>140</v>
      </c>
      <c r="N5">
        <v>4</v>
      </c>
      <c r="O5">
        <v>1</v>
      </c>
      <c r="P5">
        <v>0</v>
      </c>
      <c r="Q5" s="17" t="e">
        <f>#REF!-#REF!</f>
        <v>#REF!</v>
      </c>
      <c r="R5" s="17" t="e">
        <f>IF(#REF!&lt;=0,1,-#REF!)</f>
        <v>#REF!</v>
      </c>
    </row>
    <row r="6" spans="2:20" x14ac:dyDescent="0.25">
      <c r="B6" t="s">
        <v>33</v>
      </c>
      <c r="C6">
        <v>4</v>
      </c>
      <c r="D6">
        <v>234</v>
      </c>
      <c r="E6" t="s">
        <v>3</v>
      </c>
      <c r="F6" t="s">
        <v>31</v>
      </c>
      <c r="G6">
        <v>1</v>
      </c>
      <c r="H6" t="s">
        <v>93</v>
      </c>
      <c r="I6" t="s">
        <v>94</v>
      </c>
      <c r="J6" t="s">
        <v>95</v>
      </c>
      <c r="K6" t="s">
        <v>97</v>
      </c>
      <c r="L6" t="s">
        <v>69</v>
      </c>
      <c r="M6" t="s">
        <v>143</v>
      </c>
      <c r="N6">
        <v>4</v>
      </c>
      <c r="O6">
        <v>1</v>
      </c>
      <c r="P6">
        <v>0</v>
      </c>
      <c r="Q6" s="17" t="e">
        <f>#REF!-#REF!</f>
        <v>#REF!</v>
      </c>
      <c r="R6" s="17" t="e">
        <f>IF(#REF!&lt;=0,1,-#REF!)</f>
        <v>#REF!</v>
      </c>
    </row>
    <row r="7" spans="2:20" x14ac:dyDescent="0.25">
      <c r="B7" t="s">
        <v>33</v>
      </c>
      <c r="C7">
        <v>4</v>
      </c>
      <c r="D7">
        <v>234</v>
      </c>
      <c r="E7" t="s">
        <v>3</v>
      </c>
      <c r="F7" t="s">
        <v>31</v>
      </c>
      <c r="G7">
        <v>1</v>
      </c>
      <c r="H7" t="s">
        <v>93</v>
      </c>
      <c r="I7" t="s">
        <v>94</v>
      </c>
      <c r="J7" t="s">
        <v>95</v>
      </c>
      <c r="K7" t="s">
        <v>97</v>
      </c>
      <c r="L7" t="s">
        <v>71</v>
      </c>
      <c r="M7" t="s">
        <v>146</v>
      </c>
      <c r="N7">
        <v>0</v>
      </c>
      <c r="O7">
        <v>1</v>
      </c>
      <c r="P7">
        <v>0</v>
      </c>
      <c r="Q7" s="17" t="e">
        <f>#REF!-#REF!</f>
        <v>#REF!</v>
      </c>
      <c r="R7" s="17" t="e">
        <f>IF(#REF!&lt;=0,1,-#REF!)</f>
        <v>#REF!</v>
      </c>
    </row>
    <row r="8" spans="2:20" x14ac:dyDescent="0.25">
      <c r="B8" t="s">
        <v>33</v>
      </c>
      <c r="C8">
        <v>4</v>
      </c>
      <c r="D8">
        <v>234</v>
      </c>
      <c r="E8" t="s">
        <v>3</v>
      </c>
      <c r="F8" t="s">
        <v>31</v>
      </c>
      <c r="G8">
        <v>1</v>
      </c>
      <c r="H8" t="s">
        <v>93</v>
      </c>
      <c r="I8" t="s">
        <v>94</v>
      </c>
      <c r="J8" t="s">
        <v>95</v>
      </c>
      <c r="K8" t="s">
        <v>97</v>
      </c>
      <c r="L8" t="s">
        <v>60</v>
      </c>
      <c r="M8" t="s">
        <v>130</v>
      </c>
      <c r="N8">
        <v>3</v>
      </c>
      <c r="O8">
        <v>1</v>
      </c>
      <c r="P8">
        <v>0</v>
      </c>
      <c r="Q8" s="17" t="e">
        <f>#REF!-#REF!</f>
        <v>#REF!</v>
      </c>
      <c r="R8" s="17" t="e">
        <f>IF(#REF!&lt;=0,1,-#REF!)</f>
        <v>#REF!</v>
      </c>
    </row>
    <row r="9" spans="2:20" x14ac:dyDescent="0.25">
      <c r="B9" t="s">
        <v>33</v>
      </c>
      <c r="C9">
        <v>4</v>
      </c>
      <c r="D9">
        <v>234</v>
      </c>
      <c r="E9" t="s">
        <v>3</v>
      </c>
      <c r="F9" t="s">
        <v>31</v>
      </c>
      <c r="G9">
        <v>1</v>
      </c>
      <c r="H9" t="s">
        <v>148</v>
      </c>
      <c r="I9" t="s">
        <v>94</v>
      </c>
      <c r="J9" t="s">
        <v>95</v>
      </c>
      <c r="K9" t="s">
        <v>150</v>
      </c>
      <c r="L9" t="s">
        <v>75</v>
      </c>
      <c r="M9" t="s">
        <v>152</v>
      </c>
      <c r="N9">
        <v>2</v>
      </c>
      <c r="O9">
        <v>1</v>
      </c>
      <c r="P9">
        <v>0</v>
      </c>
      <c r="Q9" s="17" t="e">
        <f>#REF!-#REF!</f>
        <v>#REF!</v>
      </c>
      <c r="R9" s="17" t="e">
        <f>IF(#REF!&lt;=0,1,-#REF!)</f>
        <v>#REF!</v>
      </c>
    </row>
    <row r="10" spans="2:20" x14ac:dyDescent="0.25">
      <c r="B10" t="s">
        <v>33</v>
      </c>
      <c r="C10">
        <v>4</v>
      </c>
      <c r="D10">
        <v>234</v>
      </c>
      <c r="E10" t="s">
        <v>3</v>
      </c>
      <c r="F10" t="s">
        <v>31</v>
      </c>
      <c r="G10">
        <v>1</v>
      </c>
      <c r="H10" t="s">
        <v>148</v>
      </c>
      <c r="I10" t="s">
        <v>160</v>
      </c>
      <c r="J10" t="s">
        <v>95</v>
      </c>
      <c r="K10" t="s">
        <v>162</v>
      </c>
      <c r="L10" t="s">
        <v>78</v>
      </c>
      <c r="M10" t="s">
        <v>164</v>
      </c>
      <c r="N10">
        <v>1</v>
      </c>
      <c r="O10">
        <v>1</v>
      </c>
      <c r="P10">
        <v>1</v>
      </c>
      <c r="Q10" s="17" t="e">
        <f>#REF!-#REF!</f>
        <v>#REF!</v>
      </c>
      <c r="R10" s="17" t="e">
        <f>IF(#REF!&lt;=0,1,-#REF!)</f>
        <v>#REF!</v>
      </c>
    </row>
    <row r="11" spans="2:20" x14ac:dyDescent="0.25">
      <c r="B11" t="s">
        <v>33</v>
      </c>
      <c r="C11">
        <v>4</v>
      </c>
      <c r="D11">
        <v>234</v>
      </c>
      <c r="E11" t="s">
        <v>3</v>
      </c>
      <c r="F11" t="s">
        <v>31</v>
      </c>
      <c r="G11">
        <v>1</v>
      </c>
      <c r="H11" t="s">
        <v>148</v>
      </c>
      <c r="I11" t="s">
        <v>166</v>
      </c>
      <c r="J11" t="s">
        <v>167</v>
      </c>
      <c r="K11" t="s">
        <v>162</v>
      </c>
      <c r="L11" t="s">
        <v>79</v>
      </c>
      <c r="M11" t="s">
        <v>169</v>
      </c>
      <c r="N11">
        <v>2</v>
      </c>
      <c r="O11">
        <v>1</v>
      </c>
      <c r="P11">
        <v>1</v>
      </c>
      <c r="Q11" s="17" t="e">
        <f>#REF!-#REF!</f>
        <v>#REF!</v>
      </c>
      <c r="R11" s="17" t="e">
        <f>IF(#REF!&lt;=0,1,-#REF!)</f>
        <v>#REF!</v>
      </c>
    </row>
    <row r="12" spans="2:20" x14ac:dyDescent="0.25">
      <c r="B12" t="s">
        <v>33</v>
      </c>
      <c r="C12">
        <v>4</v>
      </c>
      <c r="D12">
        <v>234</v>
      </c>
      <c r="E12" t="s">
        <v>3</v>
      </c>
      <c r="F12" t="s">
        <v>31</v>
      </c>
      <c r="G12">
        <v>1</v>
      </c>
      <c r="H12" t="s">
        <v>148</v>
      </c>
      <c r="I12" t="s">
        <v>94</v>
      </c>
      <c r="J12" t="s">
        <v>95</v>
      </c>
      <c r="K12" t="s">
        <v>162</v>
      </c>
      <c r="L12" t="s">
        <v>80</v>
      </c>
      <c r="M12" t="s">
        <v>172</v>
      </c>
      <c r="N12">
        <v>1</v>
      </c>
      <c r="O12">
        <v>1</v>
      </c>
      <c r="P12">
        <v>0</v>
      </c>
      <c r="Q12" s="17" t="e">
        <f>#REF!-#REF!</f>
        <v>#REF!</v>
      </c>
      <c r="R12" s="17" t="e">
        <f>IF(#REF!&lt;=0,1,-#REF!)</f>
        <v>#REF!</v>
      </c>
    </row>
    <row r="13" spans="2:20" x14ac:dyDescent="0.25">
      <c r="B13" t="s">
        <v>33</v>
      </c>
      <c r="C13">
        <v>4</v>
      </c>
      <c r="D13">
        <v>234</v>
      </c>
      <c r="E13" t="s">
        <v>3</v>
      </c>
      <c r="F13" t="s">
        <v>31</v>
      </c>
      <c r="G13">
        <v>1</v>
      </c>
      <c r="H13" t="s">
        <v>93</v>
      </c>
      <c r="I13" t="s">
        <v>174</v>
      </c>
      <c r="J13" t="s">
        <v>175</v>
      </c>
      <c r="K13" t="s">
        <v>162</v>
      </c>
      <c r="L13" t="s">
        <v>81</v>
      </c>
      <c r="M13" t="s">
        <v>177</v>
      </c>
      <c r="N13">
        <v>2</v>
      </c>
      <c r="O13">
        <v>0</v>
      </c>
      <c r="P13">
        <v>1</v>
      </c>
      <c r="Q13" s="17" t="e">
        <f>#REF!-#REF!</f>
        <v>#REF!</v>
      </c>
      <c r="R13" s="17" t="e">
        <f>IF(#REF!&lt;=0,1,-#REF!)</f>
        <v>#REF!</v>
      </c>
    </row>
    <row r="14" spans="2:20" x14ac:dyDescent="0.25">
      <c r="B14" t="s">
        <v>33</v>
      </c>
      <c r="C14">
        <v>4</v>
      </c>
      <c r="D14">
        <v>234</v>
      </c>
      <c r="E14" t="s">
        <v>3</v>
      </c>
      <c r="F14" t="s">
        <v>37</v>
      </c>
      <c r="G14">
        <v>2</v>
      </c>
      <c r="H14" t="s">
        <v>93</v>
      </c>
      <c r="I14" t="s">
        <v>94</v>
      </c>
      <c r="J14" t="s">
        <v>95</v>
      </c>
      <c r="K14" t="s">
        <v>97</v>
      </c>
      <c r="L14" t="s">
        <v>63</v>
      </c>
      <c r="M14" t="s">
        <v>133</v>
      </c>
      <c r="N14">
        <v>2</v>
      </c>
      <c r="O14">
        <v>1</v>
      </c>
      <c r="P14">
        <v>0</v>
      </c>
      <c r="Q14" s="17" t="e">
        <f>#REF!-#REF!</f>
        <v>#REF!</v>
      </c>
      <c r="R14" s="17" t="e">
        <f>IF(#REF!&lt;=0,1,-#REF!)</f>
        <v>#REF!</v>
      </c>
    </row>
    <row r="15" spans="2:20" x14ac:dyDescent="0.25">
      <c r="B15" t="s">
        <v>33</v>
      </c>
      <c r="C15">
        <v>4</v>
      </c>
      <c r="D15">
        <v>234</v>
      </c>
      <c r="E15" t="s">
        <v>3</v>
      </c>
      <c r="F15" t="s">
        <v>37</v>
      </c>
      <c r="G15">
        <v>2</v>
      </c>
      <c r="H15" t="s">
        <v>93</v>
      </c>
      <c r="I15" t="s">
        <v>94</v>
      </c>
      <c r="J15" t="s">
        <v>95</v>
      </c>
      <c r="K15" t="s">
        <v>97</v>
      </c>
      <c r="L15" t="s">
        <v>65</v>
      </c>
      <c r="M15" t="s">
        <v>136</v>
      </c>
      <c r="N15">
        <v>4</v>
      </c>
      <c r="O15">
        <v>1</v>
      </c>
      <c r="P15">
        <v>0</v>
      </c>
      <c r="Q15" s="17" t="e">
        <f>#REF!-#REF!</f>
        <v>#REF!</v>
      </c>
      <c r="R15" s="17" t="e">
        <f>IF(#REF!&lt;=0,1,-#REF!)</f>
        <v>#REF!</v>
      </c>
    </row>
    <row r="16" spans="2:20" x14ac:dyDescent="0.25">
      <c r="B16" t="s">
        <v>33</v>
      </c>
      <c r="C16">
        <v>4</v>
      </c>
      <c r="D16">
        <v>234</v>
      </c>
      <c r="E16" t="s">
        <v>3</v>
      </c>
      <c r="F16" t="s">
        <v>37</v>
      </c>
      <c r="G16">
        <v>2</v>
      </c>
      <c r="H16" t="s">
        <v>93</v>
      </c>
      <c r="I16" t="s">
        <v>94</v>
      </c>
      <c r="J16" t="s">
        <v>138</v>
      </c>
      <c r="K16" t="s">
        <v>97</v>
      </c>
      <c r="L16" t="s">
        <v>67</v>
      </c>
      <c r="M16" t="s">
        <v>140</v>
      </c>
      <c r="N16">
        <v>4</v>
      </c>
      <c r="O16">
        <v>1</v>
      </c>
      <c r="P16">
        <v>0</v>
      </c>
      <c r="Q16" s="17" t="e">
        <f>#REF!-#REF!</f>
        <v>#REF!</v>
      </c>
      <c r="R16" s="17" t="e">
        <f>IF(#REF!&lt;=0,1,-#REF!)</f>
        <v>#REF!</v>
      </c>
    </row>
    <row r="17" spans="2:18" x14ac:dyDescent="0.25">
      <c r="B17" t="s">
        <v>33</v>
      </c>
      <c r="C17">
        <v>4</v>
      </c>
      <c r="D17">
        <v>234</v>
      </c>
      <c r="E17" t="s">
        <v>3</v>
      </c>
      <c r="F17" t="s">
        <v>37</v>
      </c>
      <c r="G17">
        <v>2</v>
      </c>
      <c r="H17" t="s">
        <v>93</v>
      </c>
      <c r="I17" t="s">
        <v>94</v>
      </c>
      <c r="J17" t="s">
        <v>95</v>
      </c>
      <c r="K17" t="s">
        <v>97</v>
      </c>
      <c r="L17" t="s">
        <v>69</v>
      </c>
      <c r="M17" t="s">
        <v>143</v>
      </c>
      <c r="N17">
        <v>4</v>
      </c>
      <c r="O17">
        <v>1</v>
      </c>
      <c r="P17">
        <v>0</v>
      </c>
      <c r="Q17" s="17" t="e">
        <f>#REF!-#REF!</f>
        <v>#REF!</v>
      </c>
      <c r="R17" s="17" t="e">
        <f>IF(#REF!&lt;=0,1,-#REF!)</f>
        <v>#REF!</v>
      </c>
    </row>
    <row r="18" spans="2:18" x14ac:dyDescent="0.25">
      <c r="B18" t="s">
        <v>33</v>
      </c>
      <c r="C18">
        <v>4</v>
      </c>
      <c r="D18">
        <v>234</v>
      </c>
      <c r="E18" t="s">
        <v>3</v>
      </c>
      <c r="F18" t="s">
        <v>37</v>
      </c>
      <c r="G18">
        <v>2</v>
      </c>
      <c r="H18" t="s">
        <v>93</v>
      </c>
      <c r="I18" t="s">
        <v>94</v>
      </c>
      <c r="J18" t="s">
        <v>95</v>
      </c>
      <c r="K18" t="s">
        <v>97</v>
      </c>
      <c r="L18" t="s">
        <v>71</v>
      </c>
      <c r="M18" t="s">
        <v>146</v>
      </c>
      <c r="N18">
        <v>0</v>
      </c>
      <c r="O18">
        <v>1</v>
      </c>
      <c r="P18">
        <v>0</v>
      </c>
      <c r="Q18" s="17" t="e">
        <f>#REF!-#REF!</f>
        <v>#REF!</v>
      </c>
      <c r="R18" s="17" t="e">
        <f>IF(#REF!&lt;=0,1,-#REF!)</f>
        <v>#REF!</v>
      </c>
    </row>
    <row r="19" spans="2:18" x14ac:dyDescent="0.25">
      <c r="B19" t="s">
        <v>33</v>
      </c>
      <c r="C19">
        <v>4</v>
      </c>
      <c r="D19">
        <v>234</v>
      </c>
      <c r="E19" t="s">
        <v>3</v>
      </c>
      <c r="F19" t="s">
        <v>37</v>
      </c>
      <c r="G19">
        <v>2</v>
      </c>
      <c r="H19" t="s">
        <v>93</v>
      </c>
      <c r="I19" t="s">
        <v>94</v>
      </c>
      <c r="J19" t="s">
        <v>95</v>
      </c>
      <c r="K19" t="s">
        <v>97</v>
      </c>
      <c r="L19" t="s">
        <v>60</v>
      </c>
      <c r="M19" t="s">
        <v>130</v>
      </c>
      <c r="N19">
        <v>3</v>
      </c>
      <c r="O19">
        <v>1</v>
      </c>
      <c r="P19">
        <v>0</v>
      </c>
      <c r="Q19" s="17" t="e">
        <f>#REF!-#REF!</f>
        <v>#REF!</v>
      </c>
      <c r="R19" s="17" t="e">
        <f>IF(#REF!&lt;=0,1,-#REF!)</f>
        <v>#REF!</v>
      </c>
    </row>
    <row r="20" spans="2:18" x14ac:dyDescent="0.25">
      <c r="B20" t="s">
        <v>33</v>
      </c>
      <c r="C20">
        <v>4</v>
      </c>
      <c r="D20">
        <v>234</v>
      </c>
      <c r="E20" t="s">
        <v>3</v>
      </c>
      <c r="F20" t="s">
        <v>37</v>
      </c>
      <c r="G20">
        <v>2</v>
      </c>
      <c r="H20" t="s">
        <v>148</v>
      </c>
      <c r="I20" t="s">
        <v>94</v>
      </c>
      <c r="J20" t="s">
        <v>95</v>
      </c>
      <c r="K20" t="s">
        <v>150</v>
      </c>
      <c r="L20" t="s">
        <v>75</v>
      </c>
      <c r="M20" t="s">
        <v>152</v>
      </c>
      <c r="N20">
        <v>2</v>
      </c>
      <c r="O20">
        <v>1</v>
      </c>
      <c r="P20">
        <v>0</v>
      </c>
      <c r="Q20" s="17" t="e">
        <f>#REF!-#REF!</f>
        <v>#REF!</v>
      </c>
      <c r="R20" s="17" t="e">
        <f>IF(#REF!&lt;=0,1,-#REF!)</f>
        <v>#REF!</v>
      </c>
    </row>
    <row r="21" spans="2:18" x14ac:dyDescent="0.25">
      <c r="B21" t="s">
        <v>33</v>
      </c>
      <c r="C21">
        <v>4</v>
      </c>
      <c r="D21">
        <v>234</v>
      </c>
      <c r="E21" t="s">
        <v>3</v>
      </c>
      <c r="F21" t="s">
        <v>37</v>
      </c>
      <c r="G21">
        <v>2</v>
      </c>
      <c r="H21" t="s">
        <v>148</v>
      </c>
      <c r="I21" t="s">
        <v>160</v>
      </c>
      <c r="J21" t="s">
        <v>95</v>
      </c>
      <c r="K21" t="s">
        <v>162</v>
      </c>
      <c r="L21" t="s">
        <v>78</v>
      </c>
      <c r="M21" t="s">
        <v>164</v>
      </c>
      <c r="N21">
        <v>1</v>
      </c>
      <c r="O21">
        <v>1</v>
      </c>
      <c r="P21">
        <v>1</v>
      </c>
      <c r="Q21" s="17" t="e">
        <f>#REF!-#REF!</f>
        <v>#REF!</v>
      </c>
      <c r="R21" s="17" t="e">
        <f>IF(#REF!&lt;=0,1,-#REF!)</f>
        <v>#REF!</v>
      </c>
    </row>
    <row r="22" spans="2:18" x14ac:dyDescent="0.25">
      <c r="B22" t="s">
        <v>33</v>
      </c>
      <c r="C22">
        <v>4</v>
      </c>
      <c r="D22">
        <v>234</v>
      </c>
      <c r="E22" t="s">
        <v>3</v>
      </c>
      <c r="F22" t="s">
        <v>37</v>
      </c>
      <c r="G22">
        <v>2</v>
      </c>
      <c r="H22" t="s">
        <v>148</v>
      </c>
      <c r="I22" t="s">
        <v>166</v>
      </c>
      <c r="J22" t="s">
        <v>167</v>
      </c>
      <c r="K22" t="s">
        <v>162</v>
      </c>
      <c r="L22" t="s">
        <v>79</v>
      </c>
      <c r="M22" t="s">
        <v>169</v>
      </c>
      <c r="N22">
        <v>2</v>
      </c>
      <c r="O22">
        <v>1</v>
      </c>
      <c r="P22">
        <v>1</v>
      </c>
      <c r="Q22" s="17" t="e">
        <f>#REF!-#REF!</f>
        <v>#REF!</v>
      </c>
      <c r="R22" s="17" t="e">
        <f>IF(#REF!&lt;=0,1,-#REF!)</f>
        <v>#REF!</v>
      </c>
    </row>
    <row r="23" spans="2:18" x14ac:dyDescent="0.25">
      <c r="B23" t="s">
        <v>33</v>
      </c>
      <c r="C23">
        <v>4</v>
      </c>
      <c r="D23">
        <v>234</v>
      </c>
      <c r="E23" t="s">
        <v>3</v>
      </c>
      <c r="F23" t="s">
        <v>37</v>
      </c>
      <c r="G23">
        <v>2</v>
      </c>
      <c r="H23" t="s">
        <v>148</v>
      </c>
      <c r="I23" t="s">
        <v>94</v>
      </c>
      <c r="J23" t="s">
        <v>95</v>
      </c>
      <c r="K23" t="s">
        <v>162</v>
      </c>
      <c r="L23" t="s">
        <v>80</v>
      </c>
      <c r="M23" t="s">
        <v>172</v>
      </c>
      <c r="N23">
        <v>1</v>
      </c>
      <c r="O23">
        <v>1</v>
      </c>
      <c r="P23">
        <v>0</v>
      </c>
      <c r="Q23" s="17" t="e">
        <f>#REF!-#REF!</f>
        <v>#REF!</v>
      </c>
      <c r="R23" s="17" t="e">
        <f>IF(#REF!&lt;=0,1,-#REF!)</f>
        <v>#REF!</v>
      </c>
    </row>
    <row r="24" spans="2:18" x14ac:dyDescent="0.25">
      <c r="B24" t="s">
        <v>33</v>
      </c>
      <c r="C24">
        <v>4</v>
      </c>
      <c r="D24">
        <v>234</v>
      </c>
      <c r="E24" t="s">
        <v>3</v>
      </c>
      <c r="F24" t="s">
        <v>37</v>
      </c>
      <c r="G24">
        <v>2</v>
      </c>
      <c r="H24" t="s">
        <v>93</v>
      </c>
      <c r="I24" t="s">
        <v>174</v>
      </c>
      <c r="J24" t="s">
        <v>175</v>
      </c>
      <c r="K24" t="s">
        <v>162</v>
      </c>
      <c r="L24" t="s">
        <v>81</v>
      </c>
      <c r="M24" t="s">
        <v>177</v>
      </c>
      <c r="N24">
        <v>2</v>
      </c>
      <c r="O24">
        <v>0</v>
      </c>
      <c r="P24">
        <v>1</v>
      </c>
      <c r="Q24" s="17" t="e">
        <f>#REF!-#REF!</f>
        <v>#REF!</v>
      </c>
      <c r="R24" s="17" t="e">
        <f>IF(#REF!&lt;=0,1,-#REF!)</f>
        <v>#REF!</v>
      </c>
    </row>
    <row r="25" spans="2:18" x14ac:dyDescent="0.25">
      <c r="B25" t="s">
        <v>33</v>
      </c>
      <c r="C25">
        <v>4</v>
      </c>
      <c r="D25">
        <v>234</v>
      </c>
      <c r="E25" t="s">
        <v>3</v>
      </c>
      <c r="F25" t="s">
        <v>41</v>
      </c>
      <c r="G25">
        <v>3</v>
      </c>
      <c r="H25" t="s">
        <v>93</v>
      </c>
      <c r="I25" t="s">
        <v>94</v>
      </c>
      <c r="J25" t="s">
        <v>95</v>
      </c>
      <c r="K25" t="s">
        <v>97</v>
      </c>
      <c r="L25" t="s">
        <v>63</v>
      </c>
      <c r="M25" t="s">
        <v>133</v>
      </c>
      <c r="N25">
        <v>2</v>
      </c>
      <c r="O25">
        <v>1</v>
      </c>
      <c r="P25">
        <v>0</v>
      </c>
      <c r="Q25" s="17" t="e">
        <f>#REF!-#REF!</f>
        <v>#REF!</v>
      </c>
      <c r="R25" s="17" t="e">
        <f>IF(#REF!&lt;=0,1,-#REF!)</f>
        <v>#REF!</v>
      </c>
    </row>
    <row r="26" spans="2:18" x14ac:dyDescent="0.25">
      <c r="B26" t="s">
        <v>33</v>
      </c>
      <c r="C26">
        <v>4</v>
      </c>
      <c r="D26">
        <v>234</v>
      </c>
      <c r="E26" t="s">
        <v>3</v>
      </c>
      <c r="F26" t="s">
        <v>41</v>
      </c>
      <c r="G26">
        <v>3</v>
      </c>
      <c r="H26" t="s">
        <v>93</v>
      </c>
      <c r="I26" t="s">
        <v>94</v>
      </c>
      <c r="J26" t="s">
        <v>95</v>
      </c>
      <c r="K26" t="s">
        <v>97</v>
      </c>
      <c r="L26" t="s">
        <v>65</v>
      </c>
      <c r="M26" t="s">
        <v>136</v>
      </c>
      <c r="N26">
        <v>4</v>
      </c>
      <c r="O26">
        <v>1</v>
      </c>
      <c r="P26">
        <v>0</v>
      </c>
      <c r="Q26" s="17" t="e">
        <f>#REF!-#REF!</f>
        <v>#REF!</v>
      </c>
      <c r="R26" s="17" t="e">
        <f>IF(#REF!&lt;=0,1,-#REF!)</f>
        <v>#REF!</v>
      </c>
    </row>
    <row r="27" spans="2:18" x14ac:dyDescent="0.25">
      <c r="B27" t="s">
        <v>33</v>
      </c>
      <c r="C27">
        <v>4</v>
      </c>
      <c r="D27">
        <v>234</v>
      </c>
      <c r="E27" t="s">
        <v>3</v>
      </c>
      <c r="F27" t="s">
        <v>41</v>
      </c>
      <c r="G27">
        <v>3</v>
      </c>
      <c r="H27" t="s">
        <v>93</v>
      </c>
      <c r="I27" t="s">
        <v>94</v>
      </c>
      <c r="J27" t="s">
        <v>138</v>
      </c>
      <c r="K27" t="s">
        <v>97</v>
      </c>
      <c r="L27" t="s">
        <v>67</v>
      </c>
      <c r="M27" t="s">
        <v>140</v>
      </c>
      <c r="N27">
        <v>4</v>
      </c>
      <c r="O27">
        <v>1</v>
      </c>
      <c r="P27">
        <v>0</v>
      </c>
      <c r="Q27" s="17" t="e">
        <f>#REF!-#REF!</f>
        <v>#REF!</v>
      </c>
      <c r="R27" s="17" t="e">
        <f>IF(#REF!&lt;=0,1,-#REF!)</f>
        <v>#REF!</v>
      </c>
    </row>
    <row r="28" spans="2:18" x14ac:dyDescent="0.25">
      <c r="B28" t="s">
        <v>33</v>
      </c>
      <c r="C28">
        <v>4</v>
      </c>
      <c r="D28">
        <v>234</v>
      </c>
      <c r="E28" t="s">
        <v>3</v>
      </c>
      <c r="F28" t="s">
        <v>41</v>
      </c>
      <c r="G28">
        <v>3</v>
      </c>
      <c r="H28" t="s">
        <v>93</v>
      </c>
      <c r="I28" t="s">
        <v>94</v>
      </c>
      <c r="J28" t="s">
        <v>95</v>
      </c>
      <c r="K28" t="s">
        <v>97</v>
      </c>
      <c r="L28" t="s">
        <v>69</v>
      </c>
      <c r="M28" t="s">
        <v>143</v>
      </c>
      <c r="N28">
        <v>4</v>
      </c>
      <c r="O28">
        <v>1</v>
      </c>
      <c r="P28">
        <v>0</v>
      </c>
      <c r="Q28" s="17" t="e">
        <f>#REF!-#REF!</f>
        <v>#REF!</v>
      </c>
      <c r="R28" s="17" t="e">
        <f>IF(#REF!&lt;=0,1,-#REF!)</f>
        <v>#REF!</v>
      </c>
    </row>
    <row r="29" spans="2:18" x14ac:dyDescent="0.25">
      <c r="B29" t="s">
        <v>33</v>
      </c>
      <c r="C29">
        <v>4</v>
      </c>
      <c r="D29">
        <v>234</v>
      </c>
      <c r="E29" t="s">
        <v>3</v>
      </c>
      <c r="F29" t="s">
        <v>41</v>
      </c>
      <c r="G29">
        <v>3</v>
      </c>
      <c r="H29" t="s">
        <v>93</v>
      </c>
      <c r="I29" t="s">
        <v>94</v>
      </c>
      <c r="J29" t="s">
        <v>95</v>
      </c>
      <c r="K29" t="s">
        <v>97</v>
      </c>
      <c r="L29" t="s">
        <v>71</v>
      </c>
      <c r="M29" t="s">
        <v>146</v>
      </c>
      <c r="N29">
        <v>0</v>
      </c>
      <c r="O29">
        <v>1</v>
      </c>
      <c r="P29">
        <v>0</v>
      </c>
      <c r="Q29" s="17" t="e">
        <f>#REF!-#REF!</f>
        <v>#REF!</v>
      </c>
      <c r="R29" s="17" t="e">
        <f>IF(#REF!&lt;=0,1,-#REF!)</f>
        <v>#REF!</v>
      </c>
    </row>
    <row r="30" spans="2:18" x14ac:dyDescent="0.25">
      <c r="B30" t="s">
        <v>33</v>
      </c>
      <c r="C30">
        <v>4</v>
      </c>
      <c r="D30">
        <v>234</v>
      </c>
      <c r="E30" t="s">
        <v>3</v>
      </c>
      <c r="F30" t="s">
        <v>41</v>
      </c>
      <c r="G30">
        <v>3</v>
      </c>
      <c r="H30" t="s">
        <v>93</v>
      </c>
      <c r="I30" t="s">
        <v>94</v>
      </c>
      <c r="J30" t="s">
        <v>95</v>
      </c>
      <c r="K30" t="s">
        <v>97</v>
      </c>
      <c r="L30" t="s">
        <v>60</v>
      </c>
      <c r="M30" t="s">
        <v>130</v>
      </c>
      <c r="N30">
        <v>3</v>
      </c>
      <c r="O30">
        <v>1</v>
      </c>
      <c r="P30">
        <v>0</v>
      </c>
      <c r="Q30" s="17" t="e">
        <f>#REF!-#REF!</f>
        <v>#REF!</v>
      </c>
      <c r="R30" s="17" t="e">
        <f>IF(#REF!&lt;=0,1,-#REF!)</f>
        <v>#REF!</v>
      </c>
    </row>
    <row r="31" spans="2:18" x14ac:dyDescent="0.25">
      <c r="B31" t="s">
        <v>33</v>
      </c>
      <c r="C31">
        <v>4</v>
      </c>
      <c r="D31">
        <v>234</v>
      </c>
      <c r="E31" t="s">
        <v>3</v>
      </c>
      <c r="F31" t="s">
        <v>41</v>
      </c>
      <c r="G31">
        <v>3</v>
      </c>
      <c r="H31" t="s">
        <v>148</v>
      </c>
      <c r="I31" t="s">
        <v>94</v>
      </c>
      <c r="J31" t="s">
        <v>95</v>
      </c>
      <c r="K31" t="s">
        <v>150</v>
      </c>
      <c r="L31" t="s">
        <v>75</v>
      </c>
      <c r="M31" t="s">
        <v>152</v>
      </c>
      <c r="N31">
        <v>2</v>
      </c>
      <c r="O31">
        <v>1</v>
      </c>
      <c r="P31">
        <v>0</v>
      </c>
      <c r="Q31" s="17" t="e">
        <f>#REF!-#REF!</f>
        <v>#REF!</v>
      </c>
      <c r="R31" s="17" t="e">
        <f>IF(#REF!&lt;=0,1,-#REF!)</f>
        <v>#REF!</v>
      </c>
    </row>
    <row r="32" spans="2:18" x14ac:dyDescent="0.25">
      <c r="B32" t="s">
        <v>33</v>
      </c>
      <c r="C32">
        <v>4</v>
      </c>
      <c r="D32">
        <v>234</v>
      </c>
      <c r="E32" t="s">
        <v>3</v>
      </c>
      <c r="F32" t="s">
        <v>41</v>
      </c>
      <c r="G32">
        <v>3</v>
      </c>
      <c r="H32" t="s">
        <v>148</v>
      </c>
      <c r="I32" t="s">
        <v>160</v>
      </c>
      <c r="J32" t="s">
        <v>95</v>
      </c>
      <c r="K32" t="s">
        <v>162</v>
      </c>
      <c r="L32" t="s">
        <v>78</v>
      </c>
      <c r="M32" t="s">
        <v>164</v>
      </c>
      <c r="N32">
        <v>1</v>
      </c>
      <c r="O32">
        <v>1</v>
      </c>
      <c r="P32">
        <v>1</v>
      </c>
      <c r="Q32" s="17" t="e">
        <f>#REF!-#REF!</f>
        <v>#REF!</v>
      </c>
      <c r="R32" s="17" t="e">
        <f>IF(#REF!&lt;=0,1,-#REF!)</f>
        <v>#REF!</v>
      </c>
    </row>
    <row r="33" spans="2:18" x14ac:dyDescent="0.25">
      <c r="B33" t="s">
        <v>33</v>
      </c>
      <c r="C33">
        <v>4</v>
      </c>
      <c r="D33">
        <v>234</v>
      </c>
      <c r="E33" t="s">
        <v>3</v>
      </c>
      <c r="F33" t="s">
        <v>41</v>
      </c>
      <c r="G33">
        <v>3</v>
      </c>
      <c r="H33" t="s">
        <v>148</v>
      </c>
      <c r="I33" t="s">
        <v>166</v>
      </c>
      <c r="J33" t="s">
        <v>167</v>
      </c>
      <c r="K33" t="s">
        <v>162</v>
      </c>
      <c r="L33" t="s">
        <v>79</v>
      </c>
      <c r="M33" t="s">
        <v>169</v>
      </c>
      <c r="N33">
        <v>2</v>
      </c>
      <c r="O33">
        <v>1</v>
      </c>
      <c r="P33">
        <v>1</v>
      </c>
      <c r="Q33" s="17" t="e">
        <f>#REF!-#REF!</f>
        <v>#REF!</v>
      </c>
      <c r="R33" s="17" t="e">
        <f>IF(#REF!&lt;=0,1,-#REF!)</f>
        <v>#REF!</v>
      </c>
    </row>
    <row r="34" spans="2:18" x14ac:dyDescent="0.25">
      <c r="B34" t="s">
        <v>33</v>
      </c>
      <c r="C34">
        <v>4</v>
      </c>
      <c r="D34">
        <v>234</v>
      </c>
      <c r="E34" t="s">
        <v>3</v>
      </c>
      <c r="F34" t="s">
        <v>41</v>
      </c>
      <c r="G34">
        <v>3</v>
      </c>
      <c r="H34" t="s">
        <v>148</v>
      </c>
      <c r="I34" t="s">
        <v>94</v>
      </c>
      <c r="J34" t="s">
        <v>95</v>
      </c>
      <c r="K34" t="s">
        <v>162</v>
      </c>
      <c r="L34" t="s">
        <v>80</v>
      </c>
      <c r="M34" t="s">
        <v>172</v>
      </c>
      <c r="N34">
        <v>1</v>
      </c>
      <c r="O34">
        <v>1</v>
      </c>
      <c r="P34">
        <v>0</v>
      </c>
      <c r="Q34" s="17" t="e">
        <f>#REF!-#REF!</f>
        <v>#REF!</v>
      </c>
      <c r="R34" s="17" t="e">
        <f>IF(#REF!&lt;=0,1,-#REF!)</f>
        <v>#REF!</v>
      </c>
    </row>
    <row r="35" spans="2:18" x14ac:dyDescent="0.25">
      <c r="B35" t="s">
        <v>33</v>
      </c>
      <c r="C35">
        <v>4</v>
      </c>
      <c r="D35">
        <v>234</v>
      </c>
      <c r="E35" t="s">
        <v>3</v>
      </c>
      <c r="F35" t="s">
        <v>41</v>
      </c>
      <c r="G35">
        <v>3</v>
      </c>
      <c r="H35" t="s">
        <v>93</v>
      </c>
      <c r="I35" t="s">
        <v>174</v>
      </c>
      <c r="J35" t="s">
        <v>175</v>
      </c>
      <c r="K35" t="s">
        <v>162</v>
      </c>
      <c r="L35" t="s">
        <v>81</v>
      </c>
      <c r="M35" t="s">
        <v>177</v>
      </c>
      <c r="N35">
        <v>2</v>
      </c>
      <c r="O35">
        <v>0</v>
      </c>
      <c r="P35">
        <v>1</v>
      </c>
      <c r="Q35" s="17" t="e">
        <f>#REF!-#REF!</f>
        <v>#REF!</v>
      </c>
      <c r="R35" s="17" t="e">
        <f>IF(#REF!&lt;=0,1,-#REF!)</f>
        <v>#REF!</v>
      </c>
    </row>
    <row r="36" spans="2:18" x14ac:dyDescent="0.25">
      <c r="B36" t="s">
        <v>33</v>
      </c>
      <c r="C36">
        <v>4</v>
      </c>
      <c r="D36">
        <v>234</v>
      </c>
      <c r="E36" t="s">
        <v>3</v>
      </c>
      <c r="F36" t="s">
        <v>43</v>
      </c>
      <c r="G36">
        <v>4</v>
      </c>
      <c r="H36" t="s">
        <v>93</v>
      </c>
      <c r="I36" t="s">
        <v>94</v>
      </c>
      <c r="J36" t="s">
        <v>95</v>
      </c>
      <c r="K36" t="s">
        <v>97</v>
      </c>
      <c r="L36" t="s">
        <v>63</v>
      </c>
      <c r="M36" t="s">
        <v>133</v>
      </c>
      <c r="N36">
        <v>2</v>
      </c>
      <c r="O36">
        <v>1</v>
      </c>
      <c r="P36">
        <v>0</v>
      </c>
      <c r="Q36" s="17" t="e">
        <f>#REF!-#REF!</f>
        <v>#REF!</v>
      </c>
      <c r="R36" s="17" t="e">
        <f>IF(#REF!&lt;=0,1,-#REF!)</f>
        <v>#REF!</v>
      </c>
    </row>
    <row r="37" spans="2:18" x14ac:dyDescent="0.25">
      <c r="B37" t="s">
        <v>33</v>
      </c>
      <c r="C37">
        <v>4</v>
      </c>
      <c r="D37">
        <v>234</v>
      </c>
      <c r="E37" t="s">
        <v>3</v>
      </c>
      <c r="F37" t="s">
        <v>43</v>
      </c>
      <c r="G37">
        <v>4</v>
      </c>
      <c r="H37" t="s">
        <v>93</v>
      </c>
      <c r="I37" t="s">
        <v>94</v>
      </c>
      <c r="J37" t="s">
        <v>95</v>
      </c>
      <c r="K37" t="s">
        <v>97</v>
      </c>
      <c r="L37" t="s">
        <v>65</v>
      </c>
      <c r="M37" t="s">
        <v>136</v>
      </c>
      <c r="N37">
        <v>4</v>
      </c>
      <c r="O37">
        <v>1</v>
      </c>
      <c r="P37">
        <v>0</v>
      </c>
      <c r="Q37" s="17" t="e">
        <f>#REF!-#REF!</f>
        <v>#REF!</v>
      </c>
      <c r="R37" s="17" t="e">
        <f>IF(#REF!&lt;=0,1,-#REF!)</f>
        <v>#REF!</v>
      </c>
    </row>
    <row r="38" spans="2:18" x14ac:dyDescent="0.25">
      <c r="B38" t="s">
        <v>33</v>
      </c>
      <c r="C38">
        <v>4</v>
      </c>
      <c r="D38">
        <v>234</v>
      </c>
      <c r="E38" t="s">
        <v>3</v>
      </c>
      <c r="F38" t="s">
        <v>43</v>
      </c>
      <c r="G38">
        <v>4</v>
      </c>
      <c r="H38" t="s">
        <v>93</v>
      </c>
      <c r="I38" t="s">
        <v>94</v>
      </c>
      <c r="J38" t="s">
        <v>138</v>
      </c>
      <c r="K38" t="s">
        <v>97</v>
      </c>
      <c r="L38" t="s">
        <v>67</v>
      </c>
      <c r="M38" t="s">
        <v>140</v>
      </c>
      <c r="N38">
        <v>4</v>
      </c>
      <c r="O38">
        <v>1</v>
      </c>
      <c r="P38">
        <v>0</v>
      </c>
      <c r="Q38" s="17" t="e">
        <f>#REF!-#REF!</f>
        <v>#REF!</v>
      </c>
      <c r="R38" s="17" t="e">
        <f>IF(#REF!&lt;=0,1,-#REF!)</f>
        <v>#REF!</v>
      </c>
    </row>
    <row r="39" spans="2:18" x14ac:dyDescent="0.25">
      <c r="B39" t="s">
        <v>33</v>
      </c>
      <c r="C39">
        <v>4</v>
      </c>
      <c r="D39">
        <v>234</v>
      </c>
      <c r="E39" t="s">
        <v>3</v>
      </c>
      <c r="F39" t="s">
        <v>43</v>
      </c>
      <c r="G39">
        <v>4</v>
      </c>
      <c r="H39" t="s">
        <v>93</v>
      </c>
      <c r="I39" t="s">
        <v>94</v>
      </c>
      <c r="J39" t="s">
        <v>95</v>
      </c>
      <c r="K39" t="s">
        <v>97</v>
      </c>
      <c r="L39" t="s">
        <v>69</v>
      </c>
      <c r="M39" t="s">
        <v>143</v>
      </c>
      <c r="N39">
        <v>4</v>
      </c>
      <c r="O39">
        <v>1</v>
      </c>
      <c r="P39">
        <v>0</v>
      </c>
      <c r="Q39" s="17" t="e">
        <f>#REF!-#REF!</f>
        <v>#REF!</v>
      </c>
      <c r="R39" s="17" t="e">
        <f>IF(#REF!&lt;=0,1,-#REF!)</f>
        <v>#REF!</v>
      </c>
    </row>
    <row r="40" spans="2:18" x14ac:dyDescent="0.25">
      <c r="B40" t="s">
        <v>33</v>
      </c>
      <c r="C40">
        <v>4</v>
      </c>
      <c r="D40">
        <v>234</v>
      </c>
      <c r="E40" t="s">
        <v>3</v>
      </c>
      <c r="F40" t="s">
        <v>43</v>
      </c>
      <c r="G40">
        <v>4</v>
      </c>
      <c r="H40" t="s">
        <v>93</v>
      </c>
      <c r="I40" t="s">
        <v>94</v>
      </c>
      <c r="J40" t="s">
        <v>95</v>
      </c>
      <c r="K40" t="s">
        <v>97</v>
      </c>
      <c r="L40" t="s">
        <v>71</v>
      </c>
      <c r="M40" t="s">
        <v>146</v>
      </c>
      <c r="N40">
        <v>0</v>
      </c>
      <c r="O40">
        <v>1</v>
      </c>
      <c r="P40">
        <v>0</v>
      </c>
      <c r="Q40" s="17" t="e">
        <f>#REF!-#REF!</f>
        <v>#REF!</v>
      </c>
      <c r="R40" s="17" t="e">
        <f>IF(#REF!&lt;=0,1,-#REF!)</f>
        <v>#REF!</v>
      </c>
    </row>
    <row r="41" spans="2:18" x14ac:dyDescent="0.25">
      <c r="B41" t="s">
        <v>33</v>
      </c>
      <c r="C41">
        <v>4</v>
      </c>
      <c r="D41">
        <v>234</v>
      </c>
      <c r="E41" t="s">
        <v>3</v>
      </c>
      <c r="F41" t="s">
        <v>43</v>
      </c>
      <c r="G41">
        <v>4</v>
      </c>
      <c r="H41" t="s">
        <v>93</v>
      </c>
      <c r="I41" t="s">
        <v>94</v>
      </c>
      <c r="J41" t="s">
        <v>95</v>
      </c>
      <c r="K41" t="s">
        <v>97</v>
      </c>
      <c r="L41" t="s">
        <v>60</v>
      </c>
      <c r="M41" t="s">
        <v>130</v>
      </c>
      <c r="N41">
        <v>3</v>
      </c>
      <c r="O41">
        <v>1</v>
      </c>
      <c r="P41">
        <v>0</v>
      </c>
      <c r="Q41" s="17" t="e">
        <f>#REF!-#REF!</f>
        <v>#REF!</v>
      </c>
      <c r="R41" s="17" t="e">
        <f>IF(#REF!&lt;=0,1,-#REF!)</f>
        <v>#REF!</v>
      </c>
    </row>
    <row r="42" spans="2:18" x14ac:dyDescent="0.25">
      <c r="B42" t="s">
        <v>33</v>
      </c>
      <c r="C42">
        <v>4</v>
      </c>
      <c r="D42">
        <v>234</v>
      </c>
      <c r="E42" t="s">
        <v>3</v>
      </c>
      <c r="F42" t="s">
        <v>43</v>
      </c>
      <c r="G42">
        <v>4</v>
      </c>
      <c r="H42" t="s">
        <v>148</v>
      </c>
      <c r="I42" t="s">
        <v>94</v>
      </c>
      <c r="J42" t="s">
        <v>95</v>
      </c>
      <c r="K42" t="s">
        <v>150</v>
      </c>
      <c r="L42" t="s">
        <v>75</v>
      </c>
      <c r="M42" t="s">
        <v>152</v>
      </c>
      <c r="N42">
        <v>2</v>
      </c>
      <c r="O42">
        <v>1</v>
      </c>
      <c r="P42">
        <v>0</v>
      </c>
      <c r="Q42" s="17" t="e">
        <f>#REF!-#REF!</f>
        <v>#REF!</v>
      </c>
      <c r="R42" s="17" t="e">
        <f>IF(#REF!&lt;=0,1,-#REF!)</f>
        <v>#REF!</v>
      </c>
    </row>
    <row r="43" spans="2:18" x14ac:dyDescent="0.25">
      <c r="B43" t="s">
        <v>33</v>
      </c>
      <c r="C43">
        <v>4</v>
      </c>
      <c r="D43">
        <v>234</v>
      </c>
      <c r="E43" t="s">
        <v>3</v>
      </c>
      <c r="F43" t="s">
        <v>43</v>
      </c>
      <c r="G43">
        <v>4</v>
      </c>
      <c r="H43" t="s">
        <v>148</v>
      </c>
      <c r="I43" t="s">
        <v>160</v>
      </c>
      <c r="J43" t="s">
        <v>95</v>
      </c>
      <c r="K43" t="s">
        <v>162</v>
      </c>
      <c r="L43" t="s">
        <v>78</v>
      </c>
      <c r="M43" t="s">
        <v>164</v>
      </c>
      <c r="N43">
        <v>1</v>
      </c>
      <c r="O43">
        <v>1</v>
      </c>
      <c r="P43">
        <v>1</v>
      </c>
      <c r="Q43" s="17" t="e">
        <f>#REF!-#REF!</f>
        <v>#REF!</v>
      </c>
      <c r="R43" s="17" t="e">
        <f>IF(#REF!&lt;=0,1,-#REF!)</f>
        <v>#REF!</v>
      </c>
    </row>
    <row r="44" spans="2:18" x14ac:dyDescent="0.25">
      <c r="B44" t="s">
        <v>33</v>
      </c>
      <c r="C44">
        <v>4</v>
      </c>
      <c r="D44">
        <v>234</v>
      </c>
      <c r="E44" t="s">
        <v>3</v>
      </c>
      <c r="F44" t="s">
        <v>43</v>
      </c>
      <c r="G44">
        <v>4</v>
      </c>
      <c r="H44" t="s">
        <v>148</v>
      </c>
      <c r="I44" t="s">
        <v>166</v>
      </c>
      <c r="J44" t="s">
        <v>167</v>
      </c>
      <c r="K44" t="s">
        <v>162</v>
      </c>
      <c r="L44" t="s">
        <v>79</v>
      </c>
      <c r="M44" t="s">
        <v>169</v>
      </c>
      <c r="N44">
        <v>2</v>
      </c>
      <c r="O44">
        <v>1</v>
      </c>
      <c r="P44">
        <v>1</v>
      </c>
      <c r="Q44" s="17" t="e">
        <f>#REF!-#REF!</f>
        <v>#REF!</v>
      </c>
      <c r="R44" s="17" t="e">
        <f>IF(#REF!&lt;=0,1,-#REF!)</f>
        <v>#REF!</v>
      </c>
    </row>
    <row r="45" spans="2:18" x14ac:dyDescent="0.25">
      <c r="B45" t="s">
        <v>33</v>
      </c>
      <c r="C45">
        <v>4</v>
      </c>
      <c r="D45">
        <v>234</v>
      </c>
      <c r="E45" t="s">
        <v>3</v>
      </c>
      <c r="F45" t="s">
        <v>43</v>
      </c>
      <c r="G45">
        <v>4</v>
      </c>
      <c r="H45" t="s">
        <v>148</v>
      </c>
      <c r="I45" t="s">
        <v>94</v>
      </c>
      <c r="J45" t="s">
        <v>95</v>
      </c>
      <c r="K45" t="s">
        <v>162</v>
      </c>
      <c r="L45" t="s">
        <v>80</v>
      </c>
      <c r="M45" t="s">
        <v>172</v>
      </c>
      <c r="N45">
        <v>1</v>
      </c>
      <c r="O45">
        <v>1</v>
      </c>
      <c r="P45">
        <v>0</v>
      </c>
      <c r="Q45" s="17" t="e">
        <f>#REF!-#REF!</f>
        <v>#REF!</v>
      </c>
      <c r="R45" s="17" t="e">
        <f>IF(#REF!&lt;=0,1,-#REF!)</f>
        <v>#REF!</v>
      </c>
    </row>
    <row r="46" spans="2:18" x14ac:dyDescent="0.25">
      <c r="B46" t="s">
        <v>33</v>
      </c>
      <c r="C46">
        <v>4</v>
      </c>
      <c r="D46">
        <v>234</v>
      </c>
      <c r="E46" t="s">
        <v>3</v>
      </c>
      <c r="F46" t="s">
        <v>43</v>
      </c>
      <c r="G46">
        <v>4</v>
      </c>
      <c r="H46" t="s">
        <v>93</v>
      </c>
      <c r="I46" t="s">
        <v>174</v>
      </c>
      <c r="J46" t="s">
        <v>175</v>
      </c>
      <c r="K46" t="s">
        <v>162</v>
      </c>
      <c r="L46" t="s">
        <v>81</v>
      </c>
      <c r="M46" t="s">
        <v>177</v>
      </c>
      <c r="N46">
        <v>2</v>
      </c>
      <c r="O46">
        <v>0</v>
      </c>
      <c r="P46">
        <v>1</v>
      </c>
      <c r="Q46" s="17" t="e">
        <f>#REF!-#REF!</f>
        <v>#REF!</v>
      </c>
      <c r="R46" s="17" t="e">
        <f>IF(#REF!&lt;=0,1,-#REF!)</f>
        <v>#REF!</v>
      </c>
    </row>
    <row r="47" spans="2:18" x14ac:dyDescent="0.25">
      <c r="B47" t="s">
        <v>33</v>
      </c>
      <c r="C47">
        <v>4</v>
      </c>
      <c r="D47">
        <v>234</v>
      </c>
      <c r="E47" t="s">
        <v>3</v>
      </c>
      <c r="F47" t="s">
        <v>46</v>
      </c>
      <c r="G47">
        <v>4</v>
      </c>
      <c r="H47" t="s">
        <v>93</v>
      </c>
      <c r="I47" t="s">
        <v>94</v>
      </c>
      <c r="J47" t="s">
        <v>95</v>
      </c>
      <c r="K47" t="s">
        <v>97</v>
      </c>
      <c r="L47" t="s">
        <v>63</v>
      </c>
      <c r="M47" t="s">
        <v>133</v>
      </c>
      <c r="N47">
        <v>2</v>
      </c>
      <c r="O47">
        <v>1</v>
      </c>
      <c r="P47">
        <v>0</v>
      </c>
      <c r="Q47" s="17" t="e">
        <f>#REF!-#REF!</f>
        <v>#REF!</v>
      </c>
      <c r="R47" s="17" t="e">
        <f>IF(#REF!&lt;=0,1,-#REF!)</f>
        <v>#REF!</v>
      </c>
    </row>
    <row r="48" spans="2:18" x14ac:dyDescent="0.25">
      <c r="B48" t="s">
        <v>33</v>
      </c>
      <c r="C48">
        <v>4</v>
      </c>
      <c r="D48">
        <v>234</v>
      </c>
      <c r="E48" t="s">
        <v>3</v>
      </c>
      <c r="F48" t="s">
        <v>46</v>
      </c>
      <c r="G48">
        <v>4</v>
      </c>
      <c r="H48" t="s">
        <v>93</v>
      </c>
      <c r="I48" t="s">
        <v>94</v>
      </c>
      <c r="J48" t="s">
        <v>95</v>
      </c>
      <c r="K48" t="s">
        <v>97</v>
      </c>
      <c r="L48" t="s">
        <v>65</v>
      </c>
      <c r="M48" t="s">
        <v>136</v>
      </c>
      <c r="N48">
        <v>4</v>
      </c>
      <c r="O48">
        <v>1</v>
      </c>
      <c r="P48">
        <v>0</v>
      </c>
      <c r="Q48" s="17" t="e">
        <f>#REF!-#REF!</f>
        <v>#REF!</v>
      </c>
      <c r="R48" s="17" t="e">
        <f>IF(#REF!&lt;=0,1,-#REF!)</f>
        <v>#REF!</v>
      </c>
    </row>
    <row r="49" spans="2:18" x14ac:dyDescent="0.25">
      <c r="B49" t="s">
        <v>33</v>
      </c>
      <c r="C49">
        <v>4</v>
      </c>
      <c r="D49">
        <v>234</v>
      </c>
      <c r="E49" t="s">
        <v>3</v>
      </c>
      <c r="F49" t="s">
        <v>46</v>
      </c>
      <c r="G49">
        <v>4</v>
      </c>
      <c r="H49" t="s">
        <v>93</v>
      </c>
      <c r="I49" t="s">
        <v>94</v>
      </c>
      <c r="J49" t="s">
        <v>138</v>
      </c>
      <c r="K49" t="s">
        <v>97</v>
      </c>
      <c r="L49" t="s">
        <v>67</v>
      </c>
      <c r="M49" t="s">
        <v>140</v>
      </c>
      <c r="N49">
        <v>4</v>
      </c>
      <c r="O49">
        <v>1</v>
      </c>
      <c r="P49">
        <v>0</v>
      </c>
      <c r="Q49" s="17" t="e">
        <f>#REF!-#REF!</f>
        <v>#REF!</v>
      </c>
      <c r="R49" s="17" t="e">
        <f>IF(#REF!&lt;=0,1,-#REF!)</f>
        <v>#REF!</v>
      </c>
    </row>
    <row r="50" spans="2:18" x14ac:dyDescent="0.25">
      <c r="B50" t="s">
        <v>33</v>
      </c>
      <c r="C50">
        <v>4</v>
      </c>
      <c r="D50">
        <v>234</v>
      </c>
      <c r="E50" t="s">
        <v>3</v>
      </c>
      <c r="F50" t="s">
        <v>46</v>
      </c>
      <c r="G50">
        <v>4</v>
      </c>
      <c r="H50" t="s">
        <v>93</v>
      </c>
      <c r="I50" t="s">
        <v>94</v>
      </c>
      <c r="J50" t="s">
        <v>95</v>
      </c>
      <c r="K50" t="s">
        <v>97</v>
      </c>
      <c r="L50" t="s">
        <v>69</v>
      </c>
      <c r="M50" t="s">
        <v>143</v>
      </c>
      <c r="N50">
        <v>4</v>
      </c>
      <c r="O50">
        <v>1</v>
      </c>
      <c r="P50">
        <v>0</v>
      </c>
      <c r="Q50" s="17" t="e">
        <f>#REF!-#REF!</f>
        <v>#REF!</v>
      </c>
      <c r="R50" s="17" t="e">
        <f>IF(#REF!&lt;=0,1,-#REF!)</f>
        <v>#REF!</v>
      </c>
    </row>
    <row r="51" spans="2:18" x14ac:dyDescent="0.25">
      <c r="B51" t="s">
        <v>33</v>
      </c>
      <c r="C51">
        <v>4</v>
      </c>
      <c r="D51">
        <v>234</v>
      </c>
      <c r="E51" t="s">
        <v>3</v>
      </c>
      <c r="F51" t="s">
        <v>46</v>
      </c>
      <c r="G51">
        <v>4</v>
      </c>
      <c r="H51" t="s">
        <v>93</v>
      </c>
      <c r="I51" t="s">
        <v>94</v>
      </c>
      <c r="J51" t="s">
        <v>95</v>
      </c>
      <c r="K51" t="s">
        <v>97</v>
      </c>
      <c r="L51" t="s">
        <v>71</v>
      </c>
      <c r="M51" t="s">
        <v>146</v>
      </c>
      <c r="N51">
        <v>0</v>
      </c>
      <c r="O51">
        <v>1</v>
      </c>
      <c r="P51">
        <v>0</v>
      </c>
      <c r="Q51" s="17" t="e">
        <f>#REF!-#REF!</f>
        <v>#REF!</v>
      </c>
      <c r="R51" s="17" t="e">
        <f>IF(#REF!&lt;=0,1,-#REF!)</f>
        <v>#REF!</v>
      </c>
    </row>
    <row r="52" spans="2:18" x14ac:dyDescent="0.25">
      <c r="B52" t="s">
        <v>33</v>
      </c>
      <c r="C52">
        <v>4</v>
      </c>
      <c r="D52">
        <v>234</v>
      </c>
      <c r="E52" t="s">
        <v>3</v>
      </c>
      <c r="F52" t="s">
        <v>46</v>
      </c>
      <c r="G52">
        <v>4</v>
      </c>
      <c r="H52" t="s">
        <v>93</v>
      </c>
      <c r="I52" t="s">
        <v>94</v>
      </c>
      <c r="J52" t="s">
        <v>95</v>
      </c>
      <c r="K52" t="s">
        <v>97</v>
      </c>
      <c r="L52" t="s">
        <v>60</v>
      </c>
      <c r="M52" t="s">
        <v>130</v>
      </c>
      <c r="N52">
        <v>3</v>
      </c>
      <c r="O52">
        <v>1</v>
      </c>
      <c r="P52">
        <v>0</v>
      </c>
      <c r="Q52" s="17" t="e">
        <f>#REF!-#REF!</f>
        <v>#REF!</v>
      </c>
      <c r="R52" s="17" t="e">
        <f>IF(#REF!&lt;=0,1,-#REF!)</f>
        <v>#REF!</v>
      </c>
    </row>
    <row r="53" spans="2:18" x14ac:dyDescent="0.25">
      <c r="B53" t="s">
        <v>33</v>
      </c>
      <c r="C53">
        <v>4</v>
      </c>
      <c r="D53">
        <v>234</v>
      </c>
      <c r="E53" t="s">
        <v>3</v>
      </c>
      <c r="F53" t="s">
        <v>46</v>
      </c>
      <c r="G53">
        <v>4</v>
      </c>
      <c r="H53" t="s">
        <v>148</v>
      </c>
      <c r="I53" t="s">
        <v>94</v>
      </c>
      <c r="J53" t="s">
        <v>95</v>
      </c>
      <c r="K53" t="s">
        <v>150</v>
      </c>
      <c r="L53" t="s">
        <v>75</v>
      </c>
      <c r="M53" t="s">
        <v>152</v>
      </c>
      <c r="N53">
        <v>2</v>
      </c>
      <c r="O53">
        <v>1</v>
      </c>
      <c r="P53">
        <v>0</v>
      </c>
      <c r="Q53" s="17" t="e">
        <f>#REF!-#REF!</f>
        <v>#REF!</v>
      </c>
      <c r="R53" s="17" t="e">
        <f>IF(#REF!&lt;=0,1,-#REF!)</f>
        <v>#REF!</v>
      </c>
    </row>
    <row r="54" spans="2:18" x14ac:dyDescent="0.25">
      <c r="B54" t="s">
        <v>33</v>
      </c>
      <c r="C54">
        <v>4</v>
      </c>
      <c r="D54">
        <v>234</v>
      </c>
      <c r="E54" t="s">
        <v>3</v>
      </c>
      <c r="F54" t="s">
        <v>46</v>
      </c>
      <c r="G54">
        <v>4</v>
      </c>
      <c r="H54" t="s">
        <v>148</v>
      </c>
      <c r="I54" t="s">
        <v>160</v>
      </c>
      <c r="J54" t="s">
        <v>95</v>
      </c>
      <c r="K54" t="s">
        <v>162</v>
      </c>
      <c r="L54" t="s">
        <v>78</v>
      </c>
      <c r="M54" t="s">
        <v>164</v>
      </c>
      <c r="N54">
        <v>1</v>
      </c>
      <c r="O54">
        <v>1</v>
      </c>
      <c r="P54">
        <v>1</v>
      </c>
      <c r="Q54" s="17" t="e">
        <f>#REF!-#REF!</f>
        <v>#REF!</v>
      </c>
      <c r="R54" s="17" t="e">
        <f>IF(#REF!&lt;=0,1,-#REF!)</f>
        <v>#REF!</v>
      </c>
    </row>
    <row r="55" spans="2:18" x14ac:dyDescent="0.25">
      <c r="B55" t="s">
        <v>33</v>
      </c>
      <c r="C55">
        <v>4</v>
      </c>
      <c r="D55">
        <v>234</v>
      </c>
      <c r="E55" t="s">
        <v>3</v>
      </c>
      <c r="F55" t="s">
        <v>46</v>
      </c>
      <c r="G55">
        <v>4</v>
      </c>
      <c r="H55" t="s">
        <v>148</v>
      </c>
      <c r="I55" t="s">
        <v>166</v>
      </c>
      <c r="J55" t="s">
        <v>167</v>
      </c>
      <c r="K55" t="s">
        <v>162</v>
      </c>
      <c r="L55" t="s">
        <v>79</v>
      </c>
      <c r="M55" t="s">
        <v>169</v>
      </c>
      <c r="N55">
        <v>2</v>
      </c>
      <c r="O55">
        <v>1</v>
      </c>
      <c r="P55">
        <v>1</v>
      </c>
      <c r="Q55" s="17" t="e">
        <f>#REF!-#REF!</f>
        <v>#REF!</v>
      </c>
      <c r="R55" s="17" t="e">
        <f>IF(#REF!&lt;=0,1,-#REF!)</f>
        <v>#REF!</v>
      </c>
    </row>
    <row r="56" spans="2:18" x14ac:dyDescent="0.25">
      <c r="B56" t="s">
        <v>33</v>
      </c>
      <c r="C56">
        <v>4</v>
      </c>
      <c r="D56">
        <v>234</v>
      </c>
      <c r="E56" t="s">
        <v>3</v>
      </c>
      <c r="F56" t="s">
        <v>46</v>
      </c>
      <c r="G56">
        <v>4</v>
      </c>
      <c r="H56" t="s">
        <v>148</v>
      </c>
      <c r="I56" t="s">
        <v>94</v>
      </c>
      <c r="J56" t="s">
        <v>95</v>
      </c>
      <c r="K56" t="s">
        <v>162</v>
      </c>
      <c r="L56" t="s">
        <v>80</v>
      </c>
      <c r="M56" t="s">
        <v>172</v>
      </c>
      <c r="N56">
        <v>1</v>
      </c>
      <c r="O56">
        <v>1</v>
      </c>
      <c r="P56">
        <v>0</v>
      </c>
      <c r="Q56" s="17" t="e">
        <f>#REF!-#REF!</f>
        <v>#REF!</v>
      </c>
      <c r="R56" s="17" t="e">
        <f>IF(#REF!&lt;=0,1,-#REF!)</f>
        <v>#REF!</v>
      </c>
    </row>
    <row r="57" spans="2:18" x14ac:dyDescent="0.25">
      <c r="B57" t="s">
        <v>33</v>
      </c>
      <c r="C57">
        <v>4</v>
      </c>
      <c r="D57">
        <v>234</v>
      </c>
      <c r="E57" t="s">
        <v>3</v>
      </c>
      <c r="F57" t="s">
        <v>46</v>
      </c>
      <c r="G57">
        <v>4</v>
      </c>
      <c r="H57" t="s">
        <v>93</v>
      </c>
      <c r="I57" t="s">
        <v>174</v>
      </c>
      <c r="J57" t="s">
        <v>175</v>
      </c>
      <c r="K57" t="s">
        <v>162</v>
      </c>
      <c r="L57" t="s">
        <v>81</v>
      </c>
      <c r="M57" t="s">
        <v>177</v>
      </c>
      <c r="N57">
        <v>2</v>
      </c>
      <c r="O57">
        <v>0</v>
      </c>
      <c r="P57">
        <v>1</v>
      </c>
      <c r="Q57" s="17" t="e">
        <f>#REF!-#REF!</f>
        <v>#REF!</v>
      </c>
      <c r="R57" s="17" t="e">
        <f>IF(#REF!&lt;=0,1,-#REF!)</f>
        <v>#REF!</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Assessment</vt:lpstr>
      <vt:lpstr>Controls</vt:lpstr>
      <vt:lpstr>Aux</vt:lpstr>
      <vt:lpstr>Results</vt:lpstr>
      <vt:lpstr>AssetName</vt:lpstr>
      <vt:lpstr>AssetType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2022-04-20T08:10:12Z</dcterms:created>
  <dcterms:modified xsi:type="dcterms:W3CDTF">2022-05-04T17:54:43Z</dcterms:modified>
</cp:coreProperties>
</file>