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hhannover-my.sharepoint.com/personal/mente_iph-hannover_de/Documents/Dokumente/01 Forschungsprojekte/ZellFTF/Dokumentation/Veröffentlichungen/Annals_of_OR_Springer/Random_Factories/"/>
    </mc:Choice>
  </mc:AlternateContent>
  <xr:revisionPtr revIDLastSave="85" documentId="8_{A9C686E2-8540-4406-83AF-68E9CE3F7BFF}" xr6:coauthVersionLast="47" xr6:coauthVersionMax="47" xr10:uidLastSave="{D2C1DC14-FF57-48C3-B5EF-201E839E7AE6}"/>
  <bookViews>
    <workbookView xWindow="-108" yWindow="-108" windowWidth="41496" windowHeight="16776" tabRatio="896" activeTab="6" xr2:uid="{8A219EBF-B59C-4EBF-830D-AE4D1B0DACDF}"/>
  </bookViews>
  <sheets>
    <sheet name="Graphs" sheetId="9" r:id="rId1"/>
    <sheet name="10L_20241209_11-49-04" sheetId="6" r:id="rId2"/>
    <sheet name="10L_20241209_11-49-04_duration" sheetId="10" r:id="rId3"/>
    <sheet name="10L_20250114_12-15-19" sheetId="7" r:id="rId4"/>
    <sheet name="10L_20250114_12-15-19_duration" sheetId="11" r:id="rId5"/>
    <sheet name="10L_20250114_14-27-37" sheetId="8" r:id="rId6"/>
    <sheet name="10L_20250114_14-27-37_duration" sheetId="12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18" i="9"/>
  <c r="F19" i="9"/>
  <c r="J46" i="9"/>
  <c r="J47" i="9"/>
  <c r="J48" i="9"/>
  <c r="J49" i="9"/>
  <c r="J50" i="9"/>
  <c r="J51" i="9"/>
  <c r="J52" i="9"/>
  <c r="J53" i="9"/>
  <c r="J54" i="9"/>
  <c r="J55" i="9"/>
  <c r="J56" i="9"/>
  <c r="J57" i="9"/>
  <c r="I46" i="9"/>
  <c r="I47" i="9"/>
  <c r="I48" i="9"/>
  <c r="I49" i="9"/>
  <c r="I50" i="9"/>
  <c r="I51" i="9"/>
  <c r="I52" i="9"/>
  <c r="I53" i="9"/>
  <c r="I54" i="9"/>
  <c r="I55" i="9"/>
  <c r="I56" i="9"/>
  <c r="I57" i="9"/>
  <c r="J45" i="9"/>
  <c r="I45" i="9"/>
  <c r="J8" i="9"/>
  <c r="J9" i="9"/>
  <c r="J10" i="9"/>
  <c r="J11" i="9"/>
  <c r="J12" i="9"/>
  <c r="J13" i="9"/>
  <c r="J14" i="9"/>
  <c r="J15" i="9"/>
  <c r="J16" i="9"/>
  <c r="J17" i="9"/>
  <c r="J18" i="9"/>
  <c r="J19" i="9"/>
  <c r="J7" i="9"/>
  <c r="I8" i="9"/>
  <c r="I9" i="9"/>
  <c r="I10" i="9"/>
  <c r="I11" i="9"/>
  <c r="I12" i="9"/>
  <c r="I13" i="9"/>
  <c r="I14" i="9"/>
  <c r="I15" i="9"/>
  <c r="I16" i="9"/>
  <c r="I17" i="9"/>
  <c r="I18" i="9"/>
  <c r="I19" i="9"/>
  <c r="I7" i="9"/>
  <c r="C57" i="9" l="1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8" i="9" l="1"/>
  <c r="C9" i="9"/>
  <c r="C10" i="9"/>
  <c r="C11" i="9"/>
  <c r="C12" i="9"/>
  <c r="C13" i="9"/>
  <c r="C14" i="9"/>
  <c r="C15" i="9"/>
  <c r="C16" i="9"/>
  <c r="C17" i="9"/>
  <c r="C18" i="9"/>
  <c r="C19" i="9"/>
  <c r="B8" i="9"/>
  <c r="B9" i="9"/>
  <c r="B10" i="9"/>
  <c r="B11" i="9"/>
  <c r="B12" i="9"/>
  <c r="B13" i="9"/>
  <c r="B14" i="9"/>
  <c r="B15" i="9"/>
  <c r="B16" i="9"/>
  <c r="B17" i="9"/>
  <c r="B18" i="9"/>
  <c r="B19" i="9"/>
  <c r="C7" i="9"/>
  <c r="B7" i="9"/>
  <c r="AC19" i="12" l="1"/>
  <c r="O19" i="12"/>
  <c r="G19" i="12"/>
  <c r="O18" i="12"/>
  <c r="N18" i="12" s="1"/>
  <c r="G18" i="12"/>
  <c r="O17" i="12"/>
  <c r="G17" i="12"/>
  <c r="O16" i="12"/>
  <c r="G16" i="12"/>
  <c r="O15" i="12"/>
  <c r="G15" i="12"/>
  <c r="O14" i="12"/>
  <c r="N14" i="12" s="1"/>
  <c r="G14" i="12"/>
  <c r="O13" i="12"/>
  <c r="G13" i="12"/>
  <c r="O12" i="12"/>
  <c r="G12" i="12"/>
  <c r="AC11" i="12"/>
  <c r="W11" i="12"/>
  <c r="O11" i="12"/>
  <c r="G11" i="12"/>
  <c r="O10" i="12"/>
  <c r="N10" i="12" s="1"/>
  <c r="G10" i="12"/>
  <c r="O9" i="12"/>
  <c r="G9" i="12"/>
  <c r="O8" i="12"/>
  <c r="G8" i="12"/>
  <c r="AC7" i="12"/>
  <c r="O7" i="12"/>
  <c r="G7" i="12"/>
  <c r="O19" i="11"/>
  <c r="G19" i="11"/>
  <c r="O18" i="11"/>
  <c r="N18" i="11" s="1"/>
  <c r="G18" i="11"/>
  <c r="O17" i="11"/>
  <c r="G17" i="11"/>
  <c r="O16" i="11"/>
  <c r="G16" i="11"/>
  <c r="O15" i="11"/>
  <c r="G15" i="11"/>
  <c r="O14" i="11"/>
  <c r="N14" i="11" s="1"/>
  <c r="G14" i="11"/>
  <c r="O13" i="11"/>
  <c r="G13" i="11"/>
  <c r="O12" i="11"/>
  <c r="G12" i="11"/>
  <c r="O11" i="11"/>
  <c r="G11" i="11"/>
  <c r="O10" i="11"/>
  <c r="N10" i="11" s="1"/>
  <c r="G10" i="11"/>
  <c r="O9" i="11"/>
  <c r="G9" i="11"/>
  <c r="O8" i="11"/>
  <c r="G8" i="11"/>
  <c r="W7" i="11"/>
  <c r="O7" i="11"/>
  <c r="G7" i="11"/>
  <c r="O19" i="10"/>
  <c r="G19" i="10"/>
  <c r="O18" i="10"/>
  <c r="N18" i="10" s="1"/>
  <c r="G18" i="10"/>
  <c r="O17" i="10"/>
  <c r="G17" i="10"/>
  <c r="O16" i="10"/>
  <c r="N16" i="10" s="1"/>
  <c r="P16" i="10" s="1"/>
  <c r="G16" i="10"/>
  <c r="O15" i="10"/>
  <c r="N15" i="10" s="1"/>
  <c r="G15" i="10"/>
  <c r="O14" i="10"/>
  <c r="N14" i="10" s="1"/>
  <c r="G14" i="10"/>
  <c r="O13" i="10"/>
  <c r="G13" i="10"/>
  <c r="O12" i="10"/>
  <c r="N12" i="10" s="1"/>
  <c r="P12" i="10" s="1"/>
  <c r="G12" i="10"/>
  <c r="O11" i="10"/>
  <c r="G11" i="10"/>
  <c r="AC10" i="10"/>
  <c r="O10" i="10"/>
  <c r="N10" i="10" s="1"/>
  <c r="G10" i="10"/>
  <c r="O9" i="10"/>
  <c r="G9" i="10"/>
  <c r="O8" i="10"/>
  <c r="N8" i="10" s="1"/>
  <c r="P8" i="10" s="1"/>
  <c r="G8" i="10"/>
  <c r="O7" i="10"/>
  <c r="N7" i="10" s="1"/>
  <c r="G7" i="10"/>
  <c r="F45" i="9" l="1"/>
  <c r="E53" i="9"/>
  <c r="F53" i="9"/>
  <c r="F49" i="9"/>
  <c r="E49" i="9"/>
  <c r="E51" i="9"/>
  <c r="F51" i="9"/>
  <c r="E45" i="9"/>
  <c r="E46" i="9"/>
  <c r="F46" i="9"/>
  <c r="F48" i="9"/>
  <c r="E48" i="9"/>
  <c r="F55" i="9"/>
  <c r="E55" i="9"/>
  <c r="E50" i="9"/>
  <c r="F50" i="9"/>
  <c r="F57" i="9"/>
  <c r="E57" i="9"/>
  <c r="E52" i="9"/>
  <c r="F52" i="9"/>
  <c r="E54" i="9"/>
  <c r="F54" i="9"/>
  <c r="E56" i="9"/>
  <c r="F56" i="9"/>
  <c r="F47" i="9"/>
  <c r="E47" i="9"/>
  <c r="AC10" i="12"/>
  <c r="AD10" i="12" s="1"/>
  <c r="AC9" i="12"/>
  <c r="AD9" i="12" s="1"/>
  <c r="AC12" i="12"/>
  <c r="AD12" i="12" s="1"/>
  <c r="AC16" i="12"/>
  <c r="AD16" i="12" s="1"/>
  <c r="W12" i="12"/>
  <c r="W10" i="12"/>
  <c r="W14" i="12"/>
  <c r="W9" i="12"/>
  <c r="W13" i="12"/>
  <c r="W17" i="12"/>
  <c r="AC10" i="11"/>
  <c r="AD10" i="11" s="1"/>
  <c r="AC14" i="11"/>
  <c r="AD14" i="11" s="1"/>
  <c r="AC9" i="11"/>
  <c r="AD9" i="11" s="1"/>
  <c r="AC13" i="11"/>
  <c r="AC12" i="11"/>
  <c r="AC7" i="11"/>
  <c r="AD7" i="11" s="1"/>
  <c r="AC11" i="11"/>
  <c r="AD11" i="11" s="1"/>
  <c r="AC15" i="11"/>
  <c r="AD15" i="11" s="1"/>
  <c r="AC19" i="11"/>
  <c r="AD19" i="11" s="1"/>
  <c r="W10" i="11"/>
  <c r="W18" i="11"/>
  <c r="W9" i="11"/>
  <c r="W13" i="11"/>
  <c r="W17" i="11"/>
  <c r="W8" i="11"/>
  <c r="W12" i="11"/>
  <c r="AC12" i="10"/>
  <c r="AE12" i="10" s="1"/>
  <c r="AC16" i="10"/>
  <c r="AE16" i="10" s="1"/>
  <c r="W13" i="10"/>
  <c r="W15" i="10"/>
  <c r="W14" i="10"/>
  <c r="W19" i="12"/>
  <c r="AC18" i="12"/>
  <c r="AE18" i="12" s="1"/>
  <c r="W18" i="12"/>
  <c r="AC17" i="12"/>
  <c r="AD17" i="12" s="1"/>
  <c r="W16" i="12"/>
  <c r="W15" i="12"/>
  <c r="AC15" i="12"/>
  <c r="AD15" i="12" s="1"/>
  <c r="AC14" i="12"/>
  <c r="AE14" i="12" s="1"/>
  <c r="AC13" i="12"/>
  <c r="AD13" i="12" s="1"/>
  <c r="W8" i="12"/>
  <c r="AC8" i="12"/>
  <c r="AD8" i="12" s="1"/>
  <c r="W7" i="12"/>
  <c r="W19" i="11"/>
  <c r="AC18" i="11"/>
  <c r="AD18" i="11" s="1"/>
  <c r="AC17" i="11"/>
  <c r="AD17" i="11" s="1"/>
  <c r="W16" i="11"/>
  <c r="AC16" i="11"/>
  <c r="AD16" i="11" s="1"/>
  <c r="W15" i="11"/>
  <c r="W14" i="11"/>
  <c r="W11" i="11"/>
  <c r="AC8" i="11"/>
  <c r="AD8" i="11" s="1"/>
  <c r="W19" i="10"/>
  <c r="W17" i="10"/>
  <c r="W12" i="10"/>
  <c r="W7" i="10"/>
  <c r="AC9" i="10"/>
  <c r="AD9" i="10" s="1"/>
  <c r="W9" i="10"/>
  <c r="W8" i="10"/>
  <c r="AC8" i="10"/>
  <c r="AD8" i="10" s="1"/>
  <c r="AD7" i="12"/>
  <c r="AD11" i="12"/>
  <c r="AD19" i="12"/>
  <c r="AD18" i="12"/>
  <c r="N9" i="12"/>
  <c r="P9" i="12" s="1"/>
  <c r="P10" i="12"/>
  <c r="N13" i="12"/>
  <c r="P13" i="12" s="1"/>
  <c r="P14" i="12"/>
  <c r="N17" i="12"/>
  <c r="P17" i="12" s="1"/>
  <c r="P18" i="12"/>
  <c r="N8" i="12"/>
  <c r="P8" i="12" s="1"/>
  <c r="N12" i="12"/>
  <c r="N16" i="12"/>
  <c r="P16" i="12" s="1"/>
  <c r="N7" i="12"/>
  <c r="P7" i="12" s="1"/>
  <c r="N11" i="12"/>
  <c r="P11" i="12" s="1"/>
  <c r="N15" i="12"/>
  <c r="N19" i="12"/>
  <c r="P19" i="12" s="1"/>
  <c r="AD13" i="11"/>
  <c r="AD12" i="11"/>
  <c r="AE10" i="11"/>
  <c r="N9" i="11"/>
  <c r="P9" i="11" s="1"/>
  <c r="P10" i="11"/>
  <c r="N13" i="11"/>
  <c r="P13" i="11" s="1"/>
  <c r="P14" i="11"/>
  <c r="N17" i="11"/>
  <c r="P17" i="11" s="1"/>
  <c r="P18" i="11"/>
  <c r="N8" i="11"/>
  <c r="P8" i="11" s="1"/>
  <c r="N12" i="11"/>
  <c r="P12" i="11" s="1"/>
  <c r="N16" i="11"/>
  <c r="P16" i="11" s="1"/>
  <c r="N7" i="11"/>
  <c r="P7" i="11" s="1"/>
  <c r="N11" i="11"/>
  <c r="P11" i="11" s="1"/>
  <c r="N15" i="11"/>
  <c r="P15" i="11" s="1"/>
  <c r="N19" i="11"/>
  <c r="AC15" i="10"/>
  <c r="AD15" i="10" s="1"/>
  <c r="AC14" i="10"/>
  <c r="AE14" i="10" s="1"/>
  <c r="AC19" i="10"/>
  <c r="AD19" i="10" s="1"/>
  <c r="AC7" i="10"/>
  <c r="AE7" i="10" s="1"/>
  <c r="AC13" i="10"/>
  <c r="AD13" i="10" s="1"/>
  <c r="AC18" i="10"/>
  <c r="AE18" i="10" s="1"/>
  <c r="AC11" i="10"/>
  <c r="AD11" i="10" s="1"/>
  <c r="AC17" i="10"/>
  <c r="AD17" i="10" s="1"/>
  <c r="W11" i="10"/>
  <c r="W18" i="10"/>
  <c r="W16" i="10"/>
  <c r="W10" i="10"/>
  <c r="P7" i="10"/>
  <c r="P15" i="10"/>
  <c r="N11" i="10"/>
  <c r="P11" i="10" s="1"/>
  <c r="N19" i="10"/>
  <c r="P19" i="10" s="1"/>
  <c r="AE10" i="10"/>
  <c r="AD10" i="10"/>
  <c r="N9" i="10"/>
  <c r="P10" i="10"/>
  <c r="N13" i="10"/>
  <c r="P14" i="10"/>
  <c r="N17" i="10"/>
  <c r="P17" i="10" s="1"/>
  <c r="P18" i="10"/>
  <c r="AD16" i="10"/>
  <c r="AE12" i="12" l="1"/>
  <c r="H54" i="9"/>
  <c r="P12" i="12"/>
  <c r="H50" i="9" s="1"/>
  <c r="H46" i="9"/>
  <c r="AE10" i="12"/>
  <c r="AE15" i="12"/>
  <c r="AD14" i="12"/>
  <c r="K52" i="9" s="1"/>
  <c r="G46" i="9"/>
  <c r="G54" i="9"/>
  <c r="AE13" i="11"/>
  <c r="AE19" i="11"/>
  <c r="AE14" i="11"/>
  <c r="AD12" i="10"/>
  <c r="L50" i="9" s="1"/>
  <c r="AD14" i="10"/>
  <c r="H48" i="9"/>
  <c r="G48" i="9"/>
  <c r="G55" i="9"/>
  <c r="H55" i="9"/>
  <c r="H56" i="9"/>
  <c r="G56" i="9"/>
  <c r="H49" i="9"/>
  <c r="G49" i="9"/>
  <c r="G52" i="9"/>
  <c r="H52" i="9"/>
  <c r="G45" i="9"/>
  <c r="H45" i="9"/>
  <c r="AE18" i="11"/>
  <c r="L46" i="9"/>
  <c r="K46" i="9"/>
  <c r="L57" i="9"/>
  <c r="K57" i="9"/>
  <c r="L55" i="9"/>
  <c r="K55" i="9"/>
  <c r="L54" i="9"/>
  <c r="K54" i="9"/>
  <c r="K53" i="9"/>
  <c r="L53" i="9"/>
  <c r="L51" i="9"/>
  <c r="K51" i="9"/>
  <c r="L49" i="9"/>
  <c r="K49" i="9"/>
  <c r="K48" i="9"/>
  <c r="L48" i="9"/>
  <c r="L47" i="9"/>
  <c r="K47" i="9"/>
  <c r="AD18" i="10"/>
  <c r="L56" i="9" s="1"/>
  <c r="AE15" i="10"/>
  <c r="AE9" i="10"/>
  <c r="P19" i="11"/>
  <c r="H57" i="9" s="1"/>
  <c r="AE15" i="11"/>
  <c r="AE8" i="10"/>
  <c r="AD7" i="10"/>
  <c r="P15" i="12"/>
  <c r="G53" i="9" s="1"/>
  <c r="AE13" i="12"/>
  <c r="AE11" i="12"/>
  <c r="AE19" i="12"/>
  <c r="AE17" i="12"/>
  <c r="AE9" i="12"/>
  <c r="AE7" i="12"/>
  <c r="AE16" i="12"/>
  <c r="AE8" i="12"/>
  <c r="AE7" i="11"/>
  <c r="AE12" i="11"/>
  <c r="AE11" i="11"/>
  <c r="AE16" i="11"/>
  <c r="AE8" i="11"/>
  <c r="AE17" i="11"/>
  <c r="AE9" i="11"/>
  <c r="AE13" i="10"/>
  <c r="P13" i="10"/>
  <c r="AE19" i="10"/>
  <c r="AE11" i="10"/>
  <c r="P9" i="10"/>
  <c r="AE17" i="10"/>
  <c r="L52" i="9" l="1"/>
  <c r="G50" i="9"/>
  <c r="H53" i="9"/>
  <c r="G57" i="9"/>
  <c r="K50" i="9"/>
  <c r="K56" i="9"/>
  <c r="G51" i="9"/>
  <c r="H51" i="9"/>
  <c r="G47" i="9"/>
  <c r="H47" i="9"/>
  <c r="K45" i="9"/>
  <c r="L45" i="9"/>
  <c r="O19" i="8"/>
  <c r="N19" i="8" s="1"/>
  <c r="P19" i="8" s="1"/>
  <c r="O18" i="8"/>
  <c r="O17" i="8"/>
  <c r="N17" i="8" s="1"/>
  <c r="O16" i="8"/>
  <c r="N16" i="8" s="1"/>
  <c r="O15" i="8"/>
  <c r="O14" i="8"/>
  <c r="N14" i="8" s="1"/>
  <c r="P14" i="8" s="1"/>
  <c r="O13" i="8"/>
  <c r="N13" i="8" s="1"/>
  <c r="O12" i="8"/>
  <c r="N12" i="8" s="1"/>
  <c r="O11" i="8"/>
  <c r="N11" i="8" s="1"/>
  <c r="P11" i="8" s="1"/>
  <c r="O10" i="8"/>
  <c r="O9" i="8"/>
  <c r="N9" i="8" s="1"/>
  <c r="O8" i="8"/>
  <c r="N8" i="8" s="1"/>
  <c r="O7" i="8"/>
  <c r="N7" i="8" s="1"/>
  <c r="O19" i="7"/>
  <c r="O18" i="7"/>
  <c r="N18" i="7" s="1"/>
  <c r="O17" i="7"/>
  <c r="N17" i="7" s="1"/>
  <c r="O16" i="7"/>
  <c r="N16" i="7" s="1"/>
  <c r="P16" i="7" s="1"/>
  <c r="O15" i="7"/>
  <c r="O14" i="7"/>
  <c r="N14" i="7" s="1"/>
  <c r="O13" i="7"/>
  <c r="O12" i="7"/>
  <c r="N12" i="7" s="1"/>
  <c r="O11" i="7"/>
  <c r="O10" i="7"/>
  <c r="N10" i="7" s="1"/>
  <c r="O9" i="7"/>
  <c r="N9" i="7" s="1"/>
  <c r="O8" i="7"/>
  <c r="N8" i="7" s="1"/>
  <c r="P8" i="7" s="1"/>
  <c r="O7" i="7"/>
  <c r="O19" i="6"/>
  <c r="O18" i="6"/>
  <c r="N18" i="6" s="1"/>
  <c r="O17" i="6"/>
  <c r="N17" i="6" s="1"/>
  <c r="O16" i="6"/>
  <c r="N16" i="6" s="1"/>
  <c r="P16" i="6" s="1"/>
  <c r="O15" i="6"/>
  <c r="N15" i="6" s="1"/>
  <c r="O14" i="6"/>
  <c r="O13" i="6"/>
  <c r="O12" i="6"/>
  <c r="O11" i="6"/>
  <c r="O10" i="6"/>
  <c r="O9" i="6"/>
  <c r="N9" i="6" s="1"/>
  <c r="O8" i="6"/>
  <c r="N8" i="6" s="1"/>
  <c r="P8" i="6" s="1"/>
  <c r="O7" i="6"/>
  <c r="N7" i="6" s="1"/>
  <c r="G19" i="8"/>
  <c r="G18" i="8"/>
  <c r="G17" i="8"/>
  <c r="W16" i="8"/>
  <c r="G16" i="8"/>
  <c r="G15" i="8"/>
  <c r="AC14" i="8"/>
  <c r="G14" i="8"/>
  <c r="G13" i="8"/>
  <c r="G12" i="8"/>
  <c r="G11" i="8"/>
  <c r="AC10" i="8"/>
  <c r="W10" i="8"/>
  <c r="G10" i="8"/>
  <c r="W9" i="8"/>
  <c r="G9" i="8"/>
  <c r="W8" i="8"/>
  <c r="G8" i="8"/>
  <c r="G7" i="8"/>
  <c r="AD10" i="8" l="1"/>
  <c r="N13" i="6"/>
  <c r="P13" i="6" s="1"/>
  <c r="N14" i="6"/>
  <c r="N13" i="7"/>
  <c r="P13" i="7" s="1"/>
  <c r="P14" i="7"/>
  <c r="P12" i="7"/>
  <c r="P18" i="7"/>
  <c r="P10" i="7"/>
  <c r="P8" i="8"/>
  <c r="P16" i="8"/>
  <c r="G16" i="9" s="1"/>
  <c r="P7" i="8"/>
  <c r="P12" i="8"/>
  <c r="N18" i="8"/>
  <c r="AD14" i="8"/>
  <c r="P13" i="8"/>
  <c r="AE14" i="8"/>
  <c r="H8" i="9"/>
  <c r="N10" i="8"/>
  <c r="AE10" i="8" s="1"/>
  <c r="N15" i="8"/>
  <c r="N12" i="6"/>
  <c r="P15" i="6"/>
  <c r="P7" i="6"/>
  <c r="P18" i="6"/>
  <c r="N10" i="6"/>
  <c r="P17" i="8"/>
  <c r="P9" i="8"/>
  <c r="N7" i="7"/>
  <c r="P9" i="7"/>
  <c r="N15" i="7"/>
  <c r="P17" i="7"/>
  <c r="G8" i="9"/>
  <c r="N11" i="7"/>
  <c r="N19" i="7"/>
  <c r="P17" i="6"/>
  <c r="P9" i="6"/>
  <c r="N11" i="6"/>
  <c r="N19" i="6"/>
  <c r="W19" i="8"/>
  <c r="AC18" i="8"/>
  <c r="AD18" i="8" s="1"/>
  <c r="W15" i="8"/>
  <c r="W12" i="8"/>
  <c r="AC11" i="8"/>
  <c r="AD11" i="8" s="1"/>
  <c r="W7" i="8"/>
  <c r="AC7" i="8"/>
  <c r="AE7" i="8" s="1"/>
  <c r="W11" i="8"/>
  <c r="AC16" i="8"/>
  <c r="AD16" i="8" s="1"/>
  <c r="AC17" i="8"/>
  <c r="AE17" i="8" s="1"/>
  <c r="AC19" i="8"/>
  <c r="AD19" i="8" s="1"/>
  <c r="AC9" i="8"/>
  <c r="AE9" i="8" s="1"/>
  <c r="AC12" i="8"/>
  <c r="AE12" i="8" s="1"/>
  <c r="AC13" i="8"/>
  <c r="AD13" i="8" s="1"/>
  <c r="AC8" i="8"/>
  <c r="AD8" i="8" s="1"/>
  <c r="AC15" i="8"/>
  <c r="AD15" i="8" s="1"/>
  <c r="W18" i="8"/>
  <c r="W17" i="8"/>
  <c r="W13" i="8"/>
  <c r="W14" i="8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AD7" i="8" l="1"/>
  <c r="AD12" i="8"/>
  <c r="AE19" i="8"/>
  <c r="AD9" i="8"/>
  <c r="AE13" i="8"/>
  <c r="AE15" i="8"/>
  <c r="AE16" i="8"/>
  <c r="AD17" i="8"/>
  <c r="AE11" i="8"/>
  <c r="AE18" i="8"/>
  <c r="AE8" i="8"/>
  <c r="P14" i="6"/>
  <c r="P12" i="6"/>
  <c r="H12" i="9" s="1"/>
  <c r="G13" i="9"/>
  <c r="P7" i="7"/>
  <c r="G7" i="9" s="1"/>
  <c r="P19" i="7"/>
  <c r="H7" i="9"/>
  <c r="P11" i="7"/>
  <c r="P15" i="7"/>
  <c r="H16" i="9"/>
  <c r="P15" i="8"/>
  <c r="P18" i="8"/>
  <c r="H18" i="9" s="1"/>
  <c r="P10" i="8"/>
  <c r="H13" i="9"/>
  <c r="P10" i="6"/>
  <c r="P11" i="6"/>
  <c r="H11" i="9" s="1"/>
  <c r="G17" i="9"/>
  <c r="H17" i="9"/>
  <c r="G9" i="9"/>
  <c r="H9" i="9"/>
  <c r="P19" i="6"/>
  <c r="AC19" i="7"/>
  <c r="AD19" i="7" s="1"/>
  <c r="W14" i="7"/>
  <c r="W9" i="7"/>
  <c r="AC10" i="7"/>
  <c r="AC8" i="7"/>
  <c r="AC9" i="7"/>
  <c r="AC12" i="7"/>
  <c r="AC13" i="7"/>
  <c r="AC18" i="7"/>
  <c r="AC16" i="7"/>
  <c r="AC17" i="7"/>
  <c r="AC14" i="7"/>
  <c r="AC7" i="7"/>
  <c r="AD7" i="7" s="1"/>
  <c r="AC11" i="7"/>
  <c r="AD11" i="7" s="1"/>
  <c r="AC15" i="7"/>
  <c r="AD15" i="7" s="1"/>
  <c r="W15" i="7"/>
  <c r="W10" i="7"/>
  <c r="W13" i="7"/>
  <c r="W19" i="7"/>
  <c r="W8" i="7"/>
  <c r="W17" i="7"/>
  <c r="W12" i="7"/>
  <c r="W18" i="7"/>
  <c r="W16" i="7"/>
  <c r="W7" i="7"/>
  <c r="W11" i="7"/>
  <c r="AC19" i="6"/>
  <c r="AD19" i="6" s="1"/>
  <c r="L19" i="9" s="1"/>
  <c r="AC18" i="6"/>
  <c r="AC15" i="6"/>
  <c r="AC14" i="6"/>
  <c r="AD14" i="6" s="1"/>
  <c r="W10" i="6"/>
  <c r="W12" i="6"/>
  <c r="W13" i="6"/>
  <c r="W7" i="6"/>
  <c r="W8" i="6"/>
  <c r="W9" i="6"/>
  <c r="W19" i="6"/>
  <c r="G19" i="6"/>
  <c r="G18" i="6"/>
  <c r="G17" i="6"/>
  <c r="G16" i="6"/>
  <c r="G15" i="6"/>
  <c r="G14" i="6"/>
  <c r="G13" i="6"/>
  <c r="G12" i="6"/>
  <c r="G11" i="6"/>
  <c r="G10" i="6"/>
  <c r="AC9" i="6"/>
  <c r="G9" i="6"/>
  <c r="G8" i="6"/>
  <c r="G7" i="6"/>
  <c r="G15" i="9" l="1"/>
  <c r="G18" i="9"/>
  <c r="AE7" i="7"/>
  <c r="AE17" i="7"/>
  <c r="AD17" i="7"/>
  <c r="AE12" i="7"/>
  <c r="AD12" i="7"/>
  <c r="AD10" i="7"/>
  <c r="AE10" i="7"/>
  <c r="AE15" i="7"/>
  <c r="AD9" i="7"/>
  <c r="AE9" i="7"/>
  <c r="AE18" i="7"/>
  <c r="AD18" i="7"/>
  <c r="AE11" i="7"/>
  <c r="AE14" i="7"/>
  <c r="AD14" i="7"/>
  <c r="L14" i="9" s="1"/>
  <c r="AE8" i="7"/>
  <c r="AD8" i="7"/>
  <c r="AD16" i="7"/>
  <c r="AE16" i="7"/>
  <c r="AD13" i="7"/>
  <c r="AE13" i="7"/>
  <c r="AE19" i="7"/>
  <c r="AE19" i="6"/>
  <c r="AD9" i="6"/>
  <c r="L9" i="9" s="1"/>
  <c r="AE9" i="6"/>
  <c r="AE15" i="6"/>
  <c r="AD15" i="6"/>
  <c r="L15" i="9" s="1"/>
  <c r="AD18" i="6"/>
  <c r="L18" i="9" s="1"/>
  <c r="AE18" i="6"/>
  <c r="AE14" i="6"/>
  <c r="H14" i="9"/>
  <c r="G14" i="9"/>
  <c r="G12" i="9"/>
  <c r="G10" i="9"/>
  <c r="H15" i="9"/>
  <c r="H10" i="9"/>
  <c r="G11" i="9"/>
  <c r="G19" i="9"/>
  <c r="H19" i="9"/>
  <c r="E13" i="9"/>
  <c r="E19" i="9"/>
  <c r="E12" i="9"/>
  <c r="E8" i="9"/>
  <c r="E17" i="9"/>
  <c r="F7" i="9"/>
  <c r="E7" i="9"/>
  <c r="E9" i="9"/>
  <c r="E14" i="9"/>
  <c r="E15" i="9"/>
  <c r="E16" i="9"/>
  <c r="E10" i="9"/>
  <c r="E18" i="9"/>
  <c r="E11" i="9"/>
  <c r="W17" i="6"/>
  <c r="AC17" i="6"/>
  <c r="AC16" i="6"/>
  <c r="W15" i="6"/>
  <c r="W14" i="6"/>
  <c r="AC13" i="6"/>
  <c r="AC12" i="6"/>
  <c r="AC11" i="6"/>
  <c r="W11" i="6"/>
  <c r="AC10" i="6"/>
  <c r="AC8" i="6"/>
  <c r="AC7" i="6"/>
  <c r="K19" i="9"/>
  <c r="W18" i="6"/>
  <c r="W16" i="6"/>
  <c r="K15" i="9" l="1"/>
  <c r="AD10" i="6"/>
  <c r="L10" i="9" s="1"/>
  <c r="AE10" i="6"/>
  <c r="K18" i="9"/>
  <c r="AD11" i="6"/>
  <c r="L11" i="9" s="1"/>
  <c r="AE11" i="6"/>
  <c r="AD16" i="6"/>
  <c r="L16" i="9" s="1"/>
  <c r="AE16" i="6"/>
  <c r="AD13" i="6"/>
  <c r="L13" i="9" s="1"/>
  <c r="AE13" i="6"/>
  <c r="K9" i="9"/>
  <c r="AE7" i="6"/>
  <c r="AD7" i="6"/>
  <c r="L7" i="9" s="1"/>
  <c r="AD12" i="6"/>
  <c r="L12" i="9" s="1"/>
  <c r="AE12" i="6"/>
  <c r="AD17" i="6"/>
  <c r="AE17" i="6"/>
  <c r="AE8" i="6"/>
  <c r="AD8" i="6"/>
  <c r="L8" i="9" s="1"/>
  <c r="K14" i="9"/>
  <c r="K7" i="9" l="1"/>
  <c r="K13" i="9"/>
  <c r="K8" i="9"/>
  <c r="K16" i="9"/>
  <c r="K11" i="9"/>
  <c r="L17" i="9"/>
  <c r="K17" i="9"/>
  <c r="K12" i="9"/>
  <c r="K10" i="9"/>
</calcChain>
</file>

<file path=xl/sharedStrings.xml><?xml version="1.0" encoding="utf-8"?>
<sst xmlns="http://schemas.openxmlformats.org/spreadsheetml/2006/main" count="551" uniqueCount="80">
  <si>
    <t>AGVs</t>
  </si>
  <si>
    <t>duration</t>
  </si>
  <si>
    <t>distance</t>
  </si>
  <si>
    <t>SRGA</t>
  </si>
  <si>
    <t xml:space="preserve">001. Lieferbeziehung gefunden! </t>
  </si>
  <si>
    <t>Geliefertes Produkt: 1</t>
  </si>
  <si>
    <t>AGV hintereinander: 3</t>
  </si>
  <si>
    <t>AGV nebeneinander : 2</t>
  </si>
  <si>
    <t>AGV gesamt        : 6</t>
  </si>
  <si>
    <t>---------------------------------------------------------------------------</t>
  </si>
  <si>
    <t xml:space="preserve">002. Lieferbeziehung gefunden! </t>
  </si>
  <si>
    <t>Geliefertes Produkt: 2</t>
  </si>
  <si>
    <t xml:space="preserve">003. Lieferbeziehung gefunden! </t>
  </si>
  <si>
    <t>Geliefertes Produkt: 3</t>
  </si>
  <si>
    <t xml:space="preserve">004. Lieferbeziehung gefunden! </t>
  </si>
  <si>
    <t>Geliefertes Produkt: 4</t>
  </si>
  <si>
    <t>AGV hintereinander: 1</t>
  </si>
  <si>
    <t>AGV nebeneinander : 1</t>
  </si>
  <si>
    <t>AGV gesamt        : 1</t>
  </si>
  <si>
    <t xml:space="preserve">005. Lieferbeziehung gefunden! </t>
  </si>
  <si>
    <t>Geliefertes Produkt: 0</t>
  </si>
  <si>
    <t>AGV hintereinander: 2</t>
  </si>
  <si>
    <t>AGV gesamt        : 4</t>
  </si>
  <si>
    <t>Geliefertes Produkt: 5</t>
  </si>
  <si>
    <t>Geliefertes Produkt: 6</t>
  </si>
  <si>
    <t xml:space="preserve">006. Lieferbeziehung gefunden! </t>
  </si>
  <si>
    <t xml:space="preserve">007. Lieferbeziehung gefunden! </t>
  </si>
  <si>
    <t xml:space="preserve">008. Lieferbeziehung gefunden! </t>
  </si>
  <si>
    <t>Geliefertes Produkt: 7</t>
  </si>
  <si>
    <t>Geliefertes Produkt: 8</t>
  </si>
  <si>
    <t xml:space="preserve">009. Lieferbeziehung gefunden! </t>
  </si>
  <si>
    <t xml:space="preserve">010. Lieferbeziehung gefunden! </t>
  </si>
  <si>
    <t>Geliefertes Produkt: 9</t>
  </si>
  <si>
    <t xml:space="preserve">Lieferung von W0 (Knoten 9) nach M0 (Knoten 10) </t>
  </si>
  <si>
    <t xml:space="preserve">Lieferung von M0 (Knoten 11) nach M7 (Knoten 24) </t>
  </si>
  <si>
    <t xml:space="preserve">Lieferung von M1 (Knoten 13) nach M4 (Knoten 18) </t>
  </si>
  <si>
    <t xml:space="preserve">Lieferung von M2 (Knoten 15) nach M6 (Knoten 22) </t>
  </si>
  <si>
    <t xml:space="preserve">Lieferung von M3 (Knoten 17) nach M8 (Knoten 26) </t>
  </si>
  <si>
    <t xml:space="preserve">Lieferung von M4 (Knoten 19) nach M2 (Knoten 14) </t>
  </si>
  <si>
    <t xml:space="preserve">Lieferung von M5 (Knoten 21) nach M3 (Knoten 16) </t>
  </si>
  <si>
    <t xml:space="preserve">Lieferung von M6 (Knoten 23) nach M5 (Knoten 20) </t>
  </si>
  <si>
    <t xml:space="preserve">Lieferung von M7 (Knoten 25) nach W0 (Knoten 8) </t>
  </si>
  <si>
    <t xml:space="preserve">Lieferung von M8 (Knoten 27) nach M1 (Knoten 12) </t>
  </si>
  <si>
    <t>mip gap</t>
  </si>
  <si>
    <t>bound</t>
  </si>
  <si>
    <t>vgl</t>
  </si>
  <si>
    <t>CPLEX_PY - MIP GAP 5 %</t>
  </si>
  <si>
    <t>CPLEX_PY</t>
  </si>
  <si>
    <t xml:space="preserve">Lieferung von W0 (Knoten 7) nach M1 (Knoten 10) </t>
  </si>
  <si>
    <t xml:space="preserve">Lieferung von M0 (Knoten 9) nach W0 (Knoten 6) </t>
  </si>
  <si>
    <t xml:space="preserve">Lieferung von M1 (Knoten 11) nach M5 (Knoten 18) </t>
  </si>
  <si>
    <t xml:space="preserve">Lieferung von M2 (Knoten 13) nach M8 (Knoten 24) </t>
  </si>
  <si>
    <t xml:space="preserve">Lieferung von M3 (Knoten 15) nach M0 (Knoten 8) </t>
  </si>
  <si>
    <t xml:space="preserve">Lieferung von M4 (Knoten 17) nach M6 (Knoten 20) </t>
  </si>
  <si>
    <t xml:space="preserve">Lieferung von M5 (Knoten 19) nach M3 (Knoten 14) </t>
  </si>
  <si>
    <t xml:space="preserve">Lieferung von M6 (Knoten 21) nach M4 (Knoten 16) </t>
  </si>
  <si>
    <t xml:space="preserve">Lieferung von M7 (Knoten 23) nach M2 (Knoten 12) </t>
  </si>
  <si>
    <t xml:space="preserve">Lieferung von M8 (Knoten 25) nach M7 (Knoten 22) </t>
  </si>
  <si>
    <t xml:space="preserve">Lieferung von W0 (Knoten 19) nach M3 (Knoten 26) </t>
  </si>
  <si>
    <t xml:space="preserve">Lieferung von M0 (Knoten 21) nach M7 (Knoten 34) </t>
  </si>
  <si>
    <t xml:space="preserve">Lieferung von M1 (Knoten 23) nach M0 (Knoten 20) </t>
  </si>
  <si>
    <t xml:space="preserve">Lieferung von M2 (Knoten 25) nach M6 (Knoten 32) </t>
  </si>
  <si>
    <t xml:space="preserve">Lieferung von M3 (Knoten 27) nach M8 (Knoten 36) </t>
  </si>
  <si>
    <t xml:space="preserve">Lieferung von M4 (Knoten 29) nach M5 (Knoten 30) </t>
  </si>
  <si>
    <t xml:space="preserve">Lieferung von M5 (Knoten 31) nach W0 (Knoten 18) </t>
  </si>
  <si>
    <t xml:space="preserve">Lieferung von M6 (Knoten 33) nach M4 (Knoten 28) </t>
  </si>
  <si>
    <t xml:space="preserve">Lieferung von M7 (Knoten 35) nach M2 (Knoten 24) </t>
  </si>
  <si>
    <t xml:space="preserve">Lieferung von M8 (Knoten 37) nach M1 (Knoten 22) </t>
  </si>
  <si>
    <t>Average Computational Time</t>
  </si>
  <si>
    <t>Average Solution Quality</t>
  </si>
  <si>
    <t>(=1/(1-MipGap))</t>
  </si>
  <si>
    <t>verglichen mit der CPLEX-Lösung</t>
  </si>
  <si>
    <t>Nodes</t>
  </si>
  <si>
    <t>σ</t>
  </si>
  <si>
    <t>transport_duration</t>
  </si>
  <si>
    <t>CPLEX_PY - MIP GAP 60 %</t>
  </si>
  <si>
    <t>None</t>
  </si>
  <si>
    <t>DISTANCE</t>
  </si>
  <si>
    <t>DURATION</t>
  </si>
  <si>
    <t>SMGA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</si>
</sst>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2" fillId="0" borderId="3" xfId="0" applyFont="1" applyBorder="1"/>
    <xf numFmtId="0" fontId="1" fillId="0" borderId="3" xfId="0" applyFont="1" applyBorder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1" fillId="0" borderId="0" xfId="0" applyFont="1"/>
    <xf numFmtId="0" fontId="0" fillId="0" borderId="5" xfId="0" applyBorder="1"/>
    <xf numFmtId="164" fontId="1" fillId="0" borderId="1" xfId="0" applyNumberFormat="1" applyFont="1" applyBorder="1"/>
    <xf numFmtId="2" fontId="1" fillId="0" borderId="1" xfId="0" applyNumberFormat="1" applyFont="1" applyBorder="1"/>
    <xf numFmtId="11" fontId="0" fillId="0" borderId="1" xfId="0" applyNumberFormat="1" applyBorder="1"/>
    <xf numFmtId="165" fontId="1" fillId="0" borderId="1" xfId="0" applyNumberFormat="1" applyFont="1" applyBorder="1"/>
    <xf numFmtId="164" fontId="0" fillId="0" borderId="1" xfId="0" applyNumberFormat="1" applyBorder="1"/>
    <xf numFmtId="0" fontId="3" fillId="0" borderId="1" xfId="0" applyFont="1" applyBorder="1"/>
    <xf numFmtId="0" fontId="1" fillId="2" borderId="0" xfId="0" applyFont="1" applyFill="1"/>
    <xf numFmtId="1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10 delieveries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0.59015438382894181</c:v>
                  </c:pt>
                  <c:pt idx="1">
                    <c:v>0.85568204724037944</c:v>
                  </c:pt>
                  <c:pt idx="2">
                    <c:v>1.8254603385658874</c:v>
                  </c:pt>
                  <c:pt idx="3">
                    <c:v>1.4252820714455541</c:v>
                  </c:pt>
                  <c:pt idx="4">
                    <c:v>1.4082655691915988</c:v>
                  </c:pt>
                  <c:pt idx="5">
                    <c:v>0.23654015133864262</c:v>
                  </c:pt>
                  <c:pt idx="6">
                    <c:v>9.0286946110985852E-2</c:v>
                  </c:pt>
                  <c:pt idx="7">
                    <c:v>0.17814640411217286</c:v>
                  </c:pt>
                  <c:pt idx="8">
                    <c:v>0.4915037306515368</c:v>
                  </c:pt>
                  <c:pt idx="9">
                    <c:v>0.30753718682785885</c:v>
                  </c:pt>
                  <c:pt idx="10">
                    <c:v>0.2106559244669069</c:v>
                  </c:pt>
                  <c:pt idx="11">
                    <c:v>0.16710177130146217</c:v>
                  </c:pt>
                  <c:pt idx="12">
                    <c:v>0.22257209683517559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0.59015438382894181</c:v>
                  </c:pt>
                  <c:pt idx="1">
                    <c:v>0.85568204724037944</c:v>
                  </c:pt>
                  <c:pt idx="2">
                    <c:v>1.8254603385658874</c:v>
                  </c:pt>
                  <c:pt idx="3">
                    <c:v>1.4252820714455541</c:v>
                  </c:pt>
                  <c:pt idx="4">
                    <c:v>1.4082655691915988</c:v>
                  </c:pt>
                  <c:pt idx="5">
                    <c:v>0.23654015133864262</c:v>
                  </c:pt>
                  <c:pt idx="6">
                    <c:v>9.0286946110985852E-2</c:v>
                  </c:pt>
                  <c:pt idx="7">
                    <c:v>0.17814640411217286</c:v>
                  </c:pt>
                  <c:pt idx="8">
                    <c:v>0.4915037306515368</c:v>
                  </c:pt>
                  <c:pt idx="9">
                    <c:v>0.30753718682785885</c:v>
                  </c:pt>
                  <c:pt idx="10">
                    <c:v>0.2106559244669069</c:v>
                  </c:pt>
                  <c:pt idx="11">
                    <c:v>0.16710177130146217</c:v>
                  </c:pt>
                  <c:pt idx="12">
                    <c:v>0.22257209683517559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1.6366812388102192</c:v>
                </c:pt>
                <c:pt idx="1">
                  <c:v>1.5006065368652315</c:v>
                </c:pt>
                <c:pt idx="2">
                  <c:v>2.4507126013437901</c:v>
                </c:pt>
                <c:pt idx="3">
                  <c:v>2.029719829559324</c:v>
                </c:pt>
                <c:pt idx="4">
                  <c:v>2.1820459365844704</c:v>
                </c:pt>
                <c:pt idx="5">
                  <c:v>1.3060044447580956</c:v>
                </c:pt>
                <c:pt idx="6">
                  <c:v>1.0666571458180709</c:v>
                </c:pt>
                <c:pt idx="7">
                  <c:v>1.3325514793395967</c:v>
                </c:pt>
                <c:pt idx="8">
                  <c:v>1.6448768774668334</c:v>
                </c:pt>
                <c:pt idx="9">
                  <c:v>1.3005040486653627</c:v>
                </c:pt>
                <c:pt idx="10">
                  <c:v>1.3492405414581266</c:v>
                </c:pt>
                <c:pt idx="11">
                  <c:v>1.4655571778615268</c:v>
                </c:pt>
                <c:pt idx="12">
                  <c:v>1.4841628074645934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C-4B09-8516-00BF3B6313F0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SMGA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6.7271234009155757E-3</c:v>
                  </c:pt>
                  <c:pt idx="1">
                    <c:v>5.0487371377629557E-3</c:v>
                  </c:pt>
                  <c:pt idx="2">
                    <c:v>7.6824255074378744E-3</c:v>
                  </c:pt>
                  <c:pt idx="3">
                    <c:v>4.0917589721765285E-3</c:v>
                  </c:pt>
                  <c:pt idx="4">
                    <c:v>1.1193472168925149E-2</c:v>
                  </c:pt>
                  <c:pt idx="5">
                    <c:v>1.5283797116994765E-2</c:v>
                  </c:pt>
                  <c:pt idx="6">
                    <c:v>1.5720477972067517E-2</c:v>
                  </c:pt>
                  <c:pt idx="7">
                    <c:v>1.6134922516431512E-2</c:v>
                  </c:pt>
                  <c:pt idx="8">
                    <c:v>5.4864372495950784E-3</c:v>
                  </c:pt>
                  <c:pt idx="9">
                    <c:v>1.835143651560189E-2</c:v>
                  </c:pt>
                  <c:pt idx="10">
                    <c:v>1.713995092614146E-2</c:v>
                  </c:pt>
                  <c:pt idx="11">
                    <c:v>8.9968140937087132E-3</c:v>
                  </c:pt>
                  <c:pt idx="12">
                    <c:v>2.4466017311677003E-2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6.7271234009155757E-3</c:v>
                  </c:pt>
                  <c:pt idx="1">
                    <c:v>5.0487371377629557E-3</c:v>
                  </c:pt>
                  <c:pt idx="2">
                    <c:v>7.6824255074378744E-3</c:v>
                  </c:pt>
                  <c:pt idx="3">
                    <c:v>4.0917589721765285E-3</c:v>
                  </c:pt>
                  <c:pt idx="4">
                    <c:v>1.1193472168925149E-2</c:v>
                  </c:pt>
                  <c:pt idx="5">
                    <c:v>1.5283797116994765E-2</c:v>
                  </c:pt>
                  <c:pt idx="6">
                    <c:v>1.5720477972067517E-2</c:v>
                  </c:pt>
                  <c:pt idx="7">
                    <c:v>1.6134922516431512E-2</c:v>
                  </c:pt>
                  <c:pt idx="8">
                    <c:v>5.4864372495950784E-3</c:v>
                  </c:pt>
                  <c:pt idx="9">
                    <c:v>1.835143651560189E-2</c:v>
                  </c:pt>
                  <c:pt idx="10">
                    <c:v>1.713995092614146E-2</c:v>
                  </c:pt>
                  <c:pt idx="11">
                    <c:v>8.9968140937087132E-3</c:v>
                  </c:pt>
                  <c:pt idx="12">
                    <c:v>2.4466017311677003E-2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0.97435506184895682</c:v>
                </c:pt>
                <c:pt idx="1">
                  <c:v>1.0921647707621207</c:v>
                </c:pt>
                <c:pt idx="2">
                  <c:v>1.2121817111968953</c:v>
                </c:pt>
                <c:pt idx="3">
                  <c:v>1.3220281283060666</c:v>
                </c:pt>
                <c:pt idx="4">
                  <c:v>1.4494120121002159</c:v>
                </c:pt>
                <c:pt idx="5">
                  <c:v>1.5577231884002647</c:v>
                </c:pt>
                <c:pt idx="6">
                  <c:v>1.6813560644785521</c:v>
                </c:pt>
                <c:pt idx="7">
                  <c:v>1.7912155469258579</c:v>
                </c:pt>
                <c:pt idx="8">
                  <c:v>1.9179772059122673</c:v>
                </c:pt>
                <c:pt idx="9">
                  <c:v>2.0322200139363562</c:v>
                </c:pt>
                <c:pt idx="10">
                  <c:v>2.1540709654490109</c:v>
                </c:pt>
                <c:pt idx="11">
                  <c:v>2.2398105621337829</c:v>
                </c:pt>
                <c:pt idx="12">
                  <c:v>2.3793182690938264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C-4B09-8516-00BF3B63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8031496062991"/>
          <c:y val="0.16500874890638673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'10L_20241209_11-49-04'!$P$6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'10L_20241209_11-49-04'!$A$7:$A$19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'10L_20241209_11-49-04'!$P$7:$P$19</c:f>
              <c:numCache>
                <c:formatCode>0.000</c:formatCode>
                <c:ptCount val="13"/>
                <c:pt idx="0">
                  <c:v>1.0487717644967836</c:v>
                </c:pt>
                <c:pt idx="1">
                  <c:v>1.0505067620442021</c:v>
                </c:pt>
                <c:pt idx="2">
                  <c:v>1.0330897703143846</c:v>
                </c:pt>
                <c:pt idx="3">
                  <c:v>1.0434040849644823</c:v>
                </c:pt>
                <c:pt idx="4">
                  <c:v>1.0411368435380208</c:v>
                </c:pt>
                <c:pt idx="5">
                  <c:v>1.0388526410689949</c:v>
                </c:pt>
                <c:pt idx="6">
                  <c:v>1.0354851770905744</c:v>
                </c:pt>
                <c:pt idx="7">
                  <c:v>1.0445144300803884</c:v>
                </c:pt>
                <c:pt idx="8">
                  <c:v>1.0461000158455198</c:v>
                </c:pt>
                <c:pt idx="9">
                  <c:v>1.0476848501985805</c:v>
                </c:pt>
                <c:pt idx="10">
                  <c:v>1.0357765699620163</c:v>
                </c:pt>
                <c:pt idx="11">
                  <c:v>1.038461109609522</c:v>
                </c:pt>
                <c:pt idx="12">
                  <c:v>1.0187476342874651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A-47EB-AAF6-C96032E9937B}"/>
            </c:ext>
          </c:extLst>
        </c:ser>
        <c:ser>
          <c:idx val="1"/>
          <c:order val="1"/>
          <c:tx>
            <c:strRef>
              <c:f>'10L_20241209_11-49-04'!$AE$6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'10L_20241209_11-49-04'!$A$7:$A$19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'10L_20241209_11-49-04'!$AE$7:$AE$19</c:f>
              <c:numCache>
                <c:formatCode>General</c:formatCode>
                <c:ptCount val="13"/>
                <c:pt idx="0">
                  <c:v>1.098552554633101</c:v>
                </c:pt>
                <c:pt idx="1">
                  <c:v>1.1066504403633075</c:v>
                </c:pt>
                <c:pt idx="2">
                  <c:v>1.1257410330164574</c:v>
                </c:pt>
                <c:pt idx="3">
                  <c:v>1.1116976547854973</c:v>
                </c:pt>
                <c:pt idx="4">
                  <c:v>1.1153067288554281</c:v>
                </c:pt>
                <c:pt idx="5">
                  <c:v>1.1308167584022615</c:v>
                </c:pt>
                <c:pt idx="6">
                  <c:v>1.1337357516144775</c:v>
                </c:pt>
                <c:pt idx="7">
                  <c:v>1.1358651597673681</c:v>
                </c:pt>
                <c:pt idx="8">
                  <c:v>1.1272083124201522</c:v>
                </c:pt>
                <c:pt idx="9">
                  <c:v>1.1424279586310979</c:v>
                </c:pt>
                <c:pt idx="10">
                  <c:v>1.1332149976470047</c:v>
                </c:pt>
                <c:pt idx="11">
                  <c:v>1.1318969037861843</c:v>
                </c:pt>
                <c:pt idx="12">
                  <c:v>1.1421279314020851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A-47EB-AAF6-C96032E9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2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'10L_20241209_11-49-04_duration'!$G$6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'10L_20241209_11-49-04_duration'!$A$7:$A$19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'10L_20241209_11-49-04_duration'!$G$7:$G$19</c:f>
              <c:numCache>
                <c:formatCode>General</c:formatCode>
                <c:ptCount val="13"/>
                <c:pt idx="0">
                  <c:v>3607.86619591712</c:v>
                </c:pt>
                <c:pt idx="1">
                  <c:v>3617.5515310764299</c:v>
                </c:pt>
                <c:pt idx="2">
                  <c:v>3609.2354919910399</c:v>
                </c:pt>
                <c:pt idx="3">
                  <c:v>3626.8029527664098</c:v>
                </c:pt>
                <c:pt idx="4">
                  <c:v>3611.0921897888102</c:v>
                </c:pt>
                <c:pt idx="5">
                  <c:v>3629.4713664054798</c:v>
                </c:pt>
                <c:pt idx="6">
                  <c:v>3613.0241348743398</c:v>
                </c:pt>
                <c:pt idx="7">
                  <c:v>3614.0829427242202</c:v>
                </c:pt>
                <c:pt idx="8">
                  <c:v>3619.0175528526302</c:v>
                </c:pt>
                <c:pt idx="9">
                  <c:v>3618.17159867286</c:v>
                </c:pt>
                <c:pt idx="10">
                  <c:v>3619.7809467315601</c:v>
                </c:pt>
                <c:pt idx="11">
                  <c:v>3639.2032356262198</c:v>
                </c:pt>
                <c:pt idx="12">
                  <c:v>3501.9395842552099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F-4E01-9D4D-CECD89A4FAFE}"/>
            </c:ext>
          </c:extLst>
        </c:ser>
        <c:ser>
          <c:idx val="1"/>
          <c:order val="1"/>
          <c:tx>
            <c:strRef>
              <c:f>'10L_20241209_11-49-04_duration'!$W$6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'10L_20241209_11-49-04_duration'!$A$7:$A$19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'10L_20241209_11-49-04_duration'!$W$7:$W$19</c:f>
              <c:numCache>
                <c:formatCode>General</c:formatCode>
                <c:ptCount val="13"/>
                <c:pt idx="0">
                  <c:v>2.4730479240417482</c:v>
                </c:pt>
                <c:pt idx="1">
                  <c:v>2.6381438255310057</c:v>
                </c:pt>
                <c:pt idx="2">
                  <c:v>2.7717339992523193</c:v>
                </c:pt>
                <c:pt idx="3">
                  <c:v>2.9172810077667237</c:v>
                </c:pt>
                <c:pt idx="4">
                  <c:v>3.0670063495635986</c:v>
                </c:pt>
                <c:pt idx="5">
                  <c:v>3.2110493659973143</c:v>
                </c:pt>
                <c:pt idx="6">
                  <c:v>3.3777626514434815</c:v>
                </c:pt>
                <c:pt idx="7">
                  <c:v>3.5432064056396486</c:v>
                </c:pt>
                <c:pt idx="8">
                  <c:v>3.680963706970215</c:v>
                </c:pt>
                <c:pt idx="9">
                  <c:v>3.9043049812316895</c:v>
                </c:pt>
                <c:pt idx="10">
                  <c:v>3.9836046218872072</c:v>
                </c:pt>
                <c:pt idx="11">
                  <c:v>4.1433354377746578</c:v>
                </c:pt>
                <c:pt idx="12">
                  <c:v>4.3678594112396238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F-4E01-9D4D-CECD89A4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'10L_20241209_11-49-04_duration'!$P$6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'10L_20241209_11-49-04_duration'!$A$7:$A$19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'10L_20241209_11-49-04_duration'!$P$7:$P$19</c:f>
              <c:numCache>
                <c:formatCode>0.000</c:formatCode>
                <c:ptCount val="13"/>
                <c:pt idx="0">
                  <c:v>6.754848976344463</c:v>
                </c:pt>
                <c:pt idx="1">
                  <c:v>6.1471642213005504</c:v>
                </c:pt>
                <c:pt idx="2">
                  <c:v>8.0316013213249757</c:v>
                </c:pt>
                <c:pt idx="3">
                  <c:v>5.6105513348988634</c:v>
                </c:pt>
                <c:pt idx="4">
                  <c:v>3.9874793631811496</c:v>
                </c:pt>
                <c:pt idx="5">
                  <c:v>4.3473879555043773</c:v>
                </c:pt>
                <c:pt idx="6">
                  <c:v>7.6400079598981918</c:v>
                </c:pt>
                <c:pt idx="7">
                  <c:v>3.4000137367207008</c:v>
                </c:pt>
                <c:pt idx="8">
                  <c:v>3.2947522546046026</c:v>
                </c:pt>
                <c:pt idx="9">
                  <c:v>2.9263327449991321</c:v>
                </c:pt>
                <c:pt idx="10">
                  <c:v>2.4526505427697405</c:v>
                </c:pt>
                <c:pt idx="11">
                  <c:v>2.6631658198669408</c:v>
                </c:pt>
                <c:pt idx="12">
                  <c:v>2.452650279610578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4-4F43-84BE-7D5D480D170B}"/>
            </c:ext>
          </c:extLst>
        </c:ser>
        <c:ser>
          <c:idx val="1"/>
          <c:order val="1"/>
          <c:tx>
            <c:strRef>
              <c:f>'10L_20241209_11-49-04_duration'!$AE$6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'10L_20241209_11-49-04_duration'!$A$7:$A$19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'10L_20241209_11-49-04_duration'!$AE$7:$AE$19</c:f>
              <c:numCache>
                <c:formatCode>General</c:formatCode>
                <c:ptCount val="13"/>
                <c:pt idx="0">
                  <c:v>6.590413113515849</c:v>
                </c:pt>
                <c:pt idx="1">
                  <c:v>6.204603782670671</c:v>
                </c:pt>
                <c:pt idx="2">
                  <c:v>6.6316793688742095</c:v>
                </c:pt>
                <c:pt idx="3">
                  <c:v>5.7158856467210066</c:v>
                </c:pt>
                <c:pt idx="4">
                  <c:v>5.5908657936304333</c:v>
                </c:pt>
                <c:pt idx="5">
                  <c:v>5.4000946330804567</c:v>
                </c:pt>
                <c:pt idx="6">
                  <c:v>6.2934140235884879</c:v>
                </c:pt>
                <c:pt idx="7">
                  <c:v>5.0106098227913662</c:v>
                </c:pt>
                <c:pt idx="8">
                  <c:v>4.5579739006627218</c:v>
                </c:pt>
                <c:pt idx="9">
                  <c:v>4.4106069240104047</c:v>
                </c:pt>
                <c:pt idx="10">
                  <c:v>4.3264026621453553</c:v>
                </c:pt>
                <c:pt idx="11">
                  <c:v>4.0632202493495218</c:v>
                </c:pt>
                <c:pt idx="12">
                  <c:v>4.0948142742628431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54-4F43-84BE-7D5D480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'10L_20250114_12-15-19'!$G$6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'10L_20250114_12-15-19'!$A$7:$A$19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'10L_20250114_12-15-19'!$G$7:$G$19</c:f>
              <c:numCache>
                <c:formatCode>General</c:formatCode>
                <c:ptCount val="13"/>
                <c:pt idx="0">
                  <c:v>1.9445288181304901</c:v>
                </c:pt>
                <c:pt idx="1">
                  <c:v>2.69266676902771</c:v>
                </c:pt>
                <c:pt idx="2">
                  <c:v>4.9986281394958496</c:v>
                </c:pt>
                <c:pt idx="3">
                  <c:v>4.0439288616180402</c:v>
                </c:pt>
                <c:pt idx="4">
                  <c:v>4.1733822822570801</c:v>
                </c:pt>
                <c:pt idx="5">
                  <c:v>0.975477695465087</c:v>
                </c:pt>
                <c:pt idx="6">
                  <c:v>1.09782814979553</c:v>
                </c:pt>
                <c:pt idx="7">
                  <c:v>1.4665341377258301</c:v>
                </c:pt>
                <c:pt idx="8">
                  <c:v>2.33754158020019</c:v>
                </c:pt>
                <c:pt idx="9">
                  <c:v>1.70671987533569</c:v>
                </c:pt>
                <c:pt idx="10">
                  <c:v>1.5861909389495801</c:v>
                </c:pt>
                <c:pt idx="11">
                  <c:v>1.6909477710723799</c:v>
                </c:pt>
                <c:pt idx="12">
                  <c:v>1.79599952697753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8-4CD1-A150-E534B1DEA4EB}"/>
            </c:ext>
          </c:extLst>
        </c:ser>
        <c:ser>
          <c:idx val="1"/>
          <c:order val="1"/>
          <c:tx>
            <c:strRef>
              <c:f>'10L_20250114_12-15-19'!$W$6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'10L_20250114_12-15-19'!$A$7:$A$19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'10L_20250114_12-15-19'!$W$7:$W$19</c:f>
              <c:numCache>
                <c:formatCode>General</c:formatCode>
                <c:ptCount val="13"/>
                <c:pt idx="0">
                  <c:v>0.97642183303832741</c:v>
                </c:pt>
                <c:pt idx="1">
                  <c:v>1.0948455333709681</c:v>
                </c:pt>
                <c:pt idx="2">
                  <c:v>1.2126955032348599</c:v>
                </c:pt>
                <c:pt idx="3">
                  <c:v>1.32272453308105</c:v>
                </c:pt>
                <c:pt idx="4">
                  <c:v>1.46445183753967</c:v>
                </c:pt>
                <c:pt idx="5">
                  <c:v>1.5782924652099559</c:v>
                </c:pt>
                <c:pt idx="6">
                  <c:v>1.7009819507598838</c:v>
                </c:pt>
                <c:pt idx="7">
                  <c:v>1.808891963958736</c:v>
                </c:pt>
                <c:pt idx="8">
                  <c:v>1.922553920745844</c:v>
                </c:pt>
                <c:pt idx="9">
                  <c:v>2.0554996013641302</c:v>
                </c:pt>
                <c:pt idx="10">
                  <c:v>2.1757017612457217</c:v>
                </c:pt>
                <c:pt idx="11">
                  <c:v>2.2417227268218936</c:v>
                </c:pt>
                <c:pt idx="12">
                  <c:v>2.411635446548456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8-4CD1-A150-E534B1DE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'10L_20250114_12-15-19'!$P$6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'10L_20250114_12-15-19'!$A$7:$A$19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'10L_20250114_12-15-19'!$P$7:$P$19</c:f>
              <c:numCache>
                <c:formatCode>0.000</c:formatCode>
                <c:ptCount val="13"/>
                <c:pt idx="0">
                  <c:v>1.0524608536876647</c:v>
                </c:pt>
                <c:pt idx="1">
                  <c:v>1.0526023092020766</c:v>
                </c:pt>
                <c:pt idx="2">
                  <c:v>1.0499163462927903</c:v>
                </c:pt>
                <c:pt idx="3">
                  <c:v>1.0474583382086431</c:v>
                </c:pt>
                <c:pt idx="4">
                  <c:v>1.0505086166631359</c:v>
                </c:pt>
                <c:pt idx="5">
                  <c:v>1.0494451187478433</c:v>
                </c:pt>
                <c:pt idx="6">
                  <c:v>1.0421988838650571</c:v>
                </c:pt>
                <c:pt idx="7">
                  <c:v>1.0456478173321484</c:v>
                </c:pt>
                <c:pt idx="8">
                  <c:v>1.0520915167393943</c:v>
                </c:pt>
                <c:pt idx="9">
                  <c:v>1.0511820713140185</c:v>
                </c:pt>
                <c:pt idx="10">
                  <c:v>1.0478853883925376</c:v>
                </c:pt>
                <c:pt idx="11">
                  <c:v>1.0467930251030395</c:v>
                </c:pt>
                <c:pt idx="12">
                  <c:v>1.0338242648995113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2-4DE5-8D7F-41437C9B4389}"/>
            </c:ext>
          </c:extLst>
        </c:ser>
        <c:ser>
          <c:idx val="1"/>
          <c:order val="1"/>
          <c:tx>
            <c:strRef>
              <c:f>'10L_20250114_12-15-19'!$AE$6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'10L_20250114_12-15-19'!$A$7:$A$19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'10L_20250114_12-15-19'!$AE$7:$AE$19</c:f>
              <c:numCache>
                <c:formatCode>General</c:formatCode>
                <c:ptCount val="13"/>
                <c:pt idx="0">
                  <c:v>1.08272677151881</c:v>
                </c:pt>
                <c:pt idx="1">
                  <c:v>1.1128555809868554</c:v>
                </c:pt>
                <c:pt idx="2">
                  <c:v>1.1279019182514418</c:v>
                </c:pt>
                <c:pt idx="3">
                  <c:v>1.1545546350157534</c:v>
                </c:pt>
                <c:pt idx="4">
                  <c:v>1.1478755678669637</c:v>
                </c:pt>
                <c:pt idx="5">
                  <c:v>1.1466303956556525</c:v>
                </c:pt>
                <c:pt idx="6">
                  <c:v>1.1486764071835771</c:v>
                </c:pt>
                <c:pt idx="7">
                  <c:v>1.1538373157287221</c:v>
                </c:pt>
                <c:pt idx="8">
                  <c:v>1.1588362521548012</c:v>
                </c:pt>
                <c:pt idx="9">
                  <c:v>1.1678254851816774</c:v>
                </c:pt>
                <c:pt idx="10">
                  <c:v>1.1619475538565254</c:v>
                </c:pt>
                <c:pt idx="11">
                  <c:v>1.1830995436089533</c:v>
                </c:pt>
                <c:pt idx="12">
                  <c:v>1.189329388942683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2-4DE5-8D7F-41437C9B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2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'10L_20250114_12-15-19_duration'!$G$6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'10L_20250114_12-15-19_duration'!$A$7:$A$19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'10L_20250114_12-15-19_duration'!$G$7:$G$19</c:f>
              <c:numCache>
                <c:formatCode>General</c:formatCode>
                <c:ptCount val="13"/>
                <c:pt idx="0">
                  <c:v>3605.9997758865302</c:v>
                </c:pt>
                <c:pt idx="1">
                  <c:v>3615.6477422714202</c:v>
                </c:pt>
                <c:pt idx="2">
                  <c:v>3621.3475151061998</c:v>
                </c:pt>
                <c:pt idx="3">
                  <c:v>3618.44742441177</c:v>
                </c:pt>
                <c:pt idx="4">
                  <c:v>3624.4020481109601</c:v>
                </c:pt>
                <c:pt idx="5">
                  <c:v>3610.92223072052</c:v>
                </c:pt>
                <c:pt idx="6">
                  <c:v>3612.37281036376</c:v>
                </c:pt>
                <c:pt idx="7">
                  <c:v>3630.8622710704799</c:v>
                </c:pt>
                <c:pt idx="8">
                  <c:v>3616.0019693374602</c:v>
                </c:pt>
                <c:pt idx="9">
                  <c:v>3618.0316307544699</c:v>
                </c:pt>
                <c:pt idx="10">
                  <c:v>3619.2594466209398</c:v>
                </c:pt>
                <c:pt idx="11">
                  <c:v>1733.7852468490601</c:v>
                </c:pt>
                <c:pt idx="12">
                  <c:v>1716.9511485099699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B-4542-95A9-FAF65A1EDC57}"/>
            </c:ext>
          </c:extLst>
        </c:ser>
        <c:ser>
          <c:idx val="1"/>
          <c:order val="1"/>
          <c:tx>
            <c:strRef>
              <c:f>'10L_20250114_12-15-19_duration'!$W$6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'10L_20250114_12-15-19_duration'!$A$7:$A$19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'10L_20250114_12-15-19_duration'!$W$7:$W$19</c:f>
              <c:numCache>
                <c:formatCode>General</c:formatCode>
                <c:ptCount val="13"/>
                <c:pt idx="0">
                  <c:v>2.7683046340942381</c:v>
                </c:pt>
                <c:pt idx="1">
                  <c:v>2.8848270416259765</c:v>
                </c:pt>
                <c:pt idx="2">
                  <c:v>3.0269150257110597</c:v>
                </c:pt>
                <c:pt idx="3">
                  <c:v>3.1349223613739015</c:v>
                </c:pt>
                <c:pt idx="4">
                  <c:v>3.2906099319458009</c:v>
                </c:pt>
                <c:pt idx="5">
                  <c:v>3.4406974315643311</c:v>
                </c:pt>
                <c:pt idx="6">
                  <c:v>3.5830461025238036</c:v>
                </c:pt>
                <c:pt idx="7">
                  <c:v>3.7694563865661621</c:v>
                </c:pt>
                <c:pt idx="8">
                  <c:v>3.9013108253479003</c:v>
                </c:pt>
                <c:pt idx="9">
                  <c:v>4.0617146015167238</c:v>
                </c:pt>
                <c:pt idx="10">
                  <c:v>4.2303996086120605</c:v>
                </c:pt>
                <c:pt idx="11">
                  <c:v>4.3677351951599119</c:v>
                </c:pt>
                <c:pt idx="12">
                  <c:v>4.5333486080169676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B-4542-95A9-FAF65A1E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'10L_20250114_12-15-19_duration'!$P$6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'10L_20250114_12-15-19_duration'!$A$7:$A$19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'10L_20250114_12-15-19_duration'!$P$7:$P$19</c:f>
              <c:numCache>
                <c:formatCode>0.000</c:formatCode>
                <c:ptCount val="13"/>
                <c:pt idx="0">
                  <c:v>5.1747757067336515</c:v>
                </c:pt>
                <c:pt idx="1">
                  <c:v>4.7300146922980799</c:v>
                </c:pt>
                <c:pt idx="2">
                  <c:v>4.5300062423639771</c:v>
                </c:pt>
                <c:pt idx="3">
                  <c:v>4.1300103421777425</c:v>
                </c:pt>
                <c:pt idx="4">
                  <c:v>4.3300090422174895</c:v>
                </c:pt>
                <c:pt idx="5">
                  <c:v>4.0800107296731056</c:v>
                </c:pt>
                <c:pt idx="6">
                  <c:v>3.1300105923538055</c:v>
                </c:pt>
                <c:pt idx="7">
                  <c:v>2.9300123923326842</c:v>
                </c:pt>
                <c:pt idx="8">
                  <c:v>2.53000599223857</c:v>
                </c:pt>
                <c:pt idx="9">
                  <c:v>2.8737012934298156</c:v>
                </c:pt>
                <c:pt idx="10">
                  <c:v>3.7384625325218286</c:v>
                </c:pt>
                <c:pt idx="11">
                  <c:v>2.4300072674015842</c:v>
                </c:pt>
                <c:pt idx="12">
                  <c:v>2.4300075173487534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D-430E-ACCF-6D8655E5DA79}"/>
            </c:ext>
          </c:extLst>
        </c:ser>
        <c:ser>
          <c:idx val="1"/>
          <c:order val="1"/>
          <c:tx>
            <c:strRef>
              <c:f>'10L_20250114_12-15-19_duration'!$AE$6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'10L_20250114_12-15-19_duration'!$A$7:$A$19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'10L_20250114_12-15-19_duration'!$AE$7:$AE$19</c:f>
              <c:numCache>
                <c:formatCode>General</c:formatCode>
                <c:ptCount val="13"/>
                <c:pt idx="0">
                  <c:v>5.1942750965510527</c:v>
                </c:pt>
                <c:pt idx="1">
                  <c:v>5.0900952107745869</c:v>
                </c:pt>
                <c:pt idx="2">
                  <c:v>4.8100814783086019</c:v>
                </c:pt>
                <c:pt idx="3">
                  <c:v>4.3500807432676947</c:v>
                </c:pt>
                <c:pt idx="4">
                  <c:v>4.1300719746953947</c:v>
                </c:pt>
                <c:pt idx="5">
                  <c:v>4.0000731194519847</c:v>
                </c:pt>
                <c:pt idx="6">
                  <c:v>3.9300758498763599</c:v>
                </c:pt>
                <c:pt idx="7">
                  <c:v>3.8100783645252387</c:v>
                </c:pt>
                <c:pt idx="8">
                  <c:v>3.5500659582180942</c:v>
                </c:pt>
                <c:pt idx="9">
                  <c:v>3.7158705629174897</c:v>
                </c:pt>
                <c:pt idx="10">
                  <c:v>5.3539238851512652</c:v>
                </c:pt>
                <c:pt idx="11">
                  <c:v>3.26005644982245</c:v>
                </c:pt>
                <c:pt idx="12">
                  <c:v>3.3200590707673694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D-430E-ACCF-6D8655E5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'10L_20250114_14-27-37'!$G$6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'10L_20250114_14-27-37'!$A$7:$A$19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'10L_20250114_14-27-37'!$G$7:$G$19</c:f>
              <c:numCache>
                <c:formatCode>General</c:formatCode>
                <c:ptCount val="13"/>
                <c:pt idx="0">
                  <c:v>2.15458011627197</c:v>
                </c:pt>
                <c:pt idx="1">
                  <c:v>0.72421026229858398</c:v>
                </c:pt>
                <c:pt idx="2">
                  <c:v>0.81682014465331998</c:v>
                </c:pt>
                <c:pt idx="3">
                  <c:v>0.95654749870300204</c:v>
                </c:pt>
                <c:pt idx="4">
                  <c:v>1.1589453220367401</c:v>
                </c:pt>
                <c:pt idx="5">
                  <c:v>1.42664813995361</c:v>
                </c:pt>
                <c:pt idx="6">
                  <c:v>0.94383883476257302</c:v>
                </c:pt>
                <c:pt idx="7">
                  <c:v>1.08078813552856</c:v>
                </c:pt>
                <c:pt idx="8">
                  <c:v>1.2482893466949401</c:v>
                </c:pt>
                <c:pt idx="9">
                  <c:v>0.96282196044921797</c:v>
                </c:pt>
                <c:pt idx="10">
                  <c:v>1.07438516616821</c:v>
                </c:pt>
                <c:pt idx="11">
                  <c:v>1.4143745899200399</c:v>
                </c:pt>
                <c:pt idx="12">
                  <c:v>1.3653376102447501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B-4881-9FA2-B35927495FF6}"/>
            </c:ext>
          </c:extLst>
        </c:ser>
        <c:ser>
          <c:idx val="1"/>
          <c:order val="1"/>
          <c:tx>
            <c:strRef>
              <c:f>'10L_20250114_14-27-37'!$W$6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'10L_20250114_14-27-37'!$A$7:$A$19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'10L_20250114_14-27-37'!$W$7:$W$19</c:f>
              <c:numCache>
                <c:formatCode>General</c:formatCode>
                <c:ptCount val="13"/>
                <c:pt idx="0">
                  <c:v>0.98136391639709308</c:v>
                </c:pt>
                <c:pt idx="1">
                  <c:v>1.085093355178826</c:v>
                </c:pt>
                <c:pt idx="2">
                  <c:v>1.2213232994079519</c:v>
                </c:pt>
                <c:pt idx="3">
                  <c:v>1.31670498847961</c:v>
                </c:pt>
                <c:pt idx="4">
                  <c:v>1.437615013122554</c:v>
                </c:pt>
                <c:pt idx="5">
                  <c:v>1.541687870025632</c:v>
                </c:pt>
                <c:pt idx="6">
                  <c:v>1.66249775886535</c:v>
                </c:pt>
                <c:pt idx="7">
                  <c:v>1.76988086700439</c:v>
                </c:pt>
                <c:pt idx="8">
                  <c:v>1.9102628231048542</c:v>
                </c:pt>
                <c:pt idx="9">
                  <c:v>2.0106450080871539</c:v>
                </c:pt>
                <c:pt idx="10">
                  <c:v>2.1337820053100538</c:v>
                </c:pt>
                <c:pt idx="11">
                  <c:v>2.227960824966424</c:v>
                </c:pt>
                <c:pt idx="12">
                  <c:v>2.3524555206298761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881-9FA2-B3592749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'10L_20250114_14-27-37'!$P$6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'10L_20250114_14-27-37'!$A$7:$A$19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'10L_20250114_14-27-37'!$P$7:$P$19</c:f>
              <c:numCache>
                <c:formatCode>0.000</c:formatCode>
                <c:ptCount val="13"/>
                <c:pt idx="0">
                  <c:v>1.0514864647862212</c:v>
                </c:pt>
                <c:pt idx="1">
                  <c:v>1.0500640086059336</c:v>
                </c:pt>
                <c:pt idx="2">
                  <c:v>1.0463377670586362</c:v>
                </c:pt>
                <c:pt idx="3">
                  <c:v>1.033506399618292</c:v>
                </c:pt>
                <c:pt idx="4">
                  <c:v>1.0416390622584708</c:v>
                </c:pt>
                <c:pt idx="5">
                  <c:v>1.0422391601391114</c:v>
                </c:pt>
                <c:pt idx="6">
                  <c:v>1.0364288161267099</c:v>
                </c:pt>
                <c:pt idx="7">
                  <c:v>1.0240524313831616</c:v>
                </c:pt>
                <c:pt idx="8">
                  <c:v>1.0168426206028522</c:v>
                </c:pt>
                <c:pt idx="9">
                  <c:v>1.0099139502554157</c:v>
                </c:pt>
                <c:pt idx="10">
                  <c:v>1.0099205065843493</c:v>
                </c:pt>
                <c:pt idx="11">
                  <c:v>1.001660007524444</c:v>
                </c:pt>
                <c:pt idx="12">
                  <c:v>1.0116277644310061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C-4598-9085-417AE6A3FFE9}"/>
            </c:ext>
          </c:extLst>
        </c:ser>
        <c:ser>
          <c:idx val="1"/>
          <c:order val="1"/>
          <c:tx>
            <c:strRef>
              <c:f>'10L_20250114_14-27-37'!$AE$6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'10L_20250114_14-27-37'!$A$7:$A$19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'10L_20250114_14-27-37'!$AE$7:$AE$19</c:f>
              <c:numCache>
                <c:formatCode>General</c:formatCode>
                <c:ptCount val="13"/>
                <c:pt idx="0">
                  <c:v>1.096257214467536</c:v>
                </c:pt>
                <c:pt idx="1">
                  <c:v>1.1246754635410525</c:v>
                </c:pt>
                <c:pt idx="2">
                  <c:v>1.1412814637890027</c:v>
                </c:pt>
                <c:pt idx="3">
                  <c:v>1.1372787123248291</c:v>
                </c:pt>
                <c:pt idx="4">
                  <c:v>1.1369534084216539</c:v>
                </c:pt>
                <c:pt idx="5">
                  <c:v>1.157758344812214</c:v>
                </c:pt>
                <c:pt idx="6">
                  <c:v>1.1478156756702862</c:v>
                </c:pt>
                <c:pt idx="7">
                  <c:v>1.161777215978252</c:v>
                </c:pt>
                <c:pt idx="8">
                  <c:v>1.1562068185710301</c:v>
                </c:pt>
                <c:pt idx="9">
                  <c:v>1.1594164298211131</c:v>
                </c:pt>
                <c:pt idx="10">
                  <c:v>1.155487533073196</c:v>
                </c:pt>
                <c:pt idx="11">
                  <c:v>1.1540485621485077</c:v>
                </c:pt>
                <c:pt idx="12">
                  <c:v>1.1635196019015952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C-4598-9085-417AE6A3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2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'10L_20250114_14-27-37_duration'!$G$6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'10L_20250114_14-27-37_duration'!$A$7:$A$19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'10L_20250114_14-27-37_duration'!$G$7:$G$19</c:f>
              <c:numCache>
                <c:formatCode>General</c:formatCode>
                <c:ptCount val="13"/>
                <c:pt idx="0">
                  <c:v>3608.5186371803202</c:v>
                </c:pt>
                <c:pt idx="1">
                  <c:v>3606.5382463932001</c:v>
                </c:pt>
                <c:pt idx="2">
                  <c:v>3610.61440372467</c:v>
                </c:pt>
                <c:pt idx="3">
                  <c:v>3612.3313457965801</c:v>
                </c:pt>
                <c:pt idx="4">
                  <c:v>3615.2412154674498</c:v>
                </c:pt>
                <c:pt idx="5">
                  <c:v>3612.0891053676601</c:v>
                </c:pt>
                <c:pt idx="6">
                  <c:v>3613.7804696559901</c:v>
                </c:pt>
                <c:pt idx="7">
                  <c:v>3614.4598314762102</c:v>
                </c:pt>
                <c:pt idx="8">
                  <c:v>3616.6238405704498</c:v>
                </c:pt>
                <c:pt idx="9">
                  <c:v>3618.4607441425301</c:v>
                </c:pt>
                <c:pt idx="10">
                  <c:v>3620.62977862358</c:v>
                </c:pt>
                <c:pt idx="11">
                  <c:v>3631.7382619380901</c:v>
                </c:pt>
                <c:pt idx="12">
                  <c:v>3622.3843076229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7-49D7-A741-31C70389846F}"/>
            </c:ext>
          </c:extLst>
        </c:ser>
        <c:ser>
          <c:idx val="1"/>
          <c:order val="1"/>
          <c:tx>
            <c:strRef>
              <c:f>'10L_20250114_14-27-37_duration'!$W$6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'10L_20250114_14-27-37_duration'!$A$7:$A$19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'10L_20250114_14-27-37_duration'!$W$7:$W$19</c:f>
              <c:numCache>
                <c:formatCode>General</c:formatCode>
                <c:ptCount val="13"/>
                <c:pt idx="0">
                  <c:v>2.8775231838226318</c:v>
                </c:pt>
                <c:pt idx="1">
                  <c:v>3.008684253692627</c:v>
                </c:pt>
                <c:pt idx="2">
                  <c:v>3.1651253223419191</c:v>
                </c:pt>
                <c:pt idx="3">
                  <c:v>3.3089825153350829</c:v>
                </c:pt>
                <c:pt idx="4">
                  <c:v>3.4342119693756104</c:v>
                </c:pt>
                <c:pt idx="5">
                  <c:v>3.5935261249542236</c:v>
                </c:pt>
                <c:pt idx="6">
                  <c:v>3.8249555110931395</c:v>
                </c:pt>
                <c:pt idx="7">
                  <c:v>3.9170471191406251</c:v>
                </c:pt>
                <c:pt idx="8">
                  <c:v>4.0810112476348879</c:v>
                </c:pt>
                <c:pt idx="9">
                  <c:v>4.2296814918518066</c:v>
                </c:pt>
                <c:pt idx="10">
                  <c:v>4.390794658660889</c:v>
                </c:pt>
                <c:pt idx="11">
                  <c:v>4.5404977798461914</c:v>
                </c:pt>
                <c:pt idx="12">
                  <c:v>4.6728320598602293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7-49D7-A741-31C70389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SMGA solution quality for 10 deliveries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Graphs!$I$6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Graphs!$L$7:$L$19</c:f>
                <c:numCache>
                  <c:formatCode>General</c:formatCode>
                  <c:ptCount val="13"/>
                  <c:pt idx="0">
                    <c:v>7.9226867241418714E-3</c:v>
                  </c:pt>
                  <c:pt idx="1">
                    <c:v>7.5667439717973239E-3</c:v>
                  </c:pt>
                  <c:pt idx="2">
                    <c:v>7.5234531765967028E-3</c:v>
                  </c:pt>
                  <c:pt idx="3">
                    <c:v>1.6927451293099749E-2</c:v>
                  </c:pt>
                  <c:pt idx="4">
                    <c:v>9.8432181697584997E-3</c:v>
                  </c:pt>
                  <c:pt idx="5">
                    <c:v>9.7004929337852919E-3</c:v>
                  </c:pt>
                  <c:pt idx="6">
                    <c:v>5.1601856273680866E-3</c:v>
                  </c:pt>
                  <c:pt idx="7">
                    <c:v>1.9524301263150957E-2</c:v>
                  </c:pt>
                  <c:pt idx="8">
                    <c:v>2.4454894192892939E-2</c:v>
                  </c:pt>
                  <c:pt idx="9">
                    <c:v>2.3837574665960738E-2</c:v>
                  </c:pt>
                  <c:pt idx="10">
                    <c:v>2.1002604327775794E-2</c:v>
                  </c:pt>
                  <c:pt idx="11">
                    <c:v>2.57416035360922E-2</c:v>
                  </c:pt>
                  <c:pt idx="12">
                    <c:v>1.3752209958738323E-2</c:v>
                  </c:pt>
                </c:numCache>
              </c:numRef>
            </c:plus>
            <c:minus>
              <c:numRef>
                <c:f>Graphs!$L$7:$L$19</c:f>
                <c:numCache>
                  <c:formatCode>General</c:formatCode>
                  <c:ptCount val="13"/>
                  <c:pt idx="0">
                    <c:v>7.9226867241418714E-3</c:v>
                  </c:pt>
                  <c:pt idx="1">
                    <c:v>7.5667439717973239E-3</c:v>
                  </c:pt>
                  <c:pt idx="2">
                    <c:v>7.5234531765967028E-3</c:v>
                  </c:pt>
                  <c:pt idx="3">
                    <c:v>1.6927451293099749E-2</c:v>
                  </c:pt>
                  <c:pt idx="4">
                    <c:v>9.8432181697584997E-3</c:v>
                  </c:pt>
                  <c:pt idx="5">
                    <c:v>9.7004929337852919E-3</c:v>
                  </c:pt>
                  <c:pt idx="6">
                    <c:v>5.1601856273680866E-3</c:v>
                  </c:pt>
                  <c:pt idx="7">
                    <c:v>1.9524301263150957E-2</c:v>
                  </c:pt>
                  <c:pt idx="8">
                    <c:v>2.4454894192892939E-2</c:v>
                  </c:pt>
                  <c:pt idx="9">
                    <c:v>2.3837574665960738E-2</c:v>
                  </c:pt>
                  <c:pt idx="10">
                    <c:v>2.1002604327775794E-2</c:v>
                  </c:pt>
                  <c:pt idx="11">
                    <c:v>2.57416035360922E-2</c:v>
                  </c:pt>
                  <c:pt idx="12">
                    <c:v>1.3752209958738323E-2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Graphs!$K$7:$K$19</c:f>
              <c:numCache>
                <c:formatCode>0.00</c:formatCode>
                <c:ptCount val="13"/>
                <c:pt idx="0">
                  <c:v>1.0396005390055236</c:v>
                </c:pt>
                <c:pt idx="1">
                  <c:v>1.0605802576108545</c:v>
                </c:pt>
                <c:pt idx="2">
                  <c:v>1.0849001979994919</c:v>
                </c:pt>
                <c:pt idx="3">
                  <c:v>1.0893682090628458</c:v>
                </c:pt>
                <c:pt idx="4">
                  <c:v>1.0851430182386979</c:v>
                </c:pt>
                <c:pt idx="5">
                  <c:v>1.0973228486139397</c:v>
                </c:pt>
                <c:pt idx="6">
                  <c:v>1.1015072083195958</c:v>
                </c:pt>
                <c:pt idx="7">
                  <c:v>1.1084713524832004</c:v>
                </c:pt>
                <c:pt idx="8">
                  <c:v>1.1053497837066759</c:v>
                </c:pt>
                <c:pt idx="9">
                  <c:v>1.1164766122916701</c:v>
                </c:pt>
                <c:pt idx="10">
                  <c:v>1.1156865954014363</c:v>
                </c:pt>
                <c:pt idx="11">
                  <c:v>1.1241082306369801</c:v>
                </c:pt>
                <c:pt idx="12">
                  <c:v>1.1405577059821299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F-4ED3-93ED-597254D3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1.2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'10L_20250114_14-27-37_duration'!$P$6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'10L_20250114_14-27-37_duration'!$A$7:$A$19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'10L_20250114_14-27-37_duration'!$P$7:$P$19</c:f>
              <c:numCache>
                <c:formatCode>0.000</c:formatCode>
                <c:ptCount val="13"/>
                <c:pt idx="0">
                  <c:v>7.1439772115243851</c:v>
                </c:pt>
                <c:pt idx="1">
                  <c:v>0</c:v>
                </c:pt>
                <c:pt idx="2">
                  <c:v>9.0941627262398388</c:v>
                </c:pt>
                <c:pt idx="3">
                  <c:v>9.4471017746931878</c:v>
                </c:pt>
                <c:pt idx="4">
                  <c:v>0</c:v>
                </c:pt>
                <c:pt idx="5">
                  <c:v>4.6999925834237066</c:v>
                </c:pt>
                <c:pt idx="6">
                  <c:v>4.2555530463170914</c:v>
                </c:pt>
                <c:pt idx="7">
                  <c:v>4.1444440646733316</c:v>
                </c:pt>
                <c:pt idx="8">
                  <c:v>4.3666631389090265</c:v>
                </c:pt>
                <c:pt idx="9">
                  <c:v>3.7840938758509521</c:v>
                </c:pt>
                <c:pt idx="10">
                  <c:v>4.1249847658483869</c:v>
                </c:pt>
                <c:pt idx="11">
                  <c:v>3.5568109343762373</c:v>
                </c:pt>
                <c:pt idx="12">
                  <c:v>3.3295424811436463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9-420F-BA65-9D1806523772}"/>
            </c:ext>
          </c:extLst>
        </c:ser>
        <c:ser>
          <c:idx val="1"/>
          <c:order val="1"/>
          <c:tx>
            <c:strRef>
              <c:f>'10L_20250114_14-27-37_duration'!$AE$6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'10L_20250114_14-27-37_duration'!$A$7:$A$19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'10L_20250114_14-27-37_duration'!$AE$7:$AE$19</c:f>
              <c:numCache>
                <c:formatCode>General</c:formatCode>
                <c:ptCount val="13"/>
                <c:pt idx="0">
                  <c:v>5.5760603330010827</c:v>
                </c:pt>
                <c:pt idx="1">
                  <c:v>0</c:v>
                </c:pt>
                <c:pt idx="2">
                  <c:v>7.4354346216781328</c:v>
                </c:pt>
                <c:pt idx="3">
                  <c:v>7.0354259276775633</c:v>
                </c:pt>
                <c:pt idx="4">
                  <c:v>0</c:v>
                </c:pt>
                <c:pt idx="5">
                  <c:v>6.0556318886727887</c:v>
                </c:pt>
                <c:pt idx="6">
                  <c:v>5.9778560307807211</c:v>
                </c:pt>
                <c:pt idx="7">
                  <c:v>5.5445193252680198</c:v>
                </c:pt>
                <c:pt idx="8">
                  <c:v>5.255624087398294</c:v>
                </c:pt>
                <c:pt idx="9">
                  <c:v>4.9773503795554701</c:v>
                </c:pt>
                <c:pt idx="10">
                  <c:v>5.2614140915815799</c:v>
                </c:pt>
                <c:pt idx="11">
                  <c:v>4.738690571604927</c:v>
                </c:pt>
                <c:pt idx="12">
                  <c:v>4.7046097190679816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9-420F-BA65-9D180652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10 delieveries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1.0673885864246473</c:v>
                  </c:pt>
                  <c:pt idx="1">
                    <c:v>4.8062432370506167</c:v>
                  </c:pt>
                  <c:pt idx="2">
                    <c:v>5.4139960743699183</c:v>
                  </c:pt>
                  <c:pt idx="3">
                    <c:v>5.9315416770721763</c:v>
                  </c:pt>
                  <c:pt idx="4">
                    <c:v>5.5606514142791079</c:v>
                  </c:pt>
                  <c:pt idx="5">
                    <c:v>8.4824985174579801</c:v>
                  </c:pt>
                  <c:pt idx="6">
                    <c:v>0.57520726728314087</c:v>
                  </c:pt>
                  <c:pt idx="7">
                    <c:v>7.8225310590387851</c:v>
                  </c:pt>
                  <c:pt idx="8">
                    <c:v>1.3000139425425774</c:v>
                  </c:pt>
                  <c:pt idx="9">
                    <c:v>0.17867861297799165</c:v>
                  </c:pt>
                  <c:pt idx="10">
                    <c:v>0.56473078578765457</c:v>
                  </c:pt>
                  <c:pt idx="11">
                    <c:v>896.46832287552513</c:v>
                  </c:pt>
                  <c:pt idx="12">
                    <c:v>871.22941046791436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1.0673885864246473</c:v>
                  </c:pt>
                  <c:pt idx="1">
                    <c:v>4.8062432370506167</c:v>
                  </c:pt>
                  <c:pt idx="2">
                    <c:v>5.4139960743699183</c:v>
                  </c:pt>
                  <c:pt idx="3">
                    <c:v>5.9315416770721763</c:v>
                  </c:pt>
                  <c:pt idx="4">
                    <c:v>5.5606514142791079</c:v>
                  </c:pt>
                  <c:pt idx="5">
                    <c:v>8.4824985174579801</c:v>
                  </c:pt>
                  <c:pt idx="6">
                    <c:v>0.57520726728314087</c:v>
                  </c:pt>
                  <c:pt idx="7">
                    <c:v>7.8225310590387851</c:v>
                  </c:pt>
                  <c:pt idx="8">
                    <c:v>1.3000139425425774</c:v>
                  </c:pt>
                  <c:pt idx="9">
                    <c:v>0.17867861297799165</c:v>
                  </c:pt>
                  <c:pt idx="10">
                    <c:v>0.56473078578765457</c:v>
                  </c:pt>
                  <c:pt idx="11">
                    <c:v>896.46832287552513</c:v>
                  </c:pt>
                  <c:pt idx="12">
                    <c:v>871.22941046791436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3607.4615363279904</c:v>
                </c:pt>
                <c:pt idx="1">
                  <c:v>3613.2458399136835</c:v>
                </c:pt>
                <c:pt idx="2">
                  <c:v>3613.7324702739697</c:v>
                </c:pt>
                <c:pt idx="3">
                  <c:v>3619.193907658253</c:v>
                </c:pt>
                <c:pt idx="4">
                  <c:v>3616.9118177890737</c:v>
                </c:pt>
                <c:pt idx="5">
                  <c:v>3617.4942341645533</c:v>
                </c:pt>
                <c:pt idx="6">
                  <c:v>3613.0591382980297</c:v>
                </c:pt>
                <c:pt idx="7">
                  <c:v>3619.8016817569701</c:v>
                </c:pt>
                <c:pt idx="8">
                  <c:v>3617.2144542535134</c:v>
                </c:pt>
                <c:pt idx="9">
                  <c:v>3618.221324523287</c:v>
                </c:pt>
                <c:pt idx="10">
                  <c:v>3619.8900573253595</c:v>
                </c:pt>
                <c:pt idx="11">
                  <c:v>3001.5755814711233</c:v>
                </c:pt>
                <c:pt idx="12">
                  <c:v>2947.0916801293602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7-42CE-ABB8-E48521E573B9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2.7062919139862061</c:v>
                </c:pt>
                <c:pt idx="1">
                  <c:v>2.8438850402832028</c:v>
                </c:pt>
                <c:pt idx="2">
                  <c:v>2.9879247824350994</c:v>
                </c:pt>
                <c:pt idx="3">
                  <c:v>3.120395294825236</c:v>
                </c:pt>
                <c:pt idx="4">
                  <c:v>3.2639427502950031</c:v>
                </c:pt>
                <c:pt idx="5">
                  <c:v>3.4150909741719566</c:v>
                </c:pt>
                <c:pt idx="6">
                  <c:v>3.5952547550201417</c:v>
                </c:pt>
                <c:pt idx="7">
                  <c:v>3.7432366371154786</c:v>
                </c:pt>
                <c:pt idx="8">
                  <c:v>3.8877619266510011</c:v>
                </c:pt>
                <c:pt idx="9">
                  <c:v>4.0652336915334066</c:v>
                </c:pt>
                <c:pt idx="10">
                  <c:v>4.201599629720052</c:v>
                </c:pt>
                <c:pt idx="11">
                  <c:v>4.3505228042602537</c:v>
                </c:pt>
                <c:pt idx="12">
                  <c:v>4.5246800263722733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7-42CE-ABB8-E48521E5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50947261959383"/>
          <c:y val="0.13414062500000001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SMGA solution quality for 10 deliveries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Graphs!$K$44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Graphs!$L$45:$L$57</c:f>
                <c:numCache>
                  <c:formatCode>General</c:formatCode>
                  <c:ptCount val="13"/>
                  <c:pt idx="0">
                    <c:v>9.9276961532627758E-2</c:v>
                  </c:pt>
                  <c:pt idx="1">
                    <c:v>3.3391324197159622E-2</c:v>
                  </c:pt>
                  <c:pt idx="2">
                    <c:v>0.11326775365543579</c:v>
                  </c:pt>
                  <c:pt idx="3">
                    <c:v>0.13804669683616427</c:v>
                  </c:pt>
                  <c:pt idx="4">
                    <c:v>0.22414000352751723</c:v>
                  </c:pt>
                  <c:pt idx="5">
                    <c:v>0.13561817222559136</c:v>
                  </c:pt>
                  <c:pt idx="6">
                    <c:v>0.24636768639851525</c:v>
                  </c:pt>
                  <c:pt idx="7">
                    <c:v>7.4471539353884356E-2</c:v>
                  </c:pt>
                  <c:pt idx="8">
                    <c:v>8.9796575837248815E-2</c:v>
                  </c:pt>
                  <c:pt idx="9">
                    <c:v>9.6133340933870326E-2</c:v>
                  </c:pt>
                  <c:pt idx="10">
                    <c:v>0.20364980233280153</c:v>
                  </c:pt>
                  <c:pt idx="11">
                    <c:v>8.9070714302150397E-2</c:v>
                  </c:pt>
                  <c:pt idx="12">
                    <c:v>0.13332387647933983</c:v>
                  </c:pt>
                </c:numCache>
              </c:numRef>
            </c:plus>
            <c:minus>
              <c:numRef>
                <c:f>Graphs!$L$45:$L$57</c:f>
                <c:numCache>
                  <c:formatCode>General</c:formatCode>
                  <c:ptCount val="13"/>
                  <c:pt idx="0">
                    <c:v>9.9276961532627758E-2</c:v>
                  </c:pt>
                  <c:pt idx="1">
                    <c:v>3.3391324197159622E-2</c:v>
                  </c:pt>
                  <c:pt idx="2">
                    <c:v>0.11326775365543579</c:v>
                  </c:pt>
                  <c:pt idx="3">
                    <c:v>0.13804669683616427</c:v>
                  </c:pt>
                  <c:pt idx="4">
                    <c:v>0.22414000352751723</c:v>
                  </c:pt>
                  <c:pt idx="5">
                    <c:v>0.13561817222559136</c:v>
                  </c:pt>
                  <c:pt idx="6">
                    <c:v>0.24636768639851525</c:v>
                  </c:pt>
                  <c:pt idx="7">
                    <c:v>7.4471539353884356E-2</c:v>
                  </c:pt>
                  <c:pt idx="8">
                    <c:v>8.9796575837248815E-2</c:v>
                  </c:pt>
                  <c:pt idx="9">
                    <c:v>9.6133340933870326E-2</c:v>
                  </c:pt>
                  <c:pt idx="10">
                    <c:v>0.20364980233280153</c:v>
                  </c:pt>
                  <c:pt idx="11">
                    <c:v>8.9070714302150397E-2</c:v>
                  </c:pt>
                  <c:pt idx="12">
                    <c:v>0.13332387647933983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Graphs!$K$45:$K$57</c:f>
              <c:numCache>
                <c:formatCode>0.00</c:formatCode>
                <c:ptCount val="13"/>
                <c:pt idx="0">
                  <c:v>0.91998361096453263</c:v>
                </c:pt>
                <c:pt idx="1">
                  <c:v>1.0427353988472379</c:v>
                </c:pt>
                <c:pt idx="2">
                  <c:v>0.90171004727500736</c:v>
                </c:pt>
                <c:pt idx="3">
                  <c:v>0.93892597220539731</c:v>
                </c:pt>
                <c:pt idx="4">
                  <c:v>1.1779652575690882</c:v>
                </c:pt>
                <c:pt idx="5">
                  <c:v>1.1703295956426008</c:v>
                </c:pt>
                <c:pt idx="6">
                  <c:v>1.1613581422540025</c:v>
                </c:pt>
                <c:pt idx="7">
                  <c:v>1.3706283863090636</c:v>
                </c:pt>
                <c:pt idx="8">
                  <c:v>1.3300559824617737</c:v>
                </c:pt>
                <c:pt idx="9">
                  <c:v>1.3718695621781956</c:v>
                </c:pt>
                <c:pt idx="10">
                  <c:v>1.4905294972457872</c:v>
                </c:pt>
                <c:pt idx="11">
                  <c:v>1.39985996770545</c:v>
                </c:pt>
                <c:pt idx="12">
                  <c:v>1.4829372703170851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9-4157-A56D-8BC97B0B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1.700000000000000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0.59015438382894181</c:v>
                  </c:pt>
                  <c:pt idx="1">
                    <c:v>0.85568204724037944</c:v>
                  </c:pt>
                  <c:pt idx="2">
                    <c:v>1.8254603385658874</c:v>
                  </c:pt>
                  <c:pt idx="3">
                    <c:v>1.4252820714455541</c:v>
                  </c:pt>
                  <c:pt idx="4">
                    <c:v>1.4082655691915988</c:v>
                  </c:pt>
                  <c:pt idx="5">
                    <c:v>0.23654015133864262</c:v>
                  </c:pt>
                  <c:pt idx="6">
                    <c:v>9.0286946110985852E-2</c:v>
                  </c:pt>
                  <c:pt idx="7">
                    <c:v>0.17814640411217286</c:v>
                  </c:pt>
                  <c:pt idx="8">
                    <c:v>0.4915037306515368</c:v>
                  </c:pt>
                  <c:pt idx="9">
                    <c:v>0.30753718682785885</c:v>
                  </c:pt>
                  <c:pt idx="10">
                    <c:v>0.2106559244669069</c:v>
                  </c:pt>
                  <c:pt idx="11">
                    <c:v>0.16710177130146217</c:v>
                  </c:pt>
                  <c:pt idx="12">
                    <c:v>0.22257209683517559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0.59015438382894181</c:v>
                  </c:pt>
                  <c:pt idx="1">
                    <c:v>0.85568204724037944</c:v>
                  </c:pt>
                  <c:pt idx="2">
                    <c:v>1.8254603385658874</c:v>
                  </c:pt>
                  <c:pt idx="3">
                    <c:v>1.4252820714455541</c:v>
                  </c:pt>
                  <c:pt idx="4">
                    <c:v>1.4082655691915988</c:v>
                  </c:pt>
                  <c:pt idx="5">
                    <c:v>0.23654015133864262</c:v>
                  </c:pt>
                  <c:pt idx="6">
                    <c:v>9.0286946110985852E-2</c:v>
                  </c:pt>
                  <c:pt idx="7">
                    <c:v>0.17814640411217286</c:v>
                  </c:pt>
                  <c:pt idx="8">
                    <c:v>0.4915037306515368</c:v>
                  </c:pt>
                  <c:pt idx="9">
                    <c:v>0.30753718682785885</c:v>
                  </c:pt>
                  <c:pt idx="10">
                    <c:v>0.2106559244669069</c:v>
                  </c:pt>
                  <c:pt idx="11">
                    <c:v>0.16710177130146217</c:v>
                  </c:pt>
                  <c:pt idx="12">
                    <c:v>0.22257209683517559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1.6366812388102192</c:v>
                </c:pt>
                <c:pt idx="1">
                  <c:v>1.5006065368652315</c:v>
                </c:pt>
                <c:pt idx="2">
                  <c:v>2.4507126013437901</c:v>
                </c:pt>
                <c:pt idx="3">
                  <c:v>2.029719829559324</c:v>
                </c:pt>
                <c:pt idx="4">
                  <c:v>2.1820459365844704</c:v>
                </c:pt>
                <c:pt idx="5">
                  <c:v>1.3060044447580956</c:v>
                </c:pt>
                <c:pt idx="6">
                  <c:v>1.0666571458180709</c:v>
                </c:pt>
                <c:pt idx="7">
                  <c:v>1.3325514793395967</c:v>
                </c:pt>
                <c:pt idx="8">
                  <c:v>1.6448768774668334</c:v>
                </c:pt>
                <c:pt idx="9">
                  <c:v>1.3005040486653627</c:v>
                </c:pt>
                <c:pt idx="10">
                  <c:v>1.3492405414581266</c:v>
                </c:pt>
                <c:pt idx="11">
                  <c:v>1.4655571778615268</c:v>
                </c:pt>
                <c:pt idx="12">
                  <c:v>1.4841628074645934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C-4B09-8516-00BF3B6313F0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SMGA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6.7271234009155757E-3</c:v>
                  </c:pt>
                  <c:pt idx="1">
                    <c:v>5.0487371377629557E-3</c:v>
                  </c:pt>
                  <c:pt idx="2">
                    <c:v>7.6824255074378744E-3</c:v>
                  </c:pt>
                  <c:pt idx="3">
                    <c:v>4.0917589721765285E-3</c:v>
                  </c:pt>
                  <c:pt idx="4">
                    <c:v>1.1193472168925149E-2</c:v>
                  </c:pt>
                  <c:pt idx="5">
                    <c:v>1.5283797116994765E-2</c:v>
                  </c:pt>
                  <c:pt idx="6">
                    <c:v>1.5720477972067517E-2</c:v>
                  </c:pt>
                  <c:pt idx="7">
                    <c:v>1.6134922516431512E-2</c:v>
                  </c:pt>
                  <c:pt idx="8">
                    <c:v>5.4864372495950784E-3</c:v>
                  </c:pt>
                  <c:pt idx="9">
                    <c:v>1.835143651560189E-2</c:v>
                  </c:pt>
                  <c:pt idx="10">
                    <c:v>1.713995092614146E-2</c:v>
                  </c:pt>
                  <c:pt idx="11">
                    <c:v>8.9968140937087132E-3</c:v>
                  </c:pt>
                  <c:pt idx="12">
                    <c:v>2.4466017311677003E-2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6.7271234009155757E-3</c:v>
                  </c:pt>
                  <c:pt idx="1">
                    <c:v>5.0487371377629557E-3</c:v>
                  </c:pt>
                  <c:pt idx="2">
                    <c:v>7.6824255074378744E-3</c:v>
                  </c:pt>
                  <c:pt idx="3">
                    <c:v>4.0917589721765285E-3</c:v>
                  </c:pt>
                  <c:pt idx="4">
                    <c:v>1.1193472168925149E-2</c:v>
                  </c:pt>
                  <c:pt idx="5">
                    <c:v>1.5283797116994765E-2</c:v>
                  </c:pt>
                  <c:pt idx="6">
                    <c:v>1.5720477972067517E-2</c:v>
                  </c:pt>
                  <c:pt idx="7">
                    <c:v>1.6134922516431512E-2</c:v>
                  </c:pt>
                  <c:pt idx="8">
                    <c:v>5.4864372495950784E-3</c:v>
                  </c:pt>
                  <c:pt idx="9">
                    <c:v>1.835143651560189E-2</c:v>
                  </c:pt>
                  <c:pt idx="10">
                    <c:v>1.713995092614146E-2</c:v>
                  </c:pt>
                  <c:pt idx="11">
                    <c:v>8.9968140937087132E-3</c:v>
                  </c:pt>
                  <c:pt idx="12">
                    <c:v>2.4466017311677003E-2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0.97435506184895682</c:v>
                </c:pt>
                <c:pt idx="1">
                  <c:v>1.0921647707621207</c:v>
                </c:pt>
                <c:pt idx="2">
                  <c:v>1.2121817111968953</c:v>
                </c:pt>
                <c:pt idx="3">
                  <c:v>1.3220281283060666</c:v>
                </c:pt>
                <c:pt idx="4">
                  <c:v>1.4494120121002159</c:v>
                </c:pt>
                <c:pt idx="5">
                  <c:v>1.5577231884002647</c:v>
                </c:pt>
                <c:pt idx="6">
                  <c:v>1.6813560644785521</c:v>
                </c:pt>
                <c:pt idx="7">
                  <c:v>1.7912155469258579</c:v>
                </c:pt>
                <c:pt idx="8">
                  <c:v>1.9179772059122673</c:v>
                </c:pt>
                <c:pt idx="9">
                  <c:v>2.0322200139363562</c:v>
                </c:pt>
                <c:pt idx="10">
                  <c:v>2.1540709654490109</c:v>
                </c:pt>
                <c:pt idx="11">
                  <c:v>2.2398105621337829</c:v>
                </c:pt>
                <c:pt idx="12">
                  <c:v>2.3793182690938264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C-4B09-8516-00BF3B63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At val="0.1"/>
        <c:crossBetween val="midCat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8031496062991"/>
          <c:y val="0.16500874890638673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1.0673885864246473</c:v>
                  </c:pt>
                  <c:pt idx="1">
                    <c:v>4.8062432370506167</c:v>
                  </c:pt>
                  <c:pt idx="2">
                    <c:v>5.4139960743699183</c:v>
                  </c:pt>
                  <c:pt idx="3">
                    <c:v>5.9315416770721763</c:v>
                  </c:pt>
                  <c:pt idx="4">
                    <c:v>5.5606514142791079</c:v>
                  </c:pt>
                  <c:pt idx="5">
                    <c:v>8.4824985174579801</c:v>
                  </c:pt>
                  <c:pt idx="6">
                    <c:v>0.57520726728314087</c:v>
                  </c:pt>
                  <c:pt idx="7">
                    <c:v>7.8225310590387851</c:v>
                  </c:pt>
                  <c:pt idx="8">
                    <c:v>1.3000139425425774</c:v>
                  </c:pt>
                  <c:pt idx="9">
                    <c:v>0.17867861297799165</c:v>
                  </c:pt>
                  <c:pt idx="10">
                    <c:v>0.56473078578765457</c:v>
                  </c:pt>
                  <c:pt idx="11">
                    <c:v>896.46832287552513</c:v>
                  </c:pt>
                  <c:pt idx="12">
                    <c:v>871.22941046791436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1.0673885864246473</c:v>
                  </c:pt>
                  <c:pt idx="1">
                    <c:v>4.8062432370506167</c:v>
                  </c:pt>
                  <c:pt idx="2">
                    <c:v>5.4139960743699183</c:v>
                  </c:pt>
                  <c:pt idx="3">
                    <c:v>5.9315416770721763</c:v>
                  </c:pt>
                  <c:pt idx="4">
                    <c:v>5.5606514142791079</c:v>
                  </c:pt>
                  <c:pt idx="5">
                    <c:v>8.4824985174579801</c:v>
                  </c:pt>
                  <c:pt idx="6">
                    <c:v>0.57520726728314087</c:v>
                  </c:pt>
                  <c:pt idx="7">
                    <c:v>7.8225310590387851</c:v>
                  </c:pt>
                  <c:pt idx="8">
                    <c:v>1.3000139425425774</c:v>
                  </c:pt>
                  <c:pt idx="9">
                    <c:v>0.17867861297799165</c:v>
                  </c:pt>
                  <c:pt idx="10">
                    <c:v>0.56473078578765457</c:v>
                  </c:pt>
                  <c:pt idx="11">
                    <c:v>896.46832287552513</c:v>
                  </c:pt>
                  <c:pt idx="12">
                    <c:v>871.22941046791436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3607.4615363279904</c:v>
                </c:pt>
                <c:pt idx="1">
                  <c:v>3613.2458399136835</c:v>
                </c:pt>
                <c:pt idx="2">
                  <c:v>3613.7324702739697</c:v>
                </c:pt>
                <c:pt idx="3">
                  <c:v>3619.193907658253</c:v>
                </c:pt>
                <c:pt idx="4">
                  <c:v>3616.9118177890737</c:v>
                </c:pt>
                <c:pt idx="5">
                  <c:v>3617.4942341645533</c:v>
                </c:pt>
                <c:pt idx="6">
                  <c:v>3613.0591382980297</c:v>
                </c:pt>
                <c:pt idx="7">
                  <c:v>3619.8016817569701</c:v>
                </c:pt>
                <c:pt idx="8">
                  <c:v>3617.2144542535134</c:v>
                </c:pt>
                <c:pt idx="9">
                  <c:v>3618.221324523287</c:v>
                </c:pt>
                <c:pt idx="10">
                  <c:v>3619.8900573253595</c:v>
                </c:pt>
                <c:pt idx="11">
                  <c:v>3001.5755814711233</c:v>
                </c:pt>
                <c:pt idx="12">
                  <c:v>2947.0916801293602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7-42CE-ABB8-E48521E573B9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2.7062919139862061</c:v>
                </c:pt>
                <c:pt idx="1">
                  <c:v>2.8438850402832028</c:v>
                </c:pt>
                <c:pt idx="2">
                  <c:v>2.9879247824350994</c:v>
                </c:pt>
                <c:pt idx="3">
                  <c:v>3.120395294825236</c:v>
                </c:pt>
                <c:pt idx="4">
                  <c:v>3.2639427502950031</c:v>
                </c:pt>
                <c:pt idx="5">
                  <c:v>3.4150909741719566</c:v>
                </c:pt>
                <c:pt idx="6">
                  <c:v>3.5952547550201417</c:v>
                </c:pt>
                <c:pt idx="7">
                  <c:v>3.7432366371154786</c:v>
                </c:pt>
                <c:pt idx="8">
                  <c:v>3.8877619266510011</c:v>
                </c:pt>
                <c:pt idx="9">
                  <c:v>4.0652336915334066</c:v>
                </c:pt>
                <c:pt idx="10">
                  <c:v>4.201599629720052</c:v>
                </c:pt>
                <c:pt idx="11">
                  <c:v>4.3505228042602537</c:v>
                </c:pt>
                <c:pt idx="12">
                  <c:v>4.5246800263722733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7-42CE-ABB8-E48521E5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57923391861646"/>
          <c:y val="0.32816840277777781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0.59015438382894181</c:v>
                  </c:pt>
                  <c:pt idx="1">
                    <c:v>0.85568204724037944</c:v>
                  </c:pt>
                  <c:pt idx="2">
                    <c:v>1.8254603385658874</c:v>
                  </c:pt>
                  <c:pt idx="3">
                    <c:v>1.4252820714455541</c:v>
                  </c:pt>
                  <c:pt idx="4">
                    <c:v>1.4082655691915988</c:v>
                  </c:pt>
                  <c:pt idx="5">
                    <c:v>0.23654015133864262</c:v>
                  </c:pt>
                  <c:pt idx="6">
                    <c:v>9.0286946110985852E-2</c:v>
                  </c:pt>
                  <c:pt idx="7">
                    <c:v>0.17814640411217286</c:v>
                  </c:pt>
                  <c:pt idx="8">
                    <c:v>0.4915037306515368</c:v>
                  </c:pt>
                  <c:pt idx="9">
                    <c:v>0.30753718682785885</c:v>
                  </c:pt>
                  <c:pt idx="10">
                    <c:v>0.2106559244669069</c:v>
                  </c:pt>
                  <c:pt idx="11">
                    <c:v>0.16710177130146217</c:v>
                  </c:pt>
                  <c:pt idx="12">
                    <c:v>0.22257209683517559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0.59015438382894181</c:v>
                  </c:pt>
                  <c:pt idx="1">
                    <c:v>0.85568204724037944</c:v>
                  </c:pt>
                  <c:pt idx="2">
                    <c:v>1.8254603385658874</c:v>
                  </c:pt>
                  <c:pt idx="3">
                    <c:v>1.4252820714455541</c:v>
                  </c:pt>
                  <c:pt idx="4">
                    <c:v>1.4082655691915988</c:v>
                  </c:pt>
                  <c:pt idx="5">
                    <c:v>0.23654015133864262</c:v>
                  </c:pt>
                  <c:pt idx="6">
                    <c:v>9.0286946110985852E-2</c:v>
                  </c:pt>
                  <c:pt idx="7">
                    <c:v>0.17814640411217286</c:v>
                  </c:pt>
                  <c:pt idx="8">
                    <c:v>0.4915037306515368</c:v>
                  </c:pt>
                  <c:pt idx="9">
                    <c:v>0.30753718682785885</c:v>
                  </c:pt>
                  <c:pt idx="10">
                    <c:v>0.2106559244669069</c:v>
                  </c:pt>
                  <c:pt idx="11">
                    <c:v>0.16710177130146217</c:v>
                  </c:pt>
                  <c:pt idx="12">
                    <c:v>0.22257209683517559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Graphs!$B$7:$B$19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1.6366812388102192</c:v>
                </c:pt>
                <c:pt idx="1">
                  <c:v>1.5006065368652315</c:v>
                </c:pt>
                <c:pt idx="2">
                  <c:v>2.4507126013437901</c:v>
                </c:pt>
                <c:pt idx="3">
                  <c:v>2.029719829559324</c:v>
                </c:pt>
                <c:pt idx="4">
                  <c:v>2.1820459365844704</c:v>
                </c:pt>
                <c:pt idx="5">
                  <c:v>1.3060044447580956</c:v>
                </c:pt>
                <c:pt idx="6">
                  <c:v>1.0666571458180709</c:v>
                </c:pt>
                <c:pt idx="7">
                  <c:v>1.3325514793395967</c:v>
                </c:pt>
                <c:pt idx="8">
                  <c:v>1.6448768774668334</c:v>
                </c:pt>
                <c:pt idx="9">
                  <c:v>1.3005040486653627</c:v>
                </c:pt>
                <c:pt idx="10">
                  <c:v>1.3492405414581266</c:v>
                </c:pt>
                <c:pt idx="11">
                  <c:v>1.4655571778615268</c:v>
                </c:pt>
                <c:pt idx="12">
                  <c:v>1.4841628074645934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C-4B09-8516-00BF3B6313F0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SMGA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6.7271234009155757E-3</c:v>
                  </c:pt>
                  <c:pt idx="1">
                    <c:v>5.0487371377629557E-3</c:v>
                  </c:pt>
                  <c:pt idx="2">
                    <c:v>7.6824255074378744E-3</c:v>
                  </c:pt>
                  <c:pt idx="3">
                    <c:v>4.0917589721765285E-3</c:v>
                  </c:pt>
                  <c:pt idx="4">
                    <c:v>1.1193472168925149E-2</c:v>
                  </c:pt>
                  <c:pt idx="5">
                    <c:v>1.5283797116994765E-2</c:v>
                  </c:pt>
                  <c:pt idx="6">
                    <c:v>1.5720477972067517E-2</c:v>
                  </c:pt>
                  <c:pt idx="7">
                    <c:v>1.6134922516431512E-2</c:v>
                  </c:pt>
                  <c:pt idx="8">
                    <c:v>5.4864372495950784E-3</c:v>
                  </c:pt>
                  <c:pt idx="9">
                    <c:v>1.835143651560189E-2</c:v>
                  </c:pt>
                  <c:pt idx="10">
                    <c:v>1.713995092614146E-2</c:v>
                  </c:pt>
                  <c:pt idx="11">
                    <c:v>8.9968140937087132E-3</c:v>
                  </c:pt>
                  <c:pt idx="12">
                    <c:v>2.4466017311677003E-2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6.7271234009155757E-3</c:v>
                  </c:pt>
                  <c:pt idx="1">
                    <c:v>5.0487371377629557E-3</c:v>
                  </c:pt>
                  <c:pt idx="2">
                    <c:v>7.6824255074378744E-3</c:v>
                  </c:pt>
                  <c:pt idx="3">
                    <c:v>4.0917589721765285E-3</c:v>
                  </c:pt>
                  <c:pt idx="4">
                    <c:v>1.1193472168925149E-2</c:v>
                  </c:pt>
                  <c:pt idx="5">
                    <c:v>1.5283797116994765E-2</c:v>
                  </c:pt>
                  <c:pt idx="6">
                    <c:v>1.5720477972067517E-2</c:v>
                  </c:pt>
                  <c:pt idx="7">
                    <c:v>1.6134922516431512E-2</c:v>
                  </c:pt>
                  <c:pt idx="8">
                    <c:v>5.4864372495950784E-3</c:v>
                  </c:pt>
                  <c:pt idx="9">
                    <c:v>1.835143651560189E-2</c:v>
                  </c:pt>
                  <c:pt idx="10">
                    <c:v>1.713995092614146E-2</c:v>
                  </c:pt>
                  <c:pt idx="11">
                    <c:v>8.9968140937087132E-3</c:v>
                  </c:pt>
                  <c:pt idx="12">
                    <c:v>2.4466017311677003E-2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Graphs!$C$7:$C$19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0.97435506184895682</c:v>
                </c:pt>
                <c:pt idx="1">
                  <c:v>1.0921647707621207</c:v>
                </c:pt>
                <c:pt idx="2">
                  <c:v>1.2121817111968953</c:v>
                </c:pt>
                <c:pt idx="3">
                  <c:v>1.3220281283060666</c:v>
                </c:pt>
                <c:pt idx="4">
                  <c:v>1.4494120121002159</c:v>
                </c:pt>
                <c:pt idx="5">
                  <c:v>1.5577231884002647</c:v>
                </c:pt>
                <c:pt idx="6">
                  <c:v>1.6813560644785521</c:v>
                </c:pt>
                <c:pt idx="7">
                  <c:v>1.7912155469258579</c:v>
                </c:pt>
                <c:pt idx="8">
                  <c:v>1.9179772059122673</c:v>
                </c:pt>
                <c:pt idx="9">
                  <c:v>2.0322200139363562</c:v>
                </c:pt>
                <c:pt idx="10">
                  <c:v>2.1540709654490109</c:v>
                </c:pt>
                <c:pt idx="11">
                  <c:v>2.2398105621337829</c:v>
                </c:pt>
                <c:pt idx="12">
                  <c:v>2.3793182690938264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C-4B09-8516-00BF3B63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At val="0.1"/>
        <c:crossBetween val="midCat"/>
        <c:majorUnit val="1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29133333333319"/>
          <c:y val="0.64125868055555557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1.0673885864246473</c:v>
                  </c:pt>
                  <c:pt idx="1">
                    <c:v>4.8062432370506167</c:v>
                  </c:pt>
                  <c:pt idx="2">
                    <c:v>5.4139960743699183</c:v>
                  </c:pt>
                  <c:pt idx="3">
                    <c:v>5.9315416770721763</c:v>
                  </c:pt>
                  <c:pt idx="4">
                    <c:v>5.5606514142791079</c:v>
                  </c:pt>
                  <c:pt idx="5">
                    <c:v>8.4824985174579801</c:v>
                  </c:pt>
                  <c:pt idx="6">
                    <c:v>0.57520726728314087</c:v>
                  </c:pt>
                  <c:pt idx="7">
                    <c:v>7.8225310590387851</c:v>
                  </c:pt>
                  <c:pt idx="8">
                    <c:v>1.3000139425425774</c:v>
                  </c:pt>
                  <c:pt idx="9">
                    <c:v>0.17867861297799165</c:v>
                  </c:pt>
                  <c:pt idx="10">
                    <c:v>0.56473078578765457</c:v>
                  </c:pt>
                  <c:pt idx="11">
                    <c:v>896.46832287552513</c:v>
                  </c:pt>
                  <c:pt idx="12">
                    <c:v>871.22941046791436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1.0673885864246473</c:v>
                  </c:pt>
                  <c:pt idx="1">
                    <c:v>4.8062432370506167</c:v>
                  </c:pt>
                  <c:pt idx="2">
                    <c:v>5.4139960743699183</c:v>
                  </c:pt>
                  <c:pt idx="3">
                    <c:v>5.9315416770721763</c:v>
                  </c:pt>
                  <c:pt idx="4">
                    <c:v>5.5606514142791079</c:v>
                  </c:pt>
                  <c:pt idx="5">
                    <c:v>8.4824985174579801</c:v>
                  </c:pt>
                  <c:pt idx="6">
                    <c:v>0.57520726728314087</c:v>
                  </c:pt>
                  <c:pt idx="7">
                    <c:v>7.8225310590387851</c:v>
                  </c:pt>
                  <c:pt idx="8">
                    <c:v>1.3000139425425774</c:v>
                  </c:pt>
                  <c:pt idx="9">
                    <c:v>0.17867861297799165</c:v>
                  </c:pt>
                  <c:pt idx="10">
                    <c:v>0.56473078578765457</c:v>
                  </c:pt>
                  <c:pt idx="11">
                    <c:v>896.46832287552513</c:v>
                  </c:pt>
                  <c:pt idx="12">
                    <c:v>871.22941046791436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Graphs!$B$45:$B$57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3607.4615363279904</c:v>
                </c:pt>
                <c:pt idx="1">
                  <c:v>3613.2458399136835</c:v>
                </c:pt>
                <c:pt idx="2">
                  <c:v>3613.7324702739697</c:v>
                </c:pt>
                <c:pt idx="3">
                  <c:v>3619.193907658253</c:v>
                </c:pt>
                <c:pt idx="4">
                  <c:v>3616.9118177890737</c:v>
                </c:pt>
                <c:pt idx="5">
                  <c:v>3617.4942341645533</c:v>
                </c:pt>
                <c:pt idx="6">
                  <c:v>3613.0591382980297</c:v>
                </c:pt>
                <c:pt idx="7">
                  <c:v>3619.8016817569701</c:v>
                </c:pt>
                <c:pt idx="8">
                  <c:v>3617.2144542535134</c:v>
                </c:pt>
                <c:pt idx="9">
                  <c:v>3618.221324523287</c:v>
                </c:pt>
                <c:pt idx="10">
                  <c:v>3619.8900573253595</c:v>
                </c:pt>
                <c:pt idx="11">
                  <c:v>3001.5755814711233</c:v>
                </c:pt>
                <c:pt idx="12">
                  <c:v>2947.0916801293602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7-42CE-ABB8-E48521E573B9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Graphs!$C$45:$C$57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2.7062919139862061</c:v>
                </c:pt>
                <c:pt idx="1">
                  <c:v>2.8438850402832028</c:v>
                </c:pt>
                <c:pt idx="2">
                  <c:v>2.9879247824350994</c:v>
                </c:pt>
                <c:pt idx="3">
                  <c:v>3.120395294825236</c:v>
                </c:pt>
                <c:pt idx="4">
                  <c:v>3.2639427502950031</c:v>
                </c:pt>
                <c:pt idx="5">
                  <c:v>3.4150909741719566</c:v>
                </c:pt>
                <c:pt idx="6">
                  <c:v>3.5952547550201417</c:v>
                </c:pt>
                <c:pt idx="7">
                  <c:v>3.7432366371154786</c:v>
                </c:pt>
                <c:pt idx="8">
                  <c:v>3.8877619266510011</c:v>
                </c:pt>
                <c:pt idx="9">
                  <c:v>4.0652336915334066</c:v>
                </c:pt>
                <c:pt idx="10">
                  <c:v>4.201599629720052</c:v>
                </c:pt>
                <c:pt idx="11">
                  <c:v>4.3505228042602537</c:v>
                </c:pt>
                <c:pt idx="12">
                  <c:v>4.5246800263722733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7-42CE-ABB8-E48521E5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  <c:majorUnit val="1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57923391861646"/>
          <c:y val="0.32816840277777781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'10L_20241209_11-49-04'!$G$6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'10L_20241209_11-49-04'!$A$7:$A$19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'10L_20241209_11-49-04'!$G$7:$G$19</c:f>
              <c:numCache>
                <c:formatCode>General</c:formatCode>
                <c:ptCount val="13"/>
                <c:pt idx="0">
                  <c:v>0.81093478202819802</c:v>
                </c:pt>
                <c:pt idx="1">
                  <c:v>1.0849425792694001</c:v>
                </c:pt>
                <c:pt idx="2">
                  <c:v>1.5366895198821999</c:v>
                </c:pt>
                <c:pt idx="3">
                  <c:v>1.08868312835693</c:v>
                </c:pt>
                <c:pt idx="4">
                  <c:v>1.2138102054595901</c:v>
                </c:pt>
                <c:pt idx="5">
                  <c:v>1.5158874988555899</c:v>
                </c:pt>
                <c:pt idx="6">
                  <c:v>1.1583044528961099</c:v>
                </c:pt>
                <c:pt idx="7">
                  <c:v>1.4503321647644001</c:v>
                </c:pt>
                <c:pt idx="8">
                  <c:v>1.34879970550537</c:v>
                </c:pt>
                <c:pt idx="9">
                  <c:v>1.2319703102111801</c:v>
                </c:pt>
                <c:pt idx="10">
                  <c:v>1.38714551925659</c:v>
                </c:pt>
                <c:pt idx="11">
                  <c:v>1.29134917259216</c:v>
                </c:pt>
                <c:pt idx="12">
                  <c:v>1.2911512851714999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0EC-BFD3-E27280ACD0CA}"/>
            </c:ext>
          </c:extLst>
        </c:ser>
        <c:ser>
          <c:idx val="1"/>
          <c:order val="1"/>
          <c:tx>
            <c:strRef>
              <c:f>'10L_20241209_11-49-04'!$W$6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'10L_20241209_11-49-04'!$A$7:$A$19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'10L_20241209_11-49-04'!$W$7:$W$19</c:f>
              <c:numCache>
                <c:formatCode>General</c:formatCode>
                <c:ptCount val="13"/>
                <c:pt idx="0">
                  <c:v>0.96527943611145006</c:v>
                </c:pt>
                <c:pt idx="1">
                  <c:v>1.096555423736568</c:v>
                </c:pt>
                <c:pt idx="2">
                  <c:v>1.202526330947874</c:v>
                </c:pt>
                <c:pt idx="3">
                  <c:v>1.3266548633575401</c:v>
                </c:pt>
                <c:pt idx="4">
                  <c:v>1.4461691856384238</c:v>
                </c:pt>
                <c:pt idx="5">
                  <c:v>1.5531892299652061</c:v>
                </c:pt>
                <c:pt idx="6">
                  <c:v>1.6805884838104219</c:v>
                </c:pt>
                <c:pt idx="7">
                  <c:v>1.7948738098144481</c:v>
                </c:pt>
                <c:pt idx="8">
                  <c:v>1.9211148738861041</c:v>
                </c:pt>
                <c:pt idx="9">
                  <c:v>2.0305154323577836</c:v>
                </c:pt>
                <c:pt idx="10">
                  <c:v>2.1527291297912563</c:v>
                </c:pt>
                <c:pt idx="11">
                  <c:v>2.2497481346130317</c:v>
                </c:pt>
                <c:pt idx="12">
                  <c:v>2.373863840103148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0EC-BFD3-E27280AC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185737</xdr:rowOff>
    </xdr:from>
    <xdr:to>
      <xdr:col>6</xdr:col>
      <xdr:colOff>1469859</xdr:colOff>
      <xdr:row>35</xdr:row>
      <xdr:rowOff>17737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B0BA2B-2A69-4F20-BBBF-836CD379A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750092</xdr:colOff>
      <xdr:row>3</xdr:row>
      <xdr:rowOff>166687</xdr:rowOff>
    </xdr:from>
    <xdr:to>
      <xdr:col>18</xdr:col>
      <xdr:colOff>678092</xdr:colOff>
      <xdr:row>18</xdr:row>
      <xdr:rowOff>189187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B4854CC-2BF7-4327-AA19-339592516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1469859</xdr:colOff>
      <xdr:row>74</xdr:row>
      <xdr:rowOff>22500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828F2F3-EEF2-4757-A952-6D1E84C25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15322</xdr:colOff>
      <xdr:row>41</xdr:row>
      <xdr:rowOff>157369</xdr:rowOff>
    </xdr:from>
    <xdr:to>
      <xdr:col>18</xdr:col>
      <xdr:colOff>705322</xdr:colOff>
      <xdr:row>56</xdr:row>
      <xdr:rowOff>179869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9178CD-4905-4D62-AB84-55801165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19</xdr:row>
      <xdr:rowOff>185737</xdr:rowOff>
    </xdr:from>
    <xdr:to>
      <xdr:col>11</xdr:col>
      <xdr:colOff>156600</xdr:colOff>
      <xdr:row>35</xdr:row>
      <xdr:rowOff>17737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7DED70F-3693-7570-416B-EF5479B6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11</xdr:col>
      <xdr:colOff>147075</xdr:colOff>
      <xdr:row>74</xdr:row>
      <xdr:rowOff>22500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C88888-BEA3-CC59-0F16-7BD1C876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</xdr:row>
      <xdr:rowOff>185737</xdr:rowOff>
    </xdr:from>
    <xdr:to>
      <xdr:col>18</xdr:col>
      <xdr:colOff>690000</xdr:colOff>
      <xdr:row>35</xdr:row>
      <xdr:rowOff>17737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8A5828B-7103-2B79-73DD-6F94E1057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753718</xdr:colOff>
      <xdr:row>59</xdr:row>
      <xdr:rowOff>0</xdr:rowOff>
    </xdr:from>
    <xdr:to>
      <xdr:col>18</xdr:col>
      <xdr:colOff>685445</xdr:colOff>
      <xdr:row>74</xdr:row>
      <xdr:rowOff>22500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D6A1974-D14A-4266-F848-2E12386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</xdr:rowOff>
    </xdr:from>
    <xdr:to>
      <xdr:col>16</xdr:col>
      <xdr:colOff>82445</xdr:colOff>
      <xdr:row>46</xdr:row>
      <xdr:rowOff>54673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61F361F-FC7A-4AF3-B8EC-13C75270E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01"/>
          <a:ext cx="7881739" cy="5007673"/>
        </a:xfrm>
        <a:prstGeom prst="rect">
          <a:avLst/>
        </a:prstGeom>
      </xdr:spPr>
    </xdr:pic>
    <xdr:clientData/>
  </xdr:twoCellAnchor>
  <xdr:twoCellAnchor>
    <xdr:from>
      <xdr:col>32</xdr:col>
      <xdr:colOff>5604</xdr:colOff>
      <xdr:row>4</xdr:row>
      <xdr:rowOff>23532</xdr:rowOff>
    </xdr:from>
    <xdr:to>
      <xdr:col>38</xdr:col>
      <xdr:colOff>5604</xdr:colOff>
      <xdr:row>19</xdr:row>
      <xdr:rowOff>8965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36C2801-BCEA-1E4B-88B1-7888ABCE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761999</xdr:colOff>
      <xdr:row>4</xdr:row>
      <xdr:rowOff>12326</xdr:rowOff>
    </xdr:from>
    <xdr:to>
      <xdr:col>44</xdr:col>
      <xdr:colOff>761999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78A0672-C823-5DDC-462C-DE4798D50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</xdr:rowOff>
    </xdr:from>
    <xdr:to>
      <xdr:col>16</xdr:col>
      <xdr:colOff>82445</xdr:colOff>
      <xdr:row>46</xdr:row>
      <xdr:rowOff>54674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25248AC-D4C2-42EF-B6F7-529C0364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01"/>
          <a:ext cx="7864370" cy="5007673"/>
        </a:xfrm>
        <a:prstGeom prst="rect">
          <a:avLst/>
        </a:prstGeom>
      </xdr:spPr>
    </xdr:pic>
    <xdr:clientData/>
  </xdr:twoCellAnchor>
  <xdr:twoCellAnchor>
    <xdr:from>
      <xdr:col>32</xdr:col>
      <xdr:colOff>5604</xdr:colOff>
      <xdr:row>4</xdr:row>
      <xdr:rowOff>23532</xdr:rowOff>
    </xdr:from>
    <xdr:to>
      <xdr:col>38</xdr:col>
      <xdr:colOff>5604</xdr:colOff>
      <xdr:row>18</xdr:row>
      <xdr:rowOff>156882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872CE2-7E9B-45E0-B692-FE9B26075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761999</xdr:colOff>
      <xdr:row>4</xdr:row>
      <xdr:rowOff>12326</xdr:rowOff>
    </xdr:from>
    <xdr:to>
      <xdr:col>44</xdr:col>
      <xdr:colOff>761999</xdr:colOff>
      <xdr:row>18</xdr:row>
      <xdr:rowOff>168088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4F5946-63F6-435E-A6BE-3DE243042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5604</xdr:colOff>
      <xdr:row>4</xdr:row>
      <xdr:rowOff>23532</xdr:rowOff>
    </xdr:from>
    <xdr:to>
      <xdr:col>38</xdr:col>
      <xdr:colOff>5604</xdr:colOff>
      <xdr:row>19</xdr:row>
      <xdr:rowOff>143436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15D400-DCBA-435E-9713-084E7D7A1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761999</xdr:colOff>
      <xdr:row>4</xdr:row>
      <xdr:rowOff>12326</xdr:rowOff>
    </xdr:from>
    <xdr:to>
      <xdr:col>44</xdr:col>
      <xdr:colOff>761999</xdr:colOff>
      <xdr:row>19</xdr:row>
      <xdr:rowOff>134471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424392-1246-4AE9-A9C7-B30273757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16</xdr:col>
      <xdr:colOff>59928</xdr:colOff>
      <xdr:row>46</xdr:row>
      <xdr:rowOff>48323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B4CDEBC-4968-ED63-251E-2B04EC8C1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68000"/>
          <a:ext cx="7859222" cy="50013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5604</xdr:colOff>
      <xdr:row>4</xdr:row>
      <xdr:rowOff>23532</xdr:rowOff>
    </xdr:from>
    <xdr:to>
      <xdr:col>38</xdr:col>
      <xdr:colOff>5604</xdr:colOff>
      <xdr:row>18</xdr:row>
      <xdr:rowOff>44824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45A8F8-4458-44D2-8913-AEBEAC02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761999</xdr:colOff>
      <xdr:row>4</xdr:row>
      <xdr:rowOff>12326</xdr:rowOff>
    </xdr:from>
    <xdr:to>
      <xdr:col>44</xdr:col>
      <xdr:colOff>761999</xdr:colOff>
      <xdr:row>18</xdr:row>
      <xdr:rowOff>56029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7E188F7-D8A3-457D-A88C-0984ABD5D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16</xdr:col>
      <xdr:colOff>59928</xdr:colOff>
      <xdr:row>46</xdr:row>
      <xdr:rowOff>48323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31068C5-7FD1-4F36-A860-7641A11EC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68000"/>
          <a:ext cx="7859222" cy="50013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5604</xdr:colOff>
      <xdr:row>4</xdr:row>
      <xdr:rowOff>23532</xdr:rowOff>
    </xdr:from>
    <xdr:to>
      <xdr:col>38</xdr:col>
      <xdr:colOff>5604</xdr:colOff>
      <xdr:row>20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7A8964-587A-4ACF-9FDD-5D4E16EA0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761999</xdr:colOff>
      <xdr:row>4</xdr:row>
      <xdr:rowOff>12326</xdr:rowOff>
    </xdr:from>
    <xdr:to>
      <xdr:col>44</xdr:col>
      <xdr:colOff>761999</xdr:colOff>
      <xdr:row>20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00CF8D-B6DA-48FA-8E31-02CC9CBC7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16</xdr:col>
      <xdr:colOff>59928</xdr:colOff>
      <xdr:row>46</xdr:row>
      <xdr:rowOff>48323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EE5511E-5263-1272-48D2-66FACFCF0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68000"/>
          <a:ext cx="7859222" cy="50013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5604</xdr:colOff>
      <xdr:row>4</xdr:row>
      <xdr:rowOff>23533</xdr:rowOff>
    </xdr:from>
    <xdr:to>
      <xdr:col>38</xdr:col>
      <xdr:colOff>5604</xdr:colOff>
      <xdr:row>19</xdr:row>
      <xdr:rowOff>17931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595C44-6015-453E-81E0-7E7876D1D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761999</xdr:colOff>
      <xdr:row>4</xdr:row>
      <xdr:rowOff>12326</xdr:rowOff>
    </xdr:from>
    <xdr:to>
      <xdr:col>44</xdr:col>
      <xdr:colOff>761999</xdr:colOff>
      <xdr:row>19</xdr:row>
      <xdr:rowOff>35859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6850922-140E-4D67-8572-E055CF42C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16</xdr:col>
      <xdr:colOff>59928</xdr:colOff>
      <xdr:row>46</xdr:row>
      <xdr:rowOff>48323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EB42BB7-68E3-4E73-A35B-06CC59A16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68000"/>
          <a:ext cx="7859222" cy="5001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B4C3-E294-4479-B8B9-6580EECA3CC8}">
  <dimension ref="A2:L57"/>
  <sheetViews>
    <sheetView zoomScale="85" zoomScaleNormal="85" workbookViewId="0">
      <selection activeCell="F7" sqref="F7:F19"/>
    </sheetView>
  </sheetViews>
  <sheetFormatPr baseColWidth="10" defaultRowHeight="14.4" x14ac:dyDescent="0.3"/>
  <cols>
    <col min="1" max="1" width="5.5546875" bestFit="1" customWidth="1"/>
    <col min="2" max="3" width="5.5546875" customWidth="1"/>
    <col min="4" max="4" width="6.6640625" bestFit="1" customWidth="1"/>
    <col min="5" max="5" width="26.5546875" bestFit="1" customWidth="1"/>
    <col min="6" max="6" width="8.109375" bestFit="1" customWidth="1"/>
    <col min="7" max="7" width="27" customWidth="1"/>
    <col min="8" max="8" width="5.5546875" bestFit="1" customWidth="1"/>
    <col min="9" max="9" width="27.44140625" customWidth="1"/>
    <col min="10" max="10" width="8.109375" bestFit="1" customWidth="1"/>
    <col min="11" max="11" width="29.6640625" bestFit="1" customWidth="1"/>
  </cols>
  <sheetData>
    <row r="2" spans="1:12" s="8" customFormat="1" x14ac:dyDescent="0.3">
      <c r="A2" s="19" t="s">
        <v>77</v>
      </c>
      <c r="B2" s="19"/>
      <c r="C2" s="19"/>
    </row>
    <row r="4" spans="1:12" x14ac:dyDescent="0.3">
      <c r="A4" s="1"/>
      <c r="B4" s="1"/>
      <c r="C4" s="1"/>
      <c r="D4" s="1"/>
      <c r="E4" s="1" t="s">
        <v>68</v>
      </c>
      <c r="F4" s="18" t="s">
        <v>73</v>
      </c>
      <c r="G4" s="1" t="s">
        <v>69</v>
      </c>
      <c r="H4" s="18" t="s">
        <v>73</v>
      </c>
      <c r="I4" s="1" t="s">
        <v>68</v>
      </c>
      <c r="J4" s="18" t="s">
        <v>73</v>
      </c>
      <c r="K4" s="1" t="s">
        <v>69</v>
      </c>
      <c r="L4" s="18" t="s">
        <v>73</v>
      </c>
    </row>
    <row r="5" spans="1:12" x14ac:dyDescent="0.3">
      <c r="A5" s="1"/>
      <c r="B5" s="1"/>
      <c r="C5" s="1"/>
      <c r="D5" s="1"/>
      <c r="E5" s="1"/>
      <c r="F5" s="1"/>
      <c r="G5" s="1" t="s">
        <v>70</v>
      </c>
      <c r="H5" s="1"/>
      <c r="I5" s="1"/>
      <c r="J5" s="1"/>
      <c r="K5" s="1" t="s">
        <v>71</v>
      </c>
      <c r="L5" s="1"/>
    </row>
    <row r="6" spans="1:12" x14ac:dyDescent="0.3">
      <c r="A6" s="3" t="s">
        <v>0</v>
      </c>
      <c r="B6" s="3"/>
      <c r="C6" s="3"/>
      <c r="D6" s="3" t="s">
        <v>72</v>
      </c>
      <c r="E6" s="2" t="s">
        <v>47</v>
      </c>
      <c r="F6" s="2"/>
      <c r="G6" s="2" t="s">
        <v>47</v>
      </c>
      <c r="H6" s="2"/>
      <c r="I6" s="2" t="s">
        <v>79</v>
      </c>
      <c r="J6" s="2"/>
      <c r="K6" s="2" t="s">
        <v>79</v>
      </c>
      <c r="L6" s="2"/>
    </row>
    <row r="7" spans="1:12" x14ac:dyDescent="0.3">
      <c r="A7" s="3">
        <v>6</v>
      </c>
      <c r="B7" s="20">
        <f>A7+0.15</f>
        <v>6.15</v>
      </c>
      <c r="C7" s="20">
        <f>A7+0.45</f>
        <v>6.45</v>
      </c>
      <c r="D7" s="3">
        <v>26</v>
      </c>
      <c r="E7" s="3">
        <f>AVERAGE('10L_20241209_11-49-04'!G7,'10L_20250114_12-15-19'!G7,'10L_20250114_14-27-37'!G7)</f>
        <v>1.6366812388102192</v>
      </c>
      <c r="F7" s="17">
        <f>_xlfn.STDEV.P('10L_20241209_11-49-04'!G7,'10L_20250114_12-15-19'!G7,'10L_20250114_14-27-37'!G7)</f>
        <v>0.59015438382894181</v>
      </c>
      <c r="G7" s="16">
        <f>AVERAGE('10L_20241209_11-49-04'!P7,'10L_20250114_12-15-19'!P7,'10L_20250114_14-27-37'!P7)</f>
        <v>1.0509063609902232</v>
      </c>
      <c r="H7" s="17">
        <f>_xlfn.STDEV.P('10L_20241209_11-49-04'!P7,'10L_20250114_12-15-19'!P7,'10L_20250114_14-27-37'!P7)</f>
        <v>1.5609260232668709E-3</v>
      </c>
      <c r="I7" s="14">
        <f>AVERAGE('10L_20241209_11-49-04'!W7,'10L_20250114_12-15-19'!W7,'10L_20250114_14-27-37'!W7)</f>
        <v>0.97435506184895682</v>
      </c>
      <c r="J7" s="17">
        <f>_xlfn.STDEV.P('10L_20241209_11-49-04'!W7,'10L_20250114_12-15-19'!W7,'10L_20250114_14-27-37'!W7)</f>
        <v>6.7271234009155757E-3</v>
      </c>
      <c r="K7" s="14">
        <f>AVERAGE('10L_20241209_11-49-04'!AD7,'10L_20250114_12-15-19'!AD7,'10L_20250114_14-27-37'!AD7)</f>
        <v>1.0396005390055236</v>
      </c>
      <c r="L7" s="17">
        <f>_xlfn.STDEV.P('10L_20241209_11-49-04'!AD7,'10L_20250114_12-15-19'!AD7,'10L_20250114_14-27-37'!AD7)</f>
        <v>7.9226867241418714E-3</v>
      </c>
    </row>
    <row r="8" spans="1:12" x14ac:dyDescent="0.3">
      <c r="A8" s="3">
        <v>7</v>
      </c>
      <c r="B8" s="20">
        <f t="shared" ref="B8:B19" si="0">A8+0.15</f>
        <v>7.15</v>
      </c>
      <c r="C8" s="20">
        <f t="shared" ref="C8:C19" si="1">A8+0.45</f>
        <v>7.45</v>
      </c>
      <c r="D8" s="3">
        <v>27</v>
      </c>
      <c r="E8" s="3">
        <f>AVERAGE('10L_20241209_11-49-04'!G8,'10L_20250114_12-15-19'!G8,'10L_20250114_14-27-37'!G8)</f>
        <v>1.5006065368652315</v>
      </c>
      <c r="F8" s="17">
        <f>_xlfn.STDEV.P('10L_20241209_11-49-04'!G8,'10L_20250114_12-15-19'!G8,'10L_20250114_14-27-37'!G8)</f>
        <v>0.85568204724037944</v>
      </c>
      <c r="G8" s="16">
        <f>AVERAGE('10L_20241209_11-49-04'!P8,'10L_20250114_12-15-19'!P8,'10L_20250114_14-27-37'!P8)</f>
        <v>1.0510576932840709</v>
      </c>
      <c r="H8" s="17">
        <f>_xlfn.STDEV.P('10L_20241209_11-49-04'!P8,'10L_20250114_12-15-19'!P8,'10L_20250114_14-27-37'!P8)</f>
        <v>1.1070641060608388E-3</v>
      </c>
      <c r="I8" s="14">
        <f>AVERAGE('10L_20241209_11-49-04'!W8,'10L_20250114_12-15-19'!W8,'10L_20250114_14-27-37'!W8)</f>
        <v>1.0921647707621207</v>
      </c>
      <c r="J8" s="17">
        <f>_xlfn.STDEV.P('10L_20241209_11-49-04'!W8,'10L_20250114_12-15-19'!W8,'10L_20250114_14-27-37'!W8)</f>
        <v>5.0487371377629557E-3</v>
      </c>
      <c r="K8" s="14">
        <f>AVERAGE('10L_20241209_11-49-04'!AD8,'10L_20250114_12-15-19'!AD8,'10L_20250114_14-27-37'!AD8)</f>
        <v>1.0605802576108545</v>
      </c>
      <c r="L8" s="17">
        <f>_xlfn.STDEV.P('10L_20241209_11-49-04'!AD8,'10L_20250114_12-15-19'!AD8,'10L_20250114_14-27-37'!AD8)</f>
        <v>7.5667439717973239E-3</v>
      </c>
    </row>
    <row r="9" spans="1:12" x14ac:dyDescent="0.3">
      <c r="A9" s="3">
        <v>8</v>
      </c>
      <c r="B9" s="20">
        <f t="shared" si="0"/>
        <v>8.15</v>
      </c>
      <c r="C9" s="20">
        <f t="shared" si="1"/>
        <v>8.4499999999999993</v>
      </c>
      <c r="D9" s="3">
        <v>28</v>
      </c>
      <c r="E9" s="3">
        <f>AVERAGE('10L_20241209_11-49-04'!G9,'10L_20250114_12-15-19'!G9,'10L_20250114_14-27-37'!G9)</f>
        <v>2.4507126013437901</v>
      </c>
      <c r="F9" s="17">
        <f>_xlfn.STDEV.P('10L_20241209_11-49-04'!G9,'10L_20250114_12-15-19'!G9,'10L_20250114_14-27-37'!G9)</f>
        <v>1.8254603385658874</v>
      </c>
      <c r="G9" s="16">
        <f>AVERAGE('10L_20241209_11-49-04'!P9,'10L_20250114_12-15-19'!P9,'10L_20250114_14-27-37'!P9)</f>
        <v>1.0431146278886037</v>
      </c>
      <c r="H9" s="17">
        <f>_xlfn.STDEV.P('10L_20241209_11-49-04'!P9,'10L_20250114_12-15-19'!P9,'10L_20250114_14-27-37'!P9)</f>
        <v>7.2376278052647819E-3</v>
      </c>
      <c r="I9" s="14">
        <f>AVERAGE('10L_20241209_11-49-04'!W9,'10L_20250114_12-15-19'!W9,'10L_20250114_14-27-37'!W9)</f>
        <v>1.2121817111968953</v>
      </c>
      <c r="J9" s="17">
        <f>_xlfn.STDEV.P('10L_20241209_11-49-04'!W9,'10L_20250114_12-15-19'!W9,'10L_20250114_14-27-37'!W9)</f>
        <v>7.6824255074378744E-3</v>
      </c>
      <c r="K9" s="14">
        <f>AVERAGE('10L_20241209_11-49-04'!AD9,'10L_20250114_12-15-19'!AD9,'10L_20250114_14-27-37'!AD9)</f>
        <v>1.0849001979994919</v>
      </c>
      <c r="L9" s="17">
        <f>_xlfn.STDEV.P('10L_20241209_11-49-04'!AD9,'10L_20250114_12-15-19'!AD9,'10L_20250114_14-27-37'!AD9)</f>
        <v>7.5234531765967028E-3</v>
      </c>
    </row>
    <row r="10" spans="1:12" x14ac:dyDescent="0.3">
      <c r="A10" s="3">
        <v>9</v>
      </c>
      <c r="B10" s="20">
        <f t="shared" si="0"/>
        <v>9.15</v>
      </c>
      <c r="C10" s="20">
        <f t="shared" si="1"/>
        <v>9.4499999999999993</v>
      </c>
      <c r="D10" s="3">
        <v>29</v>
      </c>
      <c r="E10" s="3">
        <f>AVERAGE('10L_20241209_11-49-04'!G10,'10L_20250114_12-15-19'!G10,'10L_20250114_14-27-37'!G10)</f>
        <v>2.029719829559324</v>
      </c>
      <c r="F10" s="17">
        <f>_xlfn.STDEV.P('10L_20241209_11-49-04'!G10,'10L_20250114_12-15-19'!G10,'10L_20250114_14-27-37'!G10)</f>
        <v>1.4252820714455541</v>
      </c>
      <c r="G10" s="16">
        <f>AVERAGE('10L_20241209_11-49-04'!P10,'10L_20250114_12-15-19'!P10,'10L_20250114_14-27-37'!P10)</f>
        <v>1.0414562742638058</v>
      </c>
      <c r="H10" s="17">
        <f>_xlfn.STDEV.P('10L_20241209_11-49-04'!P10,'10L_20250114_12-15-19'!P10,'10L_20250114_14-27-37'!P10)</f>
        <v>5.8600126564985113E-3</v>
      </c>
      <c r="I10" s="14">
        <f>AVERAGE('10L_20241209_11-49-04'!W10,'10L_20250114_12-15-19'!W10,'10L_20250114_14-27-37'!W10)</f>
        <v>1.3220281283060666</v>
      </c>
      <c r="J10" s="17">
        <f>_xlfn.STDEV.P('10L_20241209_11-49-04'!W10,'10L_20250114_12-15-19'!W10,'10L_20250114_14-27-37'!W10)</f>
        <v>4.0917589721765285E-3</v>
      </c>
      <c r="K10" s="14">
        <f>AVERAGE('10L_20241209_11-49-04'!AD10,'10L_20250114_12-15-19'!AD10,'10L_20250114_14-27-37'!AD10)</f>
        <v>1.0893682090628458</v>
      </c>
      <c r="L10" s="17">
        <f>_xlfn.STDEV.P('10L_20241209_11-49-04'!AD10,'10L_20250114_12-15-19'!AD10,'10L_20250114_14-27-37'!AD10)</f>
        <v>1.6927451293099749E-2</v>
      </c>
    </row>
    <row r="11" spans="1:12" x14ac:dyDescent="0.3">
      <c r="A11" s="3">
        <v>10</v>
      </c>
      <c r="B11" s="20">
        <f t="shared" si="0"/>
        <v>10.15</v>
      </c>
      <c r="C11" s="20">
        <f t="shared" si="1"/>
        <v>10.45</v>
      </c>
      <c r="D11" s="3">
        <v>30</v>
      </c>
      <c r="E11" s="3">
        <f>AVERAGE('10L_20241209_11-49-04'!G11,'10L_20250114_12-15-19'!G11,'10L_20250114_14-27-37'!G11)</f>
        <v>2.1820459365844704</v>
      </c>
      <c r="F11" s="17">
        <f>_xlfn.STDEV.P('10L_20241209_11-49-04'!G11,'10L_20250114_12-15-19'!G11,'10L_20250114_14-27-37'!G11)</f>
        <v>1.4082655691915988</v>
      </c>
      <c r="G11" s="16">
        <f>AVERAGE('10L_20241209_11-49-04'!P11,'10L_20250114_12-15-19'!P11,'10L_20250114_14-27-37'!P11)</f>
        <v>1.0444281741532093</v>
      </c>
      <c r="H11" s="17">
        <f>_xlfn.STDEV.P('10L_20241209_11-49-04'!P11,'10L_20250114_12-15-19'!P11,'10L_20250114_14-27-37'!P11)</f>
        <v>4.3044079537287901E-3</v>
      </c>
      <c r="I11" s="14">
        <f>AVERAGE('10L_20241209_11-49-04'!W11,'10L_20250114_12-15-19'!W11,'10L_20250114_14-27-37'!W11)</f>
        <v>1.4494120121002159</v>
      </c>
      <c r="J11" s="17">
        <f>_xlfn.STDEV.P('10L_20241209_11-49-04'!W11,'10L_20250114_12-15-19'!W11,'10L_20250114_14-27-37'!W11)</f>
        <v>1.1193472168925149E-2</v>
      </c>
      <c r="K11" s="14">
        <f>AVERAGE('10L_20241209_11-49-04'!AD11,'10L_20250114_12-15-19'!AD11,'10L_20250114_14-27-37'!AD11)</f>
        <v>1.0851430182386979</v>
      </c>
      <c r="L11" s="17">
        <f>_xlfn.STDEV.P('10L_20241209_11-49-04'!AD11,'10L_20250114_12-15-19'!AD11,'10L_20250114_14-27-37'!AD11)</f>
        <v>9.8432181697584997E-3</v>
      </c>
    </row>
    <row r="12" spans="1:12" x14ac:dyDescent="0.3">
      <c r="A12" s="3">
        <v>11</v>
      </c>
      <c r="B12" s="20">
        <f t="shared" si="0"/>
        <v>11.15</v>
      </c>
      <c r="C12" s="20">
        <f t="shared" si="1"/>
        <v>11.45</v>
      </c>
      <c r="D12" s="3">
        <v>31</v>
      </c>
      <c r="E12" s="3">
        <f>AVERAGE('10L_20241209_11-49-04'!G12,'10L_20250114_12-15-19'!G12,'10L_20250114_14-27-37'!G12)</f>
        <v>1.3060044447580956</v>
      </c>
      <c r="F12" s="17">
        <f>_xlfn.STDEV.P('10L_20241209_11-49-04'!G12,'10L_20250114_12-15-19'!G12,'10L_20250114_14-27-37'!G12)</f>
        <v>0.23654015133864262</v>
      </c>
      <c r="G12" s="16">
        <f>AVERAGE('10L_20241209_11-49-04'!P12,'10L_20250114_12-15-19'!P12,'10L_20250114_14-27-37'!P12)</f>
        <v>1.0435123066519834</v>
      </c>
      <c r="H12" s="17">
        <f>_xlfn.STDEV.P('10L_20241209_11-49-04'!P12,'10L_20250114_12-15-19'!P12,'10L_20250114_14-27-37'!P12)</f>
        <v>4.4170746259376698E-3</v>
      </c>
      <c r="I12" s="14">
        <f>AVERAGE('10L_20241209_11-49-04'!W12,'10L_20250114_12-15-19'!W12,'10L_20250114_14-27-37'!W12)</f>
        <v>1.5577231884002647</v>
      </c>
      <c r="J12" s="17">
        <f>_xlfn.STDEV.P('10L_20241209_11-49-04'!W12,'10L_20250114_12-15-19'!W12,'10L_20250114_14-27-37'!W12)</f>
        <v>1.5283797116994765E-2</v>
      </c>
      <c r="K12" s="14">
        <f>AVERAGE('10L_20241209_11-49-04'!AD12,'10L_20250114_12-15-19'!AD12,'10L_20250114_14-27-37'!AD12)</f>
        <v>1.0973228486139397</v>
      </c>
      <c r="L12" s="17">
        <f>_xlfn.STDEV.P('10L_20241209_11-49-04'!AD12,'10L_20250114_12-15-19'!AD12,'10L_20250114_14-27-37'!AD12)</f>
        <v>9.7004929337852919E-3</v>
      </c>
    </row>
    <row r="13" spans="1:12" x14ac:dyDescent="0.3">
      <c r="A13" s="3">
        <v>12</v>
      </c>
      <c r="B13" s="20">
        <f t="shared" si="0"/>
        <v>12.15</v>
      </c>
      <c r="C13" s="20">
        <f t="shared" si="1"/>
        <v>12.45</v>
      </c>
      <c r="D13" s="3">
        <v>32</v>
      </c>
      <c r="E13" s="3">
        <f>AVERAGE('10L_20241209_11-49-04'!G13,'10L_20250114_12-15-19'!G13,'10L_20250114_14-27-37'!G13)</f>
        <v>1.0666571458180709</v>
      </c>
      <c r="F13" s="17">
        <f>_xlfn.STDEV.P('10L_20241209_11-49-04'!G13,'10L_20250114_12-15-19'!G13,'10L_20250114_14-27-37'!G13)</f>
        <v>9.0286946110985852E-2</v>
      </c>
      <c r="G13" s="16">
        <f>AVERAGE('10L_20241209_11-49-04'!P13,'10L_20250114_12-15-19'!P13,'10L_20250114_14-27-37'!P13)</f>
        <v>1.0380376256941137</v>
      </c>
      <c r="H13" s="17">
        <f>_xlfn.STDEV.P('10L_20241209_11-49-04'!P13,'10L_20250114_12-15-19'!P13,'10L_20250114_14-27-37'!P13)</f>
        <v>2.9675653131325734E-3</v>
      </c>
      <c r="I13" s="14">
        <f>AVERAGE('10L_20241209_11-49-04'!W13,'10L_20250114_12-15-19'!W13,'10L_20250114_14-27-37'!W13)</f>
        <v>1.6813560644785521</v>
      </c>
      <c r="J13" s="17">
        <f>_xlfn.STDEV.P('10L_20241209_11-49-04'!W13,'10L_20250114_12-15-19'!W13,'10L_20250114_14-27-37'!W13)</f>
        <v>1.5720477972067517E-2</v>
      </c>
      <c r="K13" s="14">
        <f>AVERAGE('10L_20241209_11-49-04'!AD13,'10L_20250114_12-15-19'!AD13,'10L_20250114_14-27-37'!AD13)</f>
        <v>1.1015072083195958</v>
      </c>
      <c r="L13" s="17">
        <f>_xlfn.STDEV.P('10L_20241209_11-49-04'!AD13,'10L_20250114_12-15-19'!AD13,'10L_20250114_14-27-37'!AD13)</f>
        <v>5.1601856273680866E-3</v>
      </c>
    </row>
    <row r="14" spans="1:12" x14ac:dyDescent="0.3">
      <c r="A14" s="3">
        <v>13</v>
      </c>
      <c r="B14" s="20">
        <f t="shared" si="0"/>
        <v>13.15</v>
      </c>
      <c r="C14" s="20">
        <f t="shared" si="1"/>
        <v>13.45</v>
      </c>
      <c r="D14" s="3">
        <v>33</v>
      </c>
      <c r="E14" s="3">
        <f>AVERAGE('10L_20241209_11-49-04'!G14,'10L_20250114_12-15-19'!G14,'10L_20250114_14-27-37'!G14)</f>
        <v>1.3325514793395967</v>
      </c>
      <c r="F14" s="17">
        <f>_xlfn.STDEV.P('10L_20241209_11-49-04'!G14,'10L_20250114_12-15-19'!G14,'10L_20250114_14-27-37'!G14)</f>
        <v>0.17814640411217286</v>
      </c>
      <c r="G14" s="16">
        <f>AVERAGE('10L_20241209_11-49-04'!P14,'10L_20250114_12-15-19'!P14,'10L_20250114_14-27-37'!P14)</f>
        <v>1.0380715595985661</v>
      </c>
      <c r="H14" s="17">
        <f>_xlfn.STDEV.P('10L_20241209_11-49-04'!P14,'10L_20250114_12-15-19'!P14,'10L_20250114_14-27-37'!P14)</f>
        <v>9.9238134002870883E-3</v>
      </c>
      <c r="I14" s="14">
        <f>AVERAGE('10L_20241209_11-49-04'!W14,'10L_20250114_12-15-19'!W14,'10L_20250114_14-27-37'!W14)</f>
        <v>1.7912155469258579</v>
      </c>
      <c r="J14" s="17">
        <f>_xlfn.STDEV.P('10L_20241209_11-49-04'!W14,'10L_20250114_12-15-19'!W14,'10L_20250114_14-27-37'!W14)</f>
        <v>1.6134922516431512E-2</v>
      </c>
      <c r="K14" s="14">
        <f>AVERAGE('10L_20241209_11-49-04'!AD14,'10L_20250114_12-15-19'!AD14,'10L_20250114_14-27-37'!AD14)</f>
        <v>1.1084713524832004</v>
      </c>
      <c r="L14" s="17">
        <f>_xlfn.STDEV.P('10L_20241209_11-49-04'!AD14,'10L_20250114_12-15-19'!AD14,'10L_20250114_14-27-37'!AD14)</f>
        <v>1.9524301263150957E-2</v>
      </c>
    </row>
    <row r="15" spans="1:12" x14ac:dyDescent="0.3">
      <c r="A15" s="3">
        <v>14</v>
      </c>
      <c r="B15" s="20">
        <f t="shared" si="0"/>
        <v>14.15</v>
      </c>
      <c r="C15" s="20">
        <f t="shared" si="1"/>
        <v>14.45</v>
      </c>
      <c r="D15" s="3">
        <v>34</v>
      </c>
      <c r="E15" s="3">
        <f>AVERAGE('10L_20241209_11-49-04'!G15,'10L_20250114_12-15-19'!G15,'10L_20250114_14-27-37'!G15)</f>
        <v>1.6448768774668334</v>
      </c>
      <c r="F15" s="17">
        <f>_xlfn.STDEV.P('10L_20241209_11-49-04'!G15,'10L_20250114_12-15-19'!G15,'10L_20250114_14-27-37'!G15)</f>
        <v>0.4915037306515368</v>
      </c>
      <c r="G15" s="16">
        <f>AVERAGE('10L_20241209_11-49-04'!P15,'10L_20250114_12-15-19'!P15,'10L_20250114_14-27-37'!P15)</f>
        <v>1.0383447177292553</v>
      </c>
      <c r="H15" s="17">
        <f>_xlfn.STDEV.P('10L_20241209_11-49-04'!P15,'10L_20250114_12-15-19'!P15,'10L_20250114_14-27-37'!P15)</f>
        <v>1.5399776110175156E-2</v>
      </c>
      <c r="I15" s="14">
        <f>AVERAGE('10L_20241209_11-49-04'!W15,'10L_20250114_12-15-19'!W15,'10L_20250114_14-27-37'!W15)</f>
        <v>1.9179772059122673</v>
      </c>
      <c r="J15" s="17">
        <f>_xlfn.STDEV.P('10L_20241209_11-49-04'!W15,'10L_20250114_12-15-19'!W15,'10L_20250114_14-27-37'!W15)</f>
        <v>5.4864372495950784E-3</v>
      </c>
      <c r="K15" s="14">
        <f>AVERAGE('10L_20241209_11-49-04'!AD15,'10L_20250114_12-15-19'!AD15,'10L_20250114_14-27-37'!AD15)</f>
        <v>1.1053497837066759</v>
      </c>
      <c r="L15" s="17">
        <f>_xlfn.STDEV.P('10L_20241209_11-49-04'!AD15,'10L_20250114_12-15-19'!AD15,'10L_20250114_14-27-37'!AD15)</f>
        <v>2.4454894192892939E-2</v>
      </c>
    </row>
    <row r="16" spans="1:12" x14ac:dyDescent="0.3">
      <c r="A16" s="3">
        <v>15</v>
      </c>
      <c r="B16" s="20">
        <f t="shared" si="0"/>
        <v>15.15</v>
      </c>
      <c r="C16" s="20">
        <f t="shared" si="1"/>
        <v>15.45</v>
      </c>
      <c r="D16" s="3">
        <v>35</v>
      </c>
      <c r="E16" s="3">
        <f>AVERAGE('10L_20241209_11-49-04'!G16,'10L_20250114_12-15-19'!G16,'10L_20250114_14-27-37'!G16)</f>
        <v>1.3005040486653627</v>
      </c>
      <c r="F16" s="17">
        <f>_xlfn.STDEV.P('10L_20241209_11-49-04'!G16,'10L_20250114_12-15-19'!G16,'10L_20250114_14-27-37'!G16)</f>
        <v>0.30753718682785885</v>
      </c>
      <c r="G16" s="16">
        <f>AVERAGE('10L_20241209_11-49-04'!P16,'10L_20250114_12-15-19'!P16,'10L_20250114_14-27-37'!P16)</f>
        <v>1.0362602905893381</v>
      </c>
      <c r="H16" s="17">
        <f>_xlfn.STDEV.P('10L_20241209_11-49-04'!P16,'10L_20250114_12-15-19'!P16,'10L_20250114_14-27-37'!P16)</f>
        <v>1.8684304921969853E-2</v>
      </c>
      <c r="I16" s="14">
        <f>AVERAGE('10L_20241209_11-49-04'!W16,'10L_20250114_12-15-19'!W16,'10L_20250114_14-27-37'!W16)</f>
        <v>2.0322200139363562</v>
      </c>
      <c r="J16" s="17">
        <f>_xlfn.STDEV.P('10L_20241209_11-49-04'!W16,'10L_20250114_12-15-19'!W16,'10L_20250114_14-27-37'!W16)</f>
        <v>1.835143651560189E-2</v>
      </c>
      <c r="K16" s="14">
        <f>AVERAGE('10L_20241209_11-49-04'!AD16,'10L_20250114_12-15-19'!AD16,'10L_20250114_14-27-37'!AD16)</f>
        <v>1.1164766122916701</v>
      </c>
      <c r="L16" s="17">
        <f>_xlfn.STDEV.P('10L_20241209_11-49-04'!AD16,'10L_20250114_12-15-19'!AD16,'10L_20250114_14-27-37'!AD16)</f>
        <v>2.3837574665960738E-2</v>
      </c>
    </row>
    <row r="17" spans="1:12" x14ac:dyDescent="0.3">
      <c r="A17" s="3">
        <v>16</v>
      </c>
      <c r="B17" s="20">
        <f t="shared" si="0"/>
        <v>16.149999999999999</v>
      </c>
      <c r="C17" s="20">
        <f t="shared" si="1"/>
        <v>16.45</v>
      </c>
      <c r="D17" s="3">
        <v>36</v>
      </c>
      <c r="E17" s="3">
        <f>AVERAGE('10L_20241209_11-49-04'!G17,'10L_20250114_12-15-19'!G17,'10L_20250114_14-27-37'!G17)</f>
        <v>1.3492405414581266</v>
      </c>
      <c r="F17" s="17">
        <f>_xlfn.STDEV.P('10L_20241209_11-49-04'!G17,'10L_20250114_12-15-19'!G17,'10L_20250114_14-27-37'!G17)</f>
        <v>0.2106559244669069</v>
      </c>
      <c r="G17" s="16">
        <f>AVERAGE('10L_20241209_11-49-04'!P17,'10L_20250114_12-15-19'!P17,'10L_20250114_14-27-37'!P17)</f>
        <v>1.0311941549796344</v>
      </c>
      <c r="H17" s="17">
        <f>_xlfn.STDEV.P('10L_20241209_11-49-04'!P17,'10L_20250114_12-15-19'!P17,'10L_20250114_14-27-37'!P17)</f>
        <v>1.583418154879913E-2</v>
      </c>
      <c r="I17" s="14">
        <f>AVERAGE('10L_20241209_11-49-04'!W17,'10L_20250114_12-15-19'!W17,'10L_20250114_14-27-37'!W17)</f>
        <v>2.1540709654490109</v>
      </c>
      <c r="J17" s="17">
        <f>_xlfn.STDEV.P('10L_20241209_11-49-04'!W17,'10L_20250114_12-15-19'!W17,'10L_20250114_14-27-37'!W17)</f>
        <v>1.713995092614146E-2</v>
      </c>
      <c r="K17" s="14">
        <f>AVERAGE('10L_20241209_11-49-04'!AD17,'10L_20250114_12-15-19'!AD17,'10L_20250114_14-27-37'!AD17)</f>
        <v>1.1156865954014363</v>
      </c>
      <c r="L17" s="17">
        <f>_xlfn.STDEV.P('10L_20241209_11-49-04'!AD17,'10L_20250114_12-15-19'!AD17,'10L_20250114_14-27-37'!AD17)</f>
        <v>2.1002604327775794E-2</v>
      </c>
    </row>
    <row r="18" spans="1:12" x14ac:dyDescent="0.3">
      <c r="A18" s="3">
        <v>17</v>
      </c>
      <c r="B18" s="20">
        <f t="shared" si="0"/>
        <v>17.149999999999999</v>
      </c>
      <c r="C18" s="20">
        <f t="shared" si="1"/>
        <v>17.45</v>
      </c>
      <c r="D18" s="3">
        <v>37</v>
      </c>
      <c r="E18" s="3">
        <f>AVERAGE('10L_20241209_11-49-04'!G18,'10L_20250114_12-15-19'!G18,'10L_20250114_14-27-37'!G18)</f>
        <v>1.4655571778615268</v>
      </c>
      <c r="F18" s="17">
        <f>_xlfn.STDEV.P('10L_20241209_11-49-04'!G18,'10L_20250114_12-15-19'!G18,'10L_20250114_14-27-37'!G18)</f>
        <v>0.16710177130146217</v>
      </c>
      <c r="G18" s="16">
        <f>AVERAGE('10L_20241209_11-49-04'!P18,'10L_20250114_12-15-19'!P18,'10L_20250114_14-27-37'!P18)</f>
        <v>1.0289713807456684</v>
      </c>
      <c r="H18" s="17">
        <f>_xlfn.STDEV.P('10L_20241209_11-49-04'!P18,'10L_20250114_12-15-19'!P18,'10L_20250114_14-27-37'!P18)</f>
        <v>1.960932659679308E-2</v>
      </c>
      <c r="I18" s="14">
        <f>AVERAGE('10L_20241209_11-49-04'!W18,'10L_20250114_12-15-19'!W18,'10L_20250114_14-27-37'!W18)</f>
        <v>2.2398105621337829</v>
      </c>
      <c r="J18" s="17">
        <f>_xlfn.STDEV.P('10L_20241209_11-49-04'!W18,'10L_20250114_12-15-19'!W18,'10L_20250114_14-27-37'!W18)</f>
        <v>8.9968140937087132E-3</v>
      </c>
      <c r="K18" s="14">
        <f>AVERAGE('10L_20241209_11-49-04'!AD18,'10L_20250114_12-15-19'!AD18,'10L_20250114_14-27-37'!AD18)</f>
        <v>1.1241082306369801</v>
      </c>
      <c r="L18" s="17">
        <f>_xlfn.STDEV.P('10L_20241209_11-49-04'!AD18,'10L_20250114_12-15-19'!AD18,'10L_20250114_14-27-37'!AD18)</f>
        <v>2.57416035360922E-2</v>
      </c>
    </row>
    <row r="19" spans="1:12" x14ac:dyDescent="0.3">
      <c r="A19" s="3">
        <v>18</v>
      </c>
      <c r="B19" s="20">
        <f t="shared" si="0"/>
        <v>18.149999999999999</v>
      </c>
      <c r="C19" s="20">
        <f t="shared" si="1"/>
        <v>18.45</v>
      </c>
      <c r="D19" s="3">
        <v>38</v>
      </c>
      <c r="E19" s="3">
        <f>AVERAGE('10L_20241209_11-49-04'!G19,'10L_20250114_12-15-19'!G19,'10L_20250114_14-27-37'!G19)</f>
        <v>1.4841628074645934</v>
      </c>
      <c r="F19" s="17">
        <f>_xlfn.STDEV.P('10L_20241209_11-49-04'!G19,'10L_20250114_12-15-19'!G19,'10L_20250114_14-27-37'!G19)</f>
        <v>0.22257209683517559</v>
      </c>
      <c r="G19" s="16">
        <f>AVERAGE('10L_20241209_11-49-04'!P19,'10L_20250114_12-15-19'!P19,'10L_20250114_14-27-37'!P19)</f>
        <v>1.0213998878726607</v>
      </c>
      <c r="H19" s="17">
        <f>_xlfn.STDEV.P('10L_20241209_11-49-04'!P19,'10L_20250114_12-15-19'!P19,'10L_20250114_14-27-37'!P19)</f>
        <v>9.2537197952040004E-3</v>
      </c>
      <c r="I19" s="14">
        <f>AVERAGE('10L_20241209_11-49-04'!W19,'10L_20250114_12-15-19'!W19,'10L_20250114_14-27-37'!W19)</f>
        <v>2.3793182690938264</v>
      </c>
      <c r="J19" s="17">
        <f>_xlfn.STDEV.P('10L_20241209_11-49-04'!W19,'10L_20250114_12-15-19'!W19,'10L_20250114_14-27-37'!W19)</f>
        <v>2.4466017311677003E-2</v>
      </c>
      <c r="K19" s="14">
        <f>AVERAGE('10L_20241209_11-49-04'!AD19,'10L_20250114_12-15-19'!AD19,'10L_20250114_14-27-37'!AD19)</f>
        <v>1.1405577059821299</v>
      </c>
      <c r="L19" s="17">
        <f>_xlfn.STDEV.P('10L_20241209_11-49-04'!AD19,'10L_20250114_12-15-19'!AD19,'10L_20250114_14-27-37'!AD19)</f>
        <v>1.3752209958738323E-2</v>
      </c>
    </row>
    <row r="40" spans="1:12" s="19" customFormat="1" x14ac:dyDescent="0.3">
      <c r="A40" s="19" t="s">
        <v>78</v>
      </c>
    </row>
    <row r="42" spans="1:12" x14ac:dyDescent="0.3">
      <c r="A42" s="1"/>
      <c r="B42" s="1"/>
      <c r="C42" s="1"/>
      <c r="D42" s="1"/>
      <c r="E42" s="1" t="s">
        <v>68</v>
      </c>
      <c r="F42" s="18" t="s">
        <v>73</v>
      </c>
      <c r="G42" s="1" t="s">
        <v>69</v>
      </c>
      <c r="H42" s="18" t="s">
        <v>73</v>
      </c>
      <c r="I42" s="1" t="s">
        <v>68</v>
      </c>
      <c r="J42" s="18" t="s">
        <v>73</v>
      </c>
      <c r="K42" s="1" t="s">
        <v>69</v>
      </c>
      <c r="L42" s="18" t="s">
        <v>73</v>
      </c>
    </row>
    <row r="43" spans="1:12" x14ac:dyDescent="0.3">
      <c r="A43" s="1"/>
      <c r="B43" s="1"/>
      <c r="C43" s="1"/>
      <c r="D43" s="1"/>
      <c r="E43" s="1"/>
      <c r="F43" s="1"/>
      <c r="G43" s="1" t="s">
        <v>70</v>
      </c>
      <c r="H43" s="1"/>
      <c r="I43" s="1"/>
      <c r="J43" s="1"/>
      <c r="K43" s="1" t="s">
        <v>71</v>
      </c>
      <c r="L43" s="1"/>
    </row>
    <row r="44" spans="1:12" x14ac:dyDescent="0.3">
      <c r="A44" s="3" t="s">
        <v>0</v>
      </c>
      <c r="B44" s="3"/>
      <c r="C44" s="3"/>
      <c r="D44" s="3" t="s">
        <v>72</v>
      </c>
      <c r="E44" s="2" t="s">
        <v>47</v>
      </c>
      <c r="F44" s="2"/>
      <c r="G44" s="2" t="s">
        <v>47</v>
      </c>
      <c r="H44" s="2"/>
      <c r="I44" s="2" t="s">
        <v>79</v>
      </c>
      <c r="J44" s="2"/>
      <c r="K44" s="2" t="s">
        <v>79</v>
      </c>
      <c r="L44" s="2"/>
    </row>
    <row r="45" spans="1:12" x14ac:dyDescent="0.3">
      <c r="A45" s="3">
        <v>6</v>
      </c>
      <c r="B45" s="20">
        <f>A45+0.15</f>
        <v>6.15</v>
      </c>
      <c r="C45" s="20">
        <f>A45+0.45</f>
        <v>6.45</v>
      </c>
      <c r="D45" s="3">
        <v>26</v>
      </c>
      <c r="E45" s="3">
        <f>AVERAGE('10L_20241209_11-49-04_duration'!G7,'10L_20250114_12-15-19_duration'!G7,'10L_20250114_14-27-37_duration'!G7)</f>
        <v>3607.4615363279904</v>
      </c>
      <c r="F45" s="17">
        <f>_xlfn.STDEV.P('10L_20241209_11-49-04_duration'!G7,'10L_20250114_12-15-19_duration'!G7,'10L_20250114_14-27-37_duration'!G7)</f>
        <v>1.0673885864246473</v>
      </c>
      <c r="G45" s="16">
        <f>AVERAGE('10L_20241209_11-49-04_duration'!P7,'10L_20250114_14-27-37_duration'!P7,'10L_20250114_12-15-19_duration'!P7)</f>
        <v>6.3578672982008335</v>
      </c>
      <c r="H45" s="17">
        <f>_xlfn.STDEV.P('10L_20241209_11-49-04_duration'!P7,'10L_20250114_14-27-37_duration'!P7,'10L_20250114_12-15-19_duration'!P7)</f>
        <v>0.85152196339018438</v>
      </c>
      <c r="I45" s="14">
        <f>AVERAGE('10L_20241209_11-49-04_duration'!W7,'10L_20250114_12-15-19_duration'!W7,'10L_20250114_14-27-37_duration'!W7)</f>
        <v>2.7062919139862061</v>
      </c>
      <c r="J45" s="17">
        <f>_xlfn.STDEV.P('10L_20241209_11-49-04_duration'!W7,'10L_20250114_12-15-19_duration'!W7,'10L_20250114_14-27-37_duration'!W7)</f>
        <v>0.17084933330296448</v>
      </c>
      <c r="K45" s="14">
        <f>AVERAGE('10L_20241209_11-49-04_duration'!AD7,'10L_20250114_12-15-19_duration'!AD7,'10L_20250114_14-27-37_duration'!AD7)</f>
        <v>0.91998361096453263</v>
      </c>
      <c r="L45" s="17">
        <f>_xlfn.STDEV.P('10L_20241209_11-49-04_duration'!AD7,'10L_20250114_12-15-19_duration'!AD7,'10L_20250114_14-27-37_duration'!AD7)</f>
        <v>9.9276961532627758E-2</v>
      </c>
    </row>
    <row r="46" spans="1:12" x14ac:dyDescent="0.3">
      <c r="A46" s="3">
        <v>7</v>
      </c>
      <c r="B46" s="20">
        <f t="shared" ref="B46:B57" si="2">A46+0.15</f>
        <v>7.15</v>
      </c>
      <c r="C46" s="20">
        <f t="shared" ref="C46:C57" si="3">A46+0.45</f>
        <v>7.45</v>
      </c>
      <c r="D46" s="3">
        <v>27</v>
      </c>
      <c r="E46" s="3">
        <f>AVERAGE('10L_20241209_11-49-04_duration'!G8,'10L_20250114_12-15-19_duration'!G8,'10L_20250114_14-27-37_duration'!G8)</f>
        <v>3613.2458399136835</v>
      </c>
      <c r="F46" s="17">
        <f>_xlfn.STDEV.P('10L_20241209_11-49-04_duration'!G8,'10L_20250114_12-15-19_duration'!G8,'10L_20250114_14-27-37_duration'!G8)</f>
        <v>4.8062432370506167</v>
      </c>
      <c r="G46" s="16">
        <f>AVERAGE('10L_20241209_11-49-04_duration'!P8,'10L_20250114_14-27-37_duration'!P8,'10L_20250114_12-15-19_duration'!P8)</f>
        <v>5.4385894567993152</v>
      </c>
      <c r="H46" s="17">
        <f>_xlfn.STDEV.P('10L_20241209_11-49-04_duration'!P8,'10L_20250114_14-27-37_duration'!P8,'10L_20250114_12-15-19_duration'!P8)</f>
        <v>0.70857476450123624</v>
      </c>
      <c r="I46" s="14">
        <f>AVERAGE('10L_20241209_11-49-04_duration'!W8,'10L_20250114_12-15-19_duration'!W8,'10L_20250114_14-27-37_duration'!W8)</f>
        <v>2.8438850402832028</v>
      </c>
      <c r="J46" s="17">
        <f>_xlfn.STDEV.P('10L_20241209_11-49-04_duration'!W8,'10L_20250114_12-15-19_duration'!W8,'10L_20250114_14-27-37_duration'!W8)</f>
        <v>0.15401782977091358</v>
      </c>
      <c r="K46" s="14">
        <f>AVERAGE('10L_20241209_11-49-04_duration'!AD8,'10L_20250114_12-15-19_duration'!AD8,'10L_20250114_14-27-37_duration'!AD8)</f>
        <v>1.0427353988472379</v>
      </c>
      <c r="L46" s="17">
        <f>_xlfn.STDEV.P('10L_20241209_11-49-04_duration'!AD8,'10L_20250114_12-15-19_duration'!AD8,'10L_20250114_14-27-37_duration'!AD8)</f>
        <v>3.3391324197159622E-2</v>
      </c>
    </row>
    <row r="47" spans="1:12" x14ac:dyDescent="0.3">
      <c r="A47" s="3">
        <v>8</v>
      </c>
      <c r="B47" s="20">
        <f t="shared" si="2"/>
        <v>8.15</v>
      </c>
      <c r="C47" s="20">
        <f t="shared" si="3"/>
        <v>8.4499999999999993</v>
      </c>
      <c r="D47" s="3">
        <v>28</v>
      </c>
      <c r="E47" s="3">
        <f>AVERAGE('10L_20241209_11-49-04_duration'!G9,'10L_20250114_12-15-19_duration'!G9,'10L_20250114_14-27-37_duration'!G9)</f>
        <v>3613.7324702739697</v>
      </c>
      <c r="F47" s="17">
        <f>_xlfn.STDEV.P('10L_20241209_11-49-04_duration'!G9,'10L_20250114_12-15-19_duration'!G9,'10L_20250114_14-27-37_duration'!G9)</f>
        <v>5.4139960743699183</v>
      </c>
      <c r="G47" s="16">
        <f>AVERAGE('10L_20241209_11-49-04_duration'!P9,'10L_20250114_14-27-37_duration'!P9,'10L_20250114_12-15-19_duration'!P9)</f>
        <v>7.2185900966429308</v>
      </c>
      <c r="H47" s="17">
        <f>_xlfn.STDEV.P('10L_20241209_11-49-04_duration'!P9,'10L_20250114_14-27-37_duration'!P9,'10L_20250114_12-15-19_duration'!P9)</f>
        <v>1.9499780410593961</v>
      </c>
      <c r="I47" s="14">
        <f>AVERAGE('10L_20241209_11-49-04_duration'!W9,'10L_20250114_12-15-19_duration'!W9,'10L_20250114_14-27-37_duration'!W9)</f>
        <v>2.9879247824350994</v>
      </c>
      <c r="J47" s="17">
        <f>_xlfn.STDEV.P('10L_20241209_11-49-04_duration'!W9,'10L_20250114_12-15-19_duration'!W9,'10L_20250114_14-27-37_duration'!W9)</f>
        <v>0.16295063173363356</v>
      </c>
      <c r="K47" s="14">
        <f>AVERAGE('10L_20241209_11-49-04_duration'!AD9,'10L_20250114_12-15-19_duration'!AD9,'10L_20250114_14-27-37_duration'!AD9)</f>
        <v>0.90171004727500736</v>
      </c>
      <c r="L47" s="17">
        <f>_xlfn.STDEV.P('10L_20241209_11-49-04_duration'!AD9,'10L_20250114_12-15-19_duration'!AD9,'10L_20250114_14-27-37_duration'!AD9)</f>
        <v>0.11326775365543579</v>
      </c>
    </row>
    <row r="48" spans="1:12" x14ac:dyDescent="0.3">
      <c r="A48" s="3">
        <v>9</v>
      </c>
      <c r="B48" s="20">
        <f t="shared" si="2"/>
        <v>9.15</v>
      </c>
      <c r="C48" s="20">
        <f t="shared" si="3"/>
        <v>9.4499999999999993</v>
      </c>
      <c r="D48" s="3">
        <v>29</v>
      </c>
      <c r="E48" s="3">
        <f>AVERAGE('10L_20241209_11-49-04_duration'!G10,'10L_20250114_12-15-19_duration'!G10,'10L_20250114_14-27-37_duration'!G10)</f>
        <v>3619.193907658253</v>
      </c>
      <c r="F48" s="17">
        <f>_xlfn.STDEV.P('10L_20241209_11-49-04_duration'!G10,'10L_20250114_12-15-19_duration'!G10,'10L_20250114_14-27-37_duration'!G10)</f>
        <v>5.9315416770721763</v>
      </c>
      <c r="G48" s="16">
        <f>AVERAGE('10L_20241209_11-49-04_duration'!P10,'10L_20250114_14-27-37_duration'!P10,'10L_20250114_12-15-19_duration'!P10)</f>
        <v>6.3958878172565976</v>
      </c>
      <c r="H48" s="17">
        <f>_xlfn.STDEV.P('10L_20241209_11-49-04_duration'!P10,'10L_20250114_14-27-37_duration'!P10,'10L_20250114_12-15-19_duration'!P10)</f>
        <v>2.240599676920414</v>
      </c>
      <c r="I48" s="14">
        <f>AVERAGE('10L_20241209_11-49-04_duration'!W10,'10L_20250114_12-15-19_duration'!W10,'10L_20250114_14-27-37_duration'!W10)</f>
        <v>3.120395294825236</v>
      </c>
      <c r="J48" s="17">
        <f>_xlfn.STDEV.P('10L_20241209_11-49-04_duration'!W10,'10L_20250114_12-15-19_duration'!W10,'10L_20250114_14-27-37_duration'!W10)</f>
        <v>0.16024105696255117</v>
      </c>
      <c r="K48" s="14">
        <f>AVERAGE('10L_20241209_11-49-04_duration'!AD10,'10L_20250114_12-15-19_duration'!AD10,'10L_20250114_14-27-37_duration'!AD10)</f>
        <v>0.93892597220539731</v>
      </c>
      <c r="L48" s="17">
        <f>_xlfn.STDEV.P('10L_20241209_11-49-04_duration'!AD10,'10L_20250114_12-15-19_duration'!AD10,'10L_20250114_14-27-37_duration'!AD10)</f>
        <v>0.13804669683616427</v>
      </c>
    </row>
    <row r="49" spans="1:12" x14ac:dyDescent="0.3">
      <c r="A49" s="3">
        <v>10</v>
      </c>
      <c r="B49" s="20">
        <f t="shared" si="2"/>
        <v>10.15</v>
      </c>
      <c r="C49" s="20">
        <f t="shared" si="3"/>
        <v>10.45</v>
      </c>
      <c r="D49" s="3">
        <v>30</v>
      </c>
      <c r="E49" s="3">
        <f>AVERAGE('10L_20241209_11-49-04_duration'!G11,'10L_20250114_12-15-19_duration'!G11,'10L_20250114_14-27-37_duration'!G11)</f>
        <v>3616.9118177890737</v>
      </c>
      <c r="F49" s="17">
        <f>_xlfn.STDEV.P('10L_20241209_11-49-04_duration'!G11,'10L_20250114_12-15-19_duration'!G11,'10L_20250114_14-27-37_duration'!G11)</f>
        <v>5.5606514142791079</v>
      </c>
      <c r="G49" s="16">
        <f>AVERAGE('10L_20241209_11-49-04_duration'!P11,'10L_20250114_14-27-37_duration'!P11,'10L_20250114_12-15-19_duration'!P11)</f>
        <v>4.1587442026993191</v>
      </c>
      <c r="H49" s="17">
        <f>_xlfn.STDEV.P('10L_20241209_11-49-04_duration'!P11,'10L_20250114_14-27-37_duration'!P11,'10L_20250114_12-15-19_duration'!P11)</f>
        <v>0.17126483951816995</v>
      </c>
      <c r="I49" s="14">
        <f>AVERAGE('10L_20241209_11-49-04_duration'!W11,'10L_20250114_12-15-19_duration'!W11,'10L_20250114_14-27-37_duration'!W11)</f>
        <v>3.2639427502950031</v>
      </c>
      <c r="J49" s="17">
        <f>_xlfn.STDEV.P('10L_20241209_11-49-04_duration'!W11,'10L_20250114_12-15-19_duration'!W11,'10L_20250114_14-27-37_duration'!W11)</f>
        <v>0.15109234646021044</v>
      </c>
      <c r="K49" s="14">
        <f>AVERAGE('10L_20241209_11-49-04_duration'!AD11,'10L_20250114_12-15-19_duration'!AD11,'10L_20250114_14-27-37_duration'!AD11)</f>
        <v>1.1779652575690882</v>
      </c>
      <c r="L49" s="17">
        <f>_xlfn.STDEV.P('10L_20241209_11-49-04_duration'!AD11,'10L_20250114_12-15-19_duration'!AD11,'10L_20250114_14-27-37_duration'!AD11)</f>
        <v>0.22414000352751723</v>
      </c>
    </row>
    <row r="50" spans="1:12" x14ac:dyDescent="0.3">
      <c r="A50" s="3">
        <v>11</v>
      </c>
      <c r="B50" s="20">
        <f t="shared" si="2"/>
        <v>11.15</v>
      </c>
      <c r="C50" s="20">
        <f t="shared" si="3"/>
        <v>11.45</v>
      </c>
      <c r="D50" s="3">
        <v>31</v>
      </c>
      <c r="E50" s="3">
        <f>AVERAGE('10L_20241209_11-49-04_duration'!G12,'10L_20250114_12-15-19_duration'!G12,'10L_20250114_14-27-37_duration'!G12)</f>
        <v>3617.4942341645533</v>
      </c>
      <c r="F50" s="17">
        <f>_xlfn.STDEV.P('10L_20241209_11-49-04_duration'!G12,'10L_20250114_12-15-19_duration'!G12,'10L_20250114_14-27-37_duration'!G12)</f>
        <v>8.4824985174579801</v>
      </c>
      <c r="G50" s="16">
        <f>AVERAGE('10L_20241209_11-49-04_duration'!P12,'10L_20250114_14-27-37_duration'!P12,'10L_20250114_12-15-19_duration'!P12)</f>
        <v>4.3757970895337301</v>
      </c>
      <c r="H50" s="17">
        <f>_xlfn.STDEV.P('10L_20241209_11-49-04_duration'!P12,'10L_20250114_14-27-37_duration'!P12,'10L_20250114_12-15-19_duration'!P12)</f>
        <v>0.25390245360141911</v>
      </c>
      <c r="I50" s="14">
        <f>AVERAGE('10L_20241209_11-49-04_duration'!W12,'10L_20250114_12-15-19_duration'!W12,'10L_20250114_14-27-37_duration'!W12)</f>
        <v>3.4150909741719566</v>
      </c>
      <c r="J50" s="17">
        <f>_xlfn.STDEV.P('10L_20241209_11-49-04_duration'!W12,'10L_20250114_12-15-19_duration'!W12,'10L_20250114_14-27-37_duration'!W12)</f>
        <v>0.15719178473165843</v>
      </c>
      <c r="K50" s="14">
        <f>AVERAGE('10L_20241209_11-49-04_duration'!AD12,'10L_20250114_12-15-19_duration'!AD12,'10L_20250114_14-27-37_duration'!AD12)</f>
        <v>1.1703295956426008</v>
      </c>
      <c r="L50" s="17">
        <f>_xlfn.STDEV.P('10L_20241209_11-49-04_duration'!AD12,'10L_20250114_12-15-19_duration'!AD12,'10L_20250114_14-27-37_duration'!AD12)</f>
        <v>0.13561817222559136</v>
      </c>
    </row>
    <row r="51" spans="1:12" x14ac:dyDescent="0.3">
      <c r="A51" s="3">
        <v>12</v>
      </c>
      <c r="B51" s="20">
        <f t="shared" si="2"/>
        <v>12.15</v>
      </c>
      <c r="C51" s="20">
        <f t="shared" si="3"/>
        <v>12.45</v>
      </c>
      <c r="D51" s="3">
        <v>32</v>
      </c>
      <c r="E51" s="3">
        <f>AVERAGE('10L_20241209_11-49-04_duration'!G13,'10L_20250114_12-15-19_duration'!G13,'10L_20250114_14-27-37_duration'!G13)</f>
        <v>3613.0591382980297</v>
      </c>
      <c r="F51" s="17">
        <f>_xlfn.STDEV.P('10L_20241209_11-49-04_duration'!G13,'10L_20250114_12-15-19_duration'!G13,'10L_20250114_14-27-37_duration'!G13)</f>
        <v>0.57520726728314087</v>
      </c>
      <c r="G51" s="16">
        <f>AVERAGE('10L_20241209_11-49-04_duration'!P13,'10L_20250114_14-27-37_duration'!P13,'10L_20250114_12-15-19_duration'!P13)</f>
        <v>5.0085238661896962</v>
      </c>
      <c r="H51" s="17">
        <f>_xlfn.STDEV.P('10L_20241209_11-49-04_duration'!P13,'10L_20250114_14-27-37_duration'!P13,'10L_20250114_12-15-19_duration'!P13)</f>
        <v>1.916636438399145</v>
      </c>
      <c r="I51" s="14">
        <f>AVERAGE('10L_20241209_11-49-04_duration'!W13,'10L_20250114_12-15-19_duration'!W13,'10L_20250114_14-27-37_duration'!W13)</f>
        <v>3.5952547550201417</v>
      </c>
      <c r="J51" s="17">
        <f>_xlfn.STDEV.P('10L_20241209_11-49-04_duration'!W13,'10L_20250114_12-15-19_duration'!W13,'10L_20250114_14-27-37_duration'!W13)</f>
        <v>0.18276971271200254</v>
      </c>
      <c r="K51" s="14">
        <f>AVERAGE('10L_20241209_11-49-04_duration'!AD13,'10L_20250114_12-15-19_duration'!AD13,'10L_20250114_14-27-37_duration'!AD13)</f>
        <v>1.1613581422540025</v>
      </c>
      <c r="L51" s="17">
        <f>_xlfn.STDEV.P('10L_20241209_11-49-04_duration'!AD13,'10L_20250114_12-15-19_duration'!AD13,'10L_20250114_14-27-37_duration'!AD13)</f>
        <v>0.24636768639851525</v>
      </c>
    </row>
    <row r="52" spans="1:12" x14ac:dyDescent="0.3">
      <c r="A52" s="3">
        <v>13</v>
      </c>
      <c r="B52" s="20">
        <f t="shared" si="2"/>
        <v>13.15</v>
      </c>
      <c r="C52" s="20">
        <f t="shared" si="3"/>
        <v>13.45</v>
      </c>
      <c r="D52" s="3">
        <v>33</v>
      </c>
      <c r="E52" s="3">
        <f>AVERAGE('10L_20241209_11-49-04_duration'!G14,'10L_20250114_12-15-19_duration'!G14,'10L_20250114_14-27-37_duration'!G14)</f>
        <v>3619.8016817569701</v>
      </c>
      <c r="F52" s="17">
        <f>_xlfn.STDEV.P('10L_20241209_11-49-04_duration'!G14,'10L_20250114_12-15-19_duration'!G14,'10L_20250114_14-27-37_duration'!G14)</f>
        <v>7.8225310590387851</v>
      </c>
      <c r="G52" s="16">
        <f>AVERAGE('10L_20241209_11-49-04_duration'!P14,'10L_20250114_14-27-37_duration'!P14,'10L_20250114_12-15-19_duration'!P14)</f>
        <v>3.4914900645755722</v>
      </c>
      <c r="H52" s="17">
        <f>_xlfn.STDEV.P('10L_20241209_11-49-04_duration'!P14,'10L_20250114_14-27-37_duration'!P14,'10L_20250114_12-15-19_duration'!P14)</f>
        <v>0.49999134033460052</v>
      </c>
      <c r="I52" s="14">
        <f>AVERAGE('10L_20241209_11-49-04_duration'!W14,'10L_20250114_12-15-19_duration'!W14,'10L_20250114_14-27-37_duration'!W14)</f>
        <v>3.7432366371154786</v>
      </c>
      <c r="J52" s="17">
        <f>_xlfn.STDEV.P('10L_20241209_11-49-04_duration'!W14,'10L_20250114_12-15-19_duration'!W14,'10L_20250114_14-27-37_duration'!W14)</f>
        <v>0.15374183168258027</v>
      </c>
      <c r="K52" s="14">
        <f>AVERAGE('10L_20241209_11-49-04_duration'!AD14,'10L_20250114_12-15-19_duration'!AD14,'10L_20250114_14-27-37_duration'!AD14)</f>
        <v>1.3706283863090636</v>
      </c>
      <c r="L52" s="17">
        <f>_xlfn.STDEV.P('10L_20241209_11-49-04_duration'!AD14,'10L_20250114_12-15-19_duration'!AD14,'10L_20250114_14-27-37_duration'!AD14)</f>
        <v>7.4471539353884356E-2</v>
      </c>
    </row>
    <row r="53" spans="1:12" x14ac:dyDescent="0.3">
      <c r="A53" s="3">
        <v>14</v>
      </c>
      <c r="B53" s="20">
        <f t="shared" si="2"/>
        <v>14.15</v>
      </c>
      <c r="C53" s="20">
        <f t="shared" si="3"/>
        <v>14.45</v>
      </c>
      <c r="D53" s="3">
        <v>34</v>
      </c>
      <c r="E53" s="3">
        <f>AVERAGE('10L_20241209_11-49-04_duration'!G15,'10L_20250114_12-15-19_duration'!G15,'10L_20250114_14-27-37_duration'!G15)</f>
        <v>3617.2144542535134</v>
      </c>
      <c r="F53" s="17">
        <f>_xlfn.STDEV.P('10L_20241209_11-49-04_duration'!G15,'10L_20250114_12-15-19_duration'!G15,'10L_20250114_14-27-37_duration'!G15)</f>
        <v>1.3000139425425774</v>
      </c>
      <c r="G53" s="16">
        <f>AVERAGE('10L_20241209_11-49-04_duration'!P15,'10L_20250114_14-27-37_duration'!P15,'10L_20250114_12-15-19_duration'!P15)</f>
        <v>3.3971404619173993</v>
      </c>
      <c r="H53" s="17">
        <f>_xlfn.STDEV.P('10L_20241209_11-49-04_duration'!P15,'10L_20250114_14-27-37_duration'!P15,'10L_20250114_12-15-19_duration'!P15)</f>
        <v>0.75329935499395628</v>
      </c>
      <c r="I53" s="14">
        <f>AVERAGE('10L_20241209_11-49-04_duration'!W15,'10L_20250114_12-15-19_duration'!W15,'10L_20250114_14-27-37_duration'!W15)</f>
        <v>3.8877619266510011</v>
      </c>
      <c r="J53" s="17">
        <f>_xlfn.STDEV.P('10L_20241209_11-49-04_duration'!W15,'10L_20250114_12-15-19_duration'!W15,'10L_20250114_14-27-37_duration'!W15)</f>
        <v>0.16359948693865636</v>
      </c>
      <c r="K53" s="14">
        <f>AVERAGE('10L_20241209_11-49-04_duration'!AD15,'10L_20250114_12-15-19_duration'!AD15,'10L_20250114_14-27-37_duration'!AD15)</f>
        <v>1.3300559824617737</v>
      </c>
      <c r="L53" s="17">
        <f>_xlfn.STDEV.P('10L_20241209_11-49-04_duration'!AD15,'10L_20250114_12-15-19_duration'!AD15,'10L_20250114_14-27-37_duration'!AD15)</f>
        <v>8.9796575837248815E-2</v>
      </c>
    </row>
    <row r="54" spans="1:12" x14ac:dyDescent="0.3">
      <c r="A54" s="3">
        <v>15</v>
      </c>
      <c r="B54" s="20">
        <f t="shared" si="2"/>
        <v>15.15</v>
      </c>
      <c r="C54" s="20">
        <f t="shared" si="3"/>
        <v>15.45</v>
      </c>
      <c r="D54" s="3">
        <v>35</v>
      </c>
      <c r="E54" s="3">
        <f>AVERAGE('10L_20241209_11-49-04_duration'!G16,'10L_20250114_12-15-19_duration'!G16,'10L_20250114_14-27-37_duration'!G16)</f>
        <v>3618.221324523287</v>
      </c>
      <c r="F54" s="17">
        <f>_xlfn.STDEV.P('10L_20241209_11-49-04_duration'!G16,'10L_20250114_12-15-19_duration'!G16,'10L_20250114_14-27-37_duration'!G16)</f>
        <v>0.17867861297799165</v>
      </c>
      <c r="G54" s="16">
        <f>AVERAGE('10L_20241209_11-49-04_duration'!P16,'10L_20250114_14-27-37_duration'!P16,'10L_20250114_12-15-19_duration'!P16)</f>
        <v>3.1947093047599666</v>
      </c>
      <c r="H54" s="17">
        <f>_xlfn.STDEV.P('10L_20241209_11-49-04_duration'!P16,'10L_20250114_14-27-37_duration'!P16,'10L_20250114_12-15-19_duration'!P16)</f>
        <v>0.41731135211306408</v>
      </c>
      <c r="I54" s="14">
        <f>AVERAGE('10L_20241209_11-49-04_duration'!W16,'10L_20250114_12-15-19_duration'!W16,'10L_20250114_14-27-37_duration'!W16)</f>
        <v>4.0652336915334066</v>
      </c>
      <c r="J54" s="17">
        <f>_xlfn.STDEV.P('10L_20241209_11-49-04_duration'!W16,'10L_20250114_12-15-19_duration'!W16,'10L_20250114_14-27-37_duration'!W16)</f>
        <v>0.13285770937796559</v>
      </c>
      <c r="K54" s="14">
        <f>AVERAGE('10L_20241209_11-49-04_duration'!AD16,'10L_20250114_12-15-19_duration'!AD16,'10L_20250114_14-27-37_duration'!AD16)</f>
        <v>1.3718695621781956</v>
      </c>
      <c r="L54" s="17">
        <f>_xlfn.STDEV.P('10L_20241209_11-49-04_duration'!AD16,'10L_20250114_12-15-19_duration'!AD16,'10L_20250114_14-27-37_duration'!AD16)</f>
        <v>9.6133340933870326E-2</v>
      </c>
    </row>
    <row r="55" spans="1:12" x14ac:dyDescent="0.3">
      <c r="A55" s="3">
        <v>16</v>
      </c>
      <c r="B55" s="20">
        <f t="shared" si="2"/>
        <v>16.149999999999999</v>
      </c>
      <c r="C55" s="20">
        <f t="shared" si="3"/>
        <v>16.45</v>
      </c>
      <c r="D55" s="3">
        <v>36</v>
      </c>
      <c r="E55" s="3">
        <f>AVERAGE('10L_20241209_11-49-04_duration'!G17,'10L_20250114_12-15-19_duration'!G17,'10L_20250114_14-27-37_duration'!G17)</f>
        <v>3619.8900573253595</v>
      </c>
      <c r="F55" s="17">
        <f>_xlfn.STDEV.P('10L_20241209_11-49-04_duration'!G17,'10L_20250114_12-15-19_duration'!G17,'10L_20250114_14-27-37_duration'!G17)</f>
        <v>0.56473078578765457</v>
      </c>
      <c r="G55" s="16">
        <f>AVERAGE('10L_20241209_11-49-04_duration'!P17,'10L_20250114_14-27-37_duration'!P17,'10L_20250114_12-15-19_duration'!P17)</f>
        <v>3.4386992803799856</v>
      </c>
      <c r="H55" s="17">
        <f>_xlfn.STDEV.P('10L_20241209_11-49-04_duration'!P17,'10L_20250114_14-27-37_duration'!P17,'10L_20250114_12-15-19_duration'!P17)</f>
        <v>0.7148747880671138</v>
      </c>
      <c r="I55" s="14">
        <f>AVERAGE('10L_20241209_11-49-04_duration'!W17,'10L_20250114_12-15-19_duration'!W17,'10L_20250114_14-27-37_duration'!W17)</f>
        <v>4.201599629720052</v>
      </c>
      <c r="J55" s="17">
        <f>_xlfn.STDEV.P('10L_20241209_11-49-04_duration'!W17,'10L_20250114_12-15-19_duration'!W17,'10L_20250114_14-27-37_duration'!W17)</f>
        <v>0.16747738275176777</v>
      </c>
      <c r="K55" s="14">
        <f>AVERAGE('10L_20241209_11-49-04_duration'!AD17,'10L_20250114_12-15-19_duration'!AD17,'10L_20250114_14-27-37_duration'!AD17)</f>
        <v>1.4905294972457872</v>
      </c>
      <c r="L55" s="17">
        <f>_xlfn.STDEV.P('10L_20241209_11-49-04_duration'!AD17,'10L_20250114_12-15-19_duration'!AD17,'10L_20250114_14-27-37_duration'!AD17)</f>
        <v>0.20364980233280153</v>
      </c>
    </row>
    <row r="56" spans="1:12" x14ac:dyDescent="0.3">
      <c r="A56" s="3">
        <v>17</v>
      </c>
      <c r="B56" s="20">
        <f t="shared" si="2"/>
        <v>17.149999999999999</v>
      </c>
      <c r="C56" s="20">
        <f t="shared" si="3"/>
        <v>17.45</v>
      </c>
      <c r="D56" s="3">
        <v>37</v>
      </c>
      <c r="E56" s="3">
        <f>AVERAGE('10L_20241209_11-49-04_duration'!G18,'10L_20250114_12-15-19_duration'!G18,'10L_20250114_14-27-37_duration'!G18)</f>
        <v>3001.5755814711233</v>
      </c>
      <c r="F56" s="17">
        <f>_xlfn.STDEV.P('10L_20241209_11-49-04_duration'!G18,'10L_20250114_12-15-19_duration'!G18,'10L_20250114_14-27-37_duration'!G18)</f>
        <v>896.46832287552513</v>
      </c>
      <c r="G56" s="16">
        <f>AVERAGE('10L_20241209_11-49-04_duration'!P18,'10L_20250114_14-27-37_duration'!P18,'10L_20250114_12-15-19_duration'!P18)</f>
        <v>2.8833280072149208</v>
      </c>
      <c r="H56" s="17">
        <f>_xlfn.STDEV.P('10L_20241209_11-49-04_duration'!P18,'10L_20250114_14-27-37_duration'!P18,'10L_20250114_12-15-19_duration'!P18)</f>
        <v>0.4856440174519232</v>
      </c>
      <c r="I56" s="14">
        <f>AVERAGE('10L_20241209_11-49-04_duration'!W18,'10L_20250114_12-15-19_duration'!W18,'10L_20250114_14-27-37_duration'!W18)</f>
        <v>4.3505228042602537</v>
      </c>
      <c r="J56" s="17">
        <f>_xlfn.STDEV.P('10L_20241209_11-49-04_duration'!W18,'10L_20250114_12-15-19_duration'!W18,'10L_20250114_14-27-37_duration'!W18)</f>
        <v>0.16259700958770928</v>
      </c>
      <c r="K56" s="14">
        <f>AVERAGE('10L_20241209_11-49-04_duration'!AD18,'10L_20250114_12-15-19_duration'!AD18,'10L_20250114_14-27-37_duration'!AD18)</f>
        <v>1.39985996770545</v>
      </c>
      <c r="L56" s="17">
        <f>_xlfn.STDEV.P('10L_20241209_11-49-04_duration'!AD18,'10L_20250114_12-15-19_duration'!AD18,'10L_20250114_14-27-37_duration'!AD18)</f>
        <v>8.9070714302150397E-2</v>
      </c>
    </row>
    <row r="57" spans="1:12" x14ac:dyDescent="0.3">
      <c r="A57" s="3">
        <v>18</v>
      </c>
      <c r="B57" s="20">
        <f t="shared" si="2"/>
        <v>18.149999999999999</v>
      </c>
      <c r="C57" s="20">
        <f t="shared" si="3"/>
        <v>18.45</v>
      </c>
      <c r="D57" s="3">
        <v>38</v>
      </c>
      <c r="E57" s="3">
        <f>AVERAGE('10L_20241209_11-49-04_duration'!G19,'10L_20250114_12-15-19_duration'!G19,'10L_20250114_14-27-37_duration'!G19)</f>
        <v>2947.0916801293602</v>
      </c>
      <c r="F57" s="17">
        <f>_xlfn.STDEV.P('10L_20241209_11-49-04_duration'!G19,'10L_20250114_12-15-19_duration'!G19,'10L_20250114_14-27-37_duration'!G19)</f>
        <v>871.22941046791436</v>
      </c>
      <c r="G57" s="16">
        <f>AVERAGE('10L_20241209_11-49-04_duration'!P19,'10L_20250114_14-27-37_duration'!P19,'10L_20250114_12-15-19_duration'!P19)</f>
        <v>2.7374000927009927</v>
      </c>
      <c r="H57" s="17">
        <f>_xlfn.STDEV.P('10L_20241209_11-49-04_duration'!P19,'10L_20250114_14-27-37_duration'!P19,'10L_20250114_12-15-19_duration'!P19)</f>
        <v>0.41880992491713154</v>
      </c>
      <c r="I57" s="14">
        <f>AVERAGE('10L_20241209_11-49-04_duration'!W19,'10L_20250114_12-15-19_duration'!W19,'10L_20250114_14-27-37_duration'!W19)</f>
        <v>4.5246800263722733</v>
      </c>
      <c r="J57" s="17">
        <f>_xlfn.STDEV.P('10L_20241209_11-49-04_duration'!W19,'10L_20250114_12-15-19_duration'!W19,'10L_20250114_14-27-37_duration'!W19)</f>
        <v>0.12465535777351588</v>
      </c>
      <c r="K57" s="14">
        <f>AVERAGE('10L_20241209_11-49-04_duration'!AD19,'10L_20250114_12-15-19_duration'!AD19,'10L_20250114_14-27-37_duration'!AD19)</f>
        <v>1.4829372703170851</v>
      </c>
      <c r="L57" s="17">
        <f>_xlfn.STDEV.P('10L_20241209_11-49-04_duration'!AD19,'10L_20250114_12-15-19_duration'!AD19,'10L_20250114_14-27-37_duration'!AD19)</f>
        <v>0.13332387647933983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A9BF-B49E-4A4C-83A4-E1D8F2D22143}">
  <sheetPr>
    <tabColor rgb="FF00B050"/>
  </sheetPr>
  <dimension ref="A2:AE120"/>
  <sheetViews>
    <sheetView zoomScale="70" zoomScaleNormal="70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31" width="6.6640625" customWidth="1"/>
  </cols>
  <sheetData>
    <row r="2" spans="1:31" s="9" customFormat="1" x14ac:dyDescent="0.3"/>
    <row r="4" spans="1:31" s="8" customFormat="1" x14ac:dyDescent="0.3">
      <c r="A4" s="8" t="s">
        <v>0</v>
      </c>
      <c r="B4" s="8" t="s">
        <v>46</v>
      </c>
      <c r="R4" s="8" t="s">
        <v>3</v>
      </c>
    </row>
    <row r="5" spans="1:31" x14ac:dyDescent="0.3">
      <c r="B5" t="s">
        <v>1</v>
      </c>
      <c r="H5" t="s">
        <v>2</v>
      </c>
      <c r="M5" s="12"/>
      <c r="N5" s="12"/>
      <c r="R5" t="s">
        <v>1</v>
      </c>
      <c r="X5" t="s">
        <v>2</v>
      </c>
    </row>
    <row r="6" spans="1:31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6" t="s">
        <v>47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43</v>
      </c>
      <c r="N6" s="4" t="s">
        <v>44</v>
      </c>
      <c r="O6" s="6" t="s">
        <v>47</v>
      </c>
      <c r="P6" s="6" t="s">
        <v>47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2" t="s">
        <v>3</v>
      </c>
    </row>
    <row r="7" spans="1:31" x14ac:dyDescent="0.3">
      <c r="A7" s="1">
        <v>6</v>
      </c>
      <c r="B7" s="1">
        <v>0.81093478202819802</v>
      </c>
      <c r="C7" s="1"/>
      <c r="D7" s="1"/>
      <c r="E7" s="1"/>
      <c r="F7" s="1"/>
      <c r="G7" s="3">
        <f>AVERAGE(B7:F7)</f>
        <v>0.81093478202819802</v>
      </c>
      <c r="H7" s="1">
        <v>1247.21675</v>
      </c>
      <c r="I7" s="1"/>
      <c r="J7" s="1"/>
      <c r="K7" s="1"/>
      <c r="L7" s="1"/>
      <c r="M7" s="1">
        <v>4.6503697132030397E-2</v>
      </c>
      <c r="N7" s="1">
        <f>IFERROR((1-M7)*O7,"")</f>
        <v>1189.2165600000048</v>
      </c>
      <c r="O7" s="7">
        <f>IFERROR(AVERAGE(H7:L7),"")</f>
        <v>1247.21675</v>
      </c>
      <c r="P7" s="13">
        <f>IFERROR(O7/N7,"")</f>
        <v>1.0487717644967836</v>
      </c>
      <c r="Q7" s="11"/>
      <c r="R7" s="1">
        <v>0.95885848999023404</v>
      </c>
      <c r="S7" s="1">
        <v>0.95389270782470703</v>
      </c>
      <c r="T7" s="1">
        <v>0.99446916580200195</v>
      </c>
      <c r="U7" s="1">
        <v>0.94712376594543402</v>
      </c>
      <c r="V7" s="1">
        <v>0.97205305099487305</v>
      </c>
      <c r="W7" s="3">
        <f>AVERAGE(R7:V7)</f>
        <v>0.96527943611145006</v>
      </c>
      <c r="X7" s="1">
        <v>1293.21684</v>
      </c>
      <c r="Y7" s="1">
        <v>1341.2169999999901</v>
      </c>
      <c r="Z7" s="1">
        <v>1301.2169099999901</v>
      </c>
      <c r="AA7" s="1">
        <v>1289.2168099999899</v>
      </c>
      <c r="AB7" s="1">
        <v>1307.2168899999999</v>
      </c>
      <c r="AC7" s="3">
        <f>AVERAGE(X7:AB7)</f>
        <v>1306.4168899999938</v>
      </c>
      <c r="AD7" s="3">
        <f t="shared" ref="AD7:AD19" si="0">IFERROR(AC7/O7,"")</f>
        <v>1.0474657993488252</v>
      </c>
      <c r="AE7" s="3">
        <f t="shared" ref="AE7:AE19" si="1">IFERROR(AC7/N7,"")</f>
        <v>1.098552554633101</v>
      </c>
    </row>
    <row r="8" spans="1:31" x14ac:dyDescent="0.3">
      <c r="A8" s="1">
        <v>7</v>
      </c>
      <c r="B8" s="1">
        <v>1.0849425792694001</v>
      </c>
      <c r="C8" s="1"/>
      <c r="D8" s="1"/>
      <c r="E8" s="1"/>
      <c r="F8" s="1"/>
      <c r="G8" s="3">
        <f t="shared" ref="G8:G19" si="2">AVERAGE(B8:F8)</f>
        <v>1.0849425792694001</v>
      </c>
      <c r="H8" s="1">
        <v>1242.41679</v>
      </c>
      <c r="I8" s="1"/>
      <c r="J8" s="1"/>
      <c r="K8" s="1"/>
      <c r="L8" s="1"/>
      <c r="M8" s="1">
        <v>4.8078473998510798E-2</v>
      </c>
      <c r="N8" s="1">
        <f t="shared" ref="N8:N19" si="3">IFERROR((1-M8)*O8,"")</f>
        <v>1182.6832866666716</v>
      </c>
      <c r="O8" s="7">
        <f t="shared" ref="O8:O19" si="4">IFERROR(AVERAGE(H8:L8),"")</f>
        <v>1242.41679</v>
      </c>
      <c r="P8" s="13">
        <f t="shared" ref="P8:P19" si="5">IFERROR(O8/N8,"")</f>
        <v>1.0505067620442021</v>
      </c>
      <c r="Q8" s="11"/>
      <c r="R8" s="1">
        <v>1.0869951248168901</v>
      </c>
      <c r="S8" s="1">
        <v>1.09803915023803</v>
      </c>
      <c r="T8" s="1">
        <v>1.07292056083679</v>
      </c>
      <c r="U8" s="1">
        <v>1.07436800003051</v>
      </c>
      <c r="V8" s="1">
        <v>1.1504542827606199</v>
      </c>
      <c r="W8" s="3">
        <f>AVERAGE(R8:V8)</f>
        <v>1.096555423736568</v>
      </c>
      <c r="X8" s="1">
        <v>1314.41698</v>
      </c>
      <c r="Y8" s="1">
        <v>1296.41695</v>
      </c>
      <c r="Z8" s="1">
        <v>1312.4169999999999</v>
      </c>
      <c r="AA8" s="1">
        <v>1292.4169299999901</v>
      </c>
      <c r="AB8" s="1">
        <v>1328.41703999999</v>
      </c>
      <c r="AC8" s="3">
        <f>AVERAGE(X8:AB8)</f>
        <v>1308.816979999996</v>
      </c>
      <c r="AD8" s="3">
        <f t="shared" si="0"/>
        <v>1.0534443759408596</v>
      </c>
      <c r="AE8" s="3">
        <f t="shared" si="1"/>
        <v>1.1066504403633075</v>
      </c>
    </row>
    <row r="9" spans="1:31" x14ac:dyDescent="0.3">
      <c r="A9" s="1">
        <v>8</v>
      </c>
      <c r="B9" s="1">
        <v>1.5366895198821999</v>
      </c>
      <c r="C9" s="1"/>
      <c r="D9" s="1"/>
      <c r="E9" s="1"/>
      <c r="F9" s="1"/>
      <c r="G9" s="3">
        <f t="shared" si="2"/>
        <v>1.5366895198821999</v>
      </c>
      <c r="H9" s="1">
        <v>1217.6167499999999</v>
      </c>
      <c r="I9" s="1"/>
      <c r="J9" s="1"/>
      <c r="K9" s="1"/>
      <c r="L9" s="1"/>
      <c r="M9" s="1">
        <v>3.2029908014978098E-2</v>
      </c>
      <c r="N9" s="1">
        <f t="shared" si="3"/>
        <v>1178.6165975000033</v>
      </c>
      <c r="O9" s="7">
        <f t="shared" si="4"/>
        <v>1217.6167499999999</v>
      </c>
      <c r="P9" s="13">
        <f t="shared" si="5"/>
        <v>1.0330897703143846</v>
      </c>
      <c r="Q9" s="11"/>
      <c r="R9" s="1">
        <v>1.19794726371765</v>
      </c>
      <c r="S9" s="1">
        <v>1.2123830318450901</v>
      </c>
      <c r="T9" s="1">
        <v>1.1897656917571999</v>
      </c>
      <c r="U9" s="1">
        <v>1.2059688568115201</v>
      </c>
      <c r="V9" s="1">
        <v>1.2065668106079099</v>
      </c>
      <c r="W9" s="3">
        <f t="shared" ref="W9:W13" si="6">AVERAGE(R9:V9)</f>
        <v>1.202526330947874</v>
      </c>
      <c r="X9" s="1">
        <v>1331.61709</v>
      </c>
      <c r="Y9" s="1">
        <v>1309.6170199999999</v>
      </c>
      <c r="Z9" s="1">
        <v>1329.61706999999</v>
      </c>
      <c r="AA9" s="1">
        <v>1329.61708</v>
      </c>
      <c r="AB9" s="1">
        <v>1333.61706999999</v>
      </c>
      <c r="AC9" s="3">
        <f t="shared" ref="AC9:AC13" si="7">AVERAGE(X9:AB9)</f>
        <v>1326.817065999996</v>
      </c>
      <c r="AD9" s="3">
        <f t="shared" si="0"/>
        <v>1.0896836512802539</v>
      </c>
      <c r="AE9" s="3">
        <f t="shared" si="1"/>
        <v>1.1257410330164574</v>
      </c>
    </row>
    <row r="10" spans="1:31" x14ac:dyDescent="0.3">
      <c r="A10" s="1">
        <v>9</v>
      </c>
      <c r="B10" s="1">
        <v>1.08868312835693</v>
      </c>
      <c r="C10" s="1"/>
      <c r="D10" s="1"/>
      <c r="E10" s="1"/>
      <c r="F10" s="1"/>
      <c r="G10" s="3">
        <f t="shared" si="2"/>
        <v>1.08868312835693</v>
      </c>
      <c r="H10" s="1">
        <v>1230.8168000000001</v>
      </c>
      <c r="I10" s="1"/>
      <c r="J10" s="1"/>
      <c r="K10" s="1"/>
      <c r="L10" s="1"/>
      <c r="M10" s="1">
        <v>4.1598538466484897E-2</v>
      </c>
      <c r="N10" s="1">
        <f t="shared" si="3"/>
        <v>1179.6166200000043</v>
      </c>
      <c r="O10" s="7">
        <f t="shared" si="4"/>
        <v>1230.8168000000001</v>
      </c>
      <c r="P10" s="13">
        <f t="shared" si="5"/>
        <v>1.0434040849644823</v>
      </c>
      <c r="Q10" s="11"/>
      <c r="R10" s="1">
        <v>1.34946513175964</v>
      </c>
      <c r="S10" s="1">
        <v>1.33119916915893</v>
      </c>
      <c r="T10" s="1">
        <v>1.2981929779052701</v>
      </c>
      <c r="U10" s="1">
        <v>1.33408951759338</v>
      </c>
      <c r="V10" s="1">
        <v>1.3203275203704801</v>
      </c>
      <c r="W10" s="3">
        <f t="shared" si="6"/>
        <v>1.3266548633575401</v>
      </c>
      <c r="X10" s="1">
        <v>1346.81717</v>
      </c>
      <c r="Y10" s="1">
        <v>1310.81708</v>
      </c>
      <c r="Z10" s="1">
        <v>1283.6169199999999</v>
      </c>
      <c r="AA10" s="1">
        <v>1292.8169399999999</v>
      </c>
      <c r="AB10" s="1">
        <v>1322.8170399999999</v>
      </c>
      <c r="AC10" s="3">
        <f t="shared" si="7"/>
        <v>1311.3770300000001</v>
      </c>
      <c r="AD10" s="3">
        <f t="shared" si="0"/>
        <v>1.065452657129802</v>
      </c>
      <c r="AE10" s="3">
        <f t="shared" si="1"/>
        <v>1.1116976547854973</v>
      </c>
    </row>
    <row r="11" spans="1:31" x14ac:dyDescent="0.3">
      <c r="A11" s="1">
        <v>10</v>
      </c>
      <c r="B11" s="1">
        <v>1.2138102054595901</v>
      </c>
      <c r="C11" s="1"/>
      <c r="D11" s="1"/>
      <c r="E11" s="1"/>
      <c r="F11" s="1"/>
      <c r="G11" s="3">
        <f t="shared" si="2"/>
        <v>1.2138102054595901</v>
      </c>
      <c r="H11" s="1">
        <v>1212.8167799999901</v>
      </c>
      <c r="I11" s="1"/>
      <c r="J11" s="1"/>
      <c r="K11" s="1"/>
      <c r="L11" s="1"/>
      <c r="M11" s="1">
        <v>3.95114665217575E-2</v>
      </c>
      <c r="N11" s="1">
        <f t="shared" si="3"/>
        <v>1164.8966103999946</v>
      </c>
      <c r="O11" s="7">
        <f t="shared" si="4"/>
        <v>1212.8167799999901</v>
      </c>
      <c r="P11" s="13">
        <f t="shared" si="5"/>
        <v>1.0411368435380208</v>
      </c>
      <c r="Q11" s="11"/>
      <c r="R11" s="1">
        <v>1.4541928768157899</v>
      </c>
      <c r="S11" s="1">
        <v>1.4246134757995601</v>
      </c>
      <c r="T11" s="1">
        <v>1.44621634483337</v>
      </c>
      <c r="U11" s="1">
        <v>1.4207680225372299</v>
      </c>
      <c r="V11" s="1">
        <v>1.4850552082061701</v>
      </c>
      <c r="W11" s="3">
        <f t="shared" si="6"/>
        <v>1.4461691856384238</v>
      </c>
      <c r="X11" s="1">
        <v>1324.0170699999901</v>
      </c>
      <c r="Y11" s="1">
        <v>1292.0170799999901</v>
      </c>
      <c r="Z11" s="1">
        <v>1302.01702</v>
      </c>
      <c r="AA11" s="1">
        <v>1280.01699999999</v>
      </c>
      <c r="AB11" s="1">
        <v>1298.0169699999999</v>
      </c>
      <c r="AC11" s="3">
        <f t="shared" si="7"/>
        <v>1299.2170279999941</v>
      </c>
      <c r="AD11" s="3">
        <f t="shared" si="0"/>
        <v>1.0712393243767659</v>
      </c>
      <c r="AE11" s="3">
        <f t="shared" si="1"/>
        <v>1.1153067288554281</v>
      </c>
    </row>
    <row r="12" spans="1:31" x14ac:dyDescent="0.3">
      <c r="A12" s="1">
        <v>11</v>
      </c>
      <c r="B12" s="1">
        <v>1.5158874988555899</v>
      </c>
      <c r="C12" s="1"/>
      <c r="D12" s="1"/>
      <c r="E12" s="1"/>
      <c r="F12" s="1"/>
      <c r="G12" s="3">
        <f t="shared" si="2"/>
        <v>1.5158874988555899</v>
      </c>
      <c r="H12" s="1">
        <v>1199.2168199999901</v>
      </c>
      <c r="I12" s="1"/>
      <c r="J12" s="1"/>
      <c r="K12" s="1"/>
      <c r="L12" s="1"/>
      <c r="M12" s="1">
        <v>3.7399569037062902E-2</v>
      </c>
      <c r="N12" s="1">
        <f t="shared" si="3"/>
        <v>1154.3666277499935</v>
      </c>
      <c r="O12" s="7">
        <f t="shared" si="4"/>
        <v>1199.2168199999901</v>
      </c>
      <c r="P12" s="13">
        <f t="shared" si="5"/>
        <v>1.0388526410689949</v>
      </c>
      <c r="Q12" s="11"/>
      <c r="R12" s="1">
        <v>1.5357413291931099</v>
      </c>
      <c r="S12" s="1">
        <v>1.5796771049499501</v>
      </c>
      <c r="T12" s="1">
        <v>1.54131007194519</v>
      </c>
      <c r="U12" s="1">
        <v>1.57323718070983</v>
      </c>
      <c r="V12" s="1">
        <v>1.5359804630279501</v>
      </c>
      <c r="W12" s="3">
        <f t="shared" si="6"/>
        <v>1.5531892299652061</v>
      </c>
      <c r="X12" s="1">
        <v>1317.2171599999999</v>
      </c>
      <c r="Y12" s="1">
        <v>1315.21722</v>
      </c>
      <c r="Z12" s="1">
        <v>1290.0170700000001</v>
      </c>
      <c r="AA12" s="1">
        <v>1327.2171699999999</v>
      </c>
      <c r="AB12" s="1">
        <v>1277.21701999999</v>
      </c>
      <c r="AC12" s="3">
        <f t="shared" si="7"/>
        <v>1305.3771279999978</v>
      </c>
      <c r="AD12" s="3">
        <f t="shared" si="0"/>
        <v>1.0885246989781285</v>
      </c>
      <c r="AE12" s="3">
        <f t="shared" si="1"/>
        <v>1.1308167584022615</v>
      </c>
    </row>
    <row r="13" spans="1:31" x14ac:dyDescent="0.3">
      <c r="A13" s="1">
        <v>12</v>
      </c>
      <c r="B13" s="1">
        <v>1.1583044528961099</v>
      </c>
      <c r="C13" s="1"/>
      <c r="D13" s="1"/>
      <c r="E13" s="1"/>
      <c r="F13" s="1"/>
      <c r="G13" s="3">
        <f t="shared" si="2"/>
        <v>1.1583044528961099</v>
      </c>
      <c r="H13" s="1">
        <v>1196.41685999999</v>
      </c>
      <c r="I13" s="1"/>
      <c r="J13" s="1"/>
      <c r="K13" s="1"/>
      <c r="L13" s="1"/>
      <c r="M13" s="1">
        <v>3.4269130911442E-2</v>
      </c>
      <c r="N13" s="1">
        <f t="shared" si="3"/>
        <v>1155.4166939999941</v>
      </c>
      <c r="O13" s="7">
        <f t="shared" si="4"/>
        <v>1196.41685999999</v>
      </c>
      <c r="P13" s="13">
        <f t="shared" si="5"/>
        <v>1.0354851770905744</v>
      </c>
      <c r="Q13" s="11"/>
      <c r="R13" s="1">
        <v>1.6851396560668901</v>
      </c>
      <c r="S13" s="1">
        <v>1.70195460319519</v>
      </c>
      <c r="T13" s="1">
        <v>1.6710991859436</v>
      </c>
      <c r="U13" s="1">
        <v>1.6991219520568801</v>
      </c>
      <c r="V13" s="5">
        <v>1.6456270217895499</v>
      </c>
      <c r="W13" s="3">
        <f t="shared" si="6"/>
        <v>1.6805884838104219</v>
      </c>
      <c r="X13" s="1">
        <v>1312.0172399999999</v>
      </c>
      <c r="Y13" s="1">
        <v>1310.4171999999901</v>
      </c>
      <c r="Z13" s="1">
        <v>1296.41724</v>
      </c>
      <c r="AA13" s="1">
        <v>1310.41716</v>
      </c>
      <c r="AB13" s="1">
        <v>1320.41723</v>
      </c>
      <c r="AC13" s="3">
        <f t="shared" si="7"/>
        <v>1309.937213999998</v>
      </c>
      <c r="AD13" s="3">
        <f t="shared" si="0"/>
        <v>1.0948836127234189</v>
      </c>
      <c r="AE13" s="3">
        <f t="shared" si="1"/>
        <v>1.1337357516144775</v>
      </c>
    </row>
    <row r="14" spans="1:31" x14ac:dyDescent="0.3">
      <c r="A14" s="1">
        <v>13</v>
      </c>
      <c r="B14" s="1">
        <v>1.4503321647644001</v>
      </c>
      <c r="C14" s="1"/>
      <c r="D14" s="1"/>
      <c r="E14" s="1"/>
      <c r="F14" s="1"/>
      <c r="G14" s="3">
        <f t="shared" si="2"/>
        <v>1.4503321647644001</v>
      </c>
      <c r="H14" s="1">
        <v>1205.61687999999</v>
      </c>
      <c r="I14" s="1"/>
      <c r="J14" s="1"/>
      <c r="K14" s="1"/>
      <c r="L14" s="1"/>
      <c r="M14" s="1">
        <v>4.2617343330491303E-2</v>
      </c>
      <c r="N14" s="1">
        <f t="shared" si="3"/>
        <v>1154.2366914999948</v>
      </c>
      <c r="O14" s="7">
        <f t="shared" si="4"/>
        <v>1205.61687999999</v>
      </c>
      <c r="P14" s="13">
        <f t="shared" si="5"/>
        <v>1.0445144300803884</v>
      </c>
      <c r="Q14" s="11"/>
      <c r="R14" s="1">
        <v>1.8015232086181601</v>
      </c>
      <c r="S14" s="1">
        <v>1.78484034538269</v>
      </c>
      <c r="T14" s="1">
        <v>1.7916715145111</v>
      </c>
      <c r="U14" s="1">
        <v>1.7822914123535101</v>
      </c>
      <c r="V14" s="1">
        <v>1.81404256820678</v>
      </c>
      <c r="W14" s="3">
        <f>AVERAGE(R14:V14)</f>
        <v>1.7948738098144481</v>
      </c>
      <c r="X14" s="1">
        <v>1305.2172</v>
      </c>
      <c r="Y14" s="1">
        <v>1305.61724</v>
      </c>
      <c r="Z14" s="1">
        <v>1313.6172999999999</v>
      </c>
      <c r="AA14" s="1">
        <v>1322.4172599999999</v>
      </c>
      <c r="AB14" s="1">
        <v>1308.41722</v>
      </c>
      <c r="AC14" s="3">
        <f>AVERAGE(X14:AB14)</f>
        <v>1311.0572440000001</v>
      </c>
      <c r="AD14" s="3">
        <f t="shared" si="0"/>
        <v>1.087457604276419</v>
      </c>
      <c r="AE14" s="3">
        <f t="shared" si="1"/>
        <v>1.1358651597673681</v>
      </c>
    </row>
    <row r="15" spans="1:31" x14ac:dyDescent="0.3">
      <c r="A15" s="1">
        <v>14</v>
      </c>
      <c r="B15" s="1">
        <v>1.34879970550537</v>
      </c>
      <c r="C15" s="1"/>
      <c r="D15" s="1"/>
      <c r="E15" s="1"/>
      <c r="F15" s="1"/>
      <c r="G15" s="3">
        <f t="shared" si="2"/>
        <v>1.34879970550537</v>
      </c>
      <c r="H15" s="1">
        <v>1207.21692999999</v>
      </c>
      <c r="I15" s="1"/>
      <c r="J15" s="1"/>
      <c r="K15" s="1"/>
      <c r="L15" s="1"/>
      <c r="M15" s="1">
        <v>4.4068459179076903E-2</v>
      </c>
      <c r="N15" s="1">
        <f t="shared" si="3"/>
        <v>1154.016739999995</v>
      </c>
      <c r="O15" s="7">
        <f t="shared" si="4"/>
        <v>1207.21692999999</v>
      </c>
      <c r="P15" s="13">
        <f t="shared" si="5"/>
        <v>1.0461000158455198</v>
      </c>
      <c r="Q15" s="11"/>
      <c r="R15" s="1">
        <v>1.9521133899688701</v>
      </c>
      <c r="S15" s="1">
        <v>1.88292288780212</v>
      </c>
      <c r="T15" s="1">
        <v>1.93994808197021</v>
      </c>
      <c r="U15" s="1">
        <v>1.9136438369750901</v>
      </c>
      <c r="V15" s="1">
        <v>1.9169461727142301</v>
      </c>
      <c r="W15" s="3">
        <f t="shared" ref="W15:W19" si="8">AVERAGE(R15:V15)</f>
        <v>1.9211148738861041</v>
      </c>
      <c r="X15" s="1">
        <v>1285.6172099999999</v>
      </c>
      <c r="Y15" s="1">
        <v>1293.6172300000001</v>
      </c>
      <c r="Z15" s="1">
        <v>1312.8173099999999</v>
      </c>
      <c r="AA15" s="1">
        <v>1294.41723</v>
      </c>
      <c r="AB15" s="1">
        <v>1317.61733</v>
      </c>
      <c r="AC15" s="3">
        <f t="shared" ref="AC15:AC19" si="9">AVERAGE(X15:AB15)</f>
        <v>1300.817262</v>
      </c>
      <c r="AD15" s="3">
        <f t="shared" si="0"/>
        <v>1.0775339789179488</v>
      </c>
      <c r="AE15" s="3">
        <f t="shared" si="1"/>
        <v>1.1272083124201522</v>
      </c>
    </row>
    <row r="16" spans="1:31" x14ac:dyDescent="0.3">
      <c r="A16" s="1">
        <v>15</v>
      </c>
      <c r="B16" s="1">
        <v>1.2319703102111801</v>
      </c>
      <c r="C16" s="1"/>
      <c r="D16" s="1"/>
      <c r="E16" s="1"/>
      <c r="F16" s="1"/>
      <c r="G16" s="3">
        <f t="shared" si="2"/>
        <v>1.2319703102111801</v>
      </c>
      <c r="H16" s="1">
        <v>1204.01700999999</v>
      </c>
      <c r="I16" s="1"/>
      <c r="J16" s="1"/>
      <c r="K16" s="1"/>
      <c r="L16" s="1"/>
      <c r="M16" s="1">
        <v>4.5514498171413099E-2</v>
      </c>
      <c r="N16" s="1">
        <f t="shared" si="3"/>
        <v>1149.2167799999952</v>
      </c>
      <c r="O16" s="7">
        <f t="shared" si="4"/>
        <v>1204.01700999999</v>
      </c>
      <c r="P16" s="13">
        <f t="shared" si="5"/>
        <v>1.0476848501985805</v>
      </c>
      <c r="Q16" s="11"/>
      <c r="R16" s="1">
        <v>2.0198161602020201</v>
      </c>
      <c r="S16" s="1">
        <v>2.0292906761169398</v>
      </c>
      <c r="T16" s="1">
        <v>2.0584077835082999</v>
      </c>
      <c r="U16" s="1">
        <v>2.0253937244415199</v>
      </c>
      <c r="V16" s="1">
        <v>2.0196688175201398</v>
      </c>
      <c r="W16" s="3">
        <f t="shared" si="8"/>
        <v>2.0305154323577836</v>
      </c>
      <c r="X16" s="1">
        <v>1333.61744</v>
      </c>
      <c r="Y16" s="1">
        <v>1308.8173899999999</v>
      </c>
      <c r="Z16" s="1">
        <v>1316.8173999999999</v>
      </c>
      <c r="AA16" s="1">
        <v>1303.61734</v>
      </c>
      <c r="AB16" s="1">
        <v>1301.61732999999</v>
      </c>
      <c r="AC16" s="3">
        <f t="shared" si="9"/>
        <v>1312.8973799999981</v>
      </c>
      <c r="AD16" s="3">
        <f t="shared" si="0"/>
        <v>1.0904309233970115</v>
      </c>
      <c r="AE16" s="3">
        <f t="shared" si="1"/>
        <v>1.1424279586310979</v>
      </c>
    </row>
    <row r="17" spans="1:31" x14ac:dyDescent="0.3">
      <c r="A17" s="1">
        <v>16</v>
      </c>
      <c r="B17" s="1">
        <v>1.38714551925659</v>
      </c>
      <c r="C17" s="1"/>
      <c r="D17" s="1"/>
      <c r="E17" s="1"/>
      <c r="F17" s="1"/>
      <c r="G17" s="3">
        <f t="shared" si="2"/>
        <v>1.38714551925659</v>
      </c>
      <c r="H17" s="1">
        <v>1181.21695999999</v>
      </c>
      <c r="I17" s="1"/>
      <c r="J17" s="1"/>
      <c r="K17" s="1"/>
      <c r="L17" s="1"/>
      <c r="M17" s="1">
        <v>3.4540817971320199E-2</v>
      </c>
      <c r="N17" s="1">
        <f t="shared" si="3"/>
        <v>1140.4167599999942</v>
      </c>
      <c r="O17" s="7">
        <f t="shared" si="4"/>
        <v>1181.21695999999</v>
      </c>
      <c r="P17" s="13">
        <f t="shared" si="5"/>
        <v>1.0357765699620163</v>
      </c>
      <c r="Q17" s="11"/>
      <c r="R17" s="1">
        <v>2.1834948062896702</v>
      </c>
      <c r="S17" s="1">
        <v>2.1408872604370099</v>
      </c>
      <c r="T17" s="1">
        <v>2.1804423332214302</v>
      </c>
      <c r="U17" s="1">
        <v>2.1077497005462602</v>
      </c>
      <c r="V17" s="1">
        <v>2.1510715484619101</v>
      </c>
      <c r="W17" s="3">
        <f t="shared" si="8"/>
        <v>2.1527291297912563</v>
      </c>
      <c r="X17" s="1">
        <v>1288.8173300000001</v>
      </c>
      <c r="Y17" s="1">
        <v>1289.2174399999999</v>
      </c>
      <c r="Z17" s="1">
        <v>1300.8174199999901</v>
      </c>
      <c r="AA17" s="1">
        <v>1277.61725</v>
      </c>
      <c r="AB17" s="1">
        <v>1305.2174399999999</v>
      </c>
      <c r="AC17" s="3">
        <f t="shared" si="9"/>
        <v>1292.3373759999981</v>
      </c>
      <c r="AD17" s="3">
        <f t="shared" si="0"/>
        <v>1.0940728246909095</v>
      </c>
      <c r="AE17" s="3">
        <f t="shared" si="1"/>
        <v>1.1332149976470047</v>
      </c>
    </row>
    <row r="18" spans="1:31" x14ac:dyDescent="0.3">
      <c r="A18" s="1">
        <v>17</v>
      </c>
      <c r="B18" s="1">
        <v>1.29134917259216</v>
      </c>
      <c r="C18" s="1"/>
      <c r="D18" s="1"/>
      <c r="E18" s="1"/>
      <c r="F18" s="1"/>
      <c r="G18" s="3">
        <f t="shared" si="2"/>
        <v>1.29134917259216</v>
      </c>
      <c r="H18" s="1">
        <v>1177.21695999999</v>
      </c>
      <c r="I18" s="1"/>
      <c r="J18" s="1"/>
      <c r="K18" s="1"/>
      <c r="L18" s="1"/>
      <c r="M18" s="1">
        <v>3.7036639363398002E-2</v>
      </c>
      <c r="N18" s="1">
        <f t="shared" si="3"/>
        <v>1133.6167999999946</v>
      </c>
      <c r="O18" s="7">
        <f t="shared" si="4"/>
        <v>1177.21695999999</v>
      </c>
      <c r="P18" s="13">
        <f t="shared" si="5"/>
        <v>1.038461109609522</v>
      </c>
      <c r="Q18" s="11"/>
      <c r="R18" s="1">
        <v>2.2319366931915199</v>
      </c>
      <c r="S18" s="1">
        <v>2.24945020675659</v>
      </c>
      <c r="T18" s="1">
        <v>2.2605397701263401</v>
      </c>
      <c r="U18" s="1">
        <v>2.2734577655792201</v>
      </c>
      <c r="V18" s="1">
        <v>2.2333562374114901</v>
      </c>
      <c r="W18" s="3">
        <f t="shared" si="8"/>
        <v>2.2497481346130317</v>
      </c>
      <c r="X18" s="1">
        <v>1272.0172500000001</v>
      </c>
      <c r="Y18" s="1">
        <v>1292.8173899999999</v>
      </c>
      <c r="Z18" s="1">
        <v>1260.0173</v>
      </c>
      <c r="AA18" s="1">
        <v>1312.0174399999901</v>
      </c>
      <c r="AB18" s="1">
        <v>1278.81734999999</v>
      </c>
      <c r="AC18" s="3">
        <f t="shared" si="9"/>
        <v>1283.1373459999961</v>
      </c>
      <c r="AD18" s="3">
        <f t="shared" si="0"/>
        <v>1.0899752463641086</v>
      </c>
      <c r="AE18" s="3">
        <f t="shared" si="1"/>
        <v>1.1318969037861843</v>
      </c>
    </row>
    <row r="19" spans="1:31" x14ac:dyDescent="0.3">
      <c r="A19" s="1">
        <v>18</v>
      </c>
      <c r="B19" s="1">
        <v>1.2911512851714999</v>
      </c>
      <c r="C19" s="1"/>
      <c r="D19" s="1"/>
      <c r="E19" s="1"/>
      <c r="F19" s="1"/>
      <c r="G19" s="3">
        <f t="shared" si="2"/>
        <v>1.2911512851714999</v>
      </c>
      <c r="H19" s="1">
        <v>1152.0169499999899</v>
      </c>
      <c r="I19" s="1"/>
      <c r="J19" s="1"/>
      <c r="K19" s="1"/>
      <c r="L19" s="1"/>
      <c r="M19" s="1">
        <v>1.84026285377119E-2</v>
      </c>
      <c r="N19" s="1">
        <f t="shared" si="3"/>
        <v>1130.8168099999923</v>
      </c>
      <c r="O19" s="7">
        <f t="shared" si="4"/>
        <v>1152.0169499999899</v>
      </c>
      <c r="P19" s="13">
        <f t="shared" si="5"/>
        <v>1.0187476342874651</v>
      </c>
      <c r="Q19" s="11"/>
      <c r="R19" s="1">
        <v>2.37365674972534</v>
      </c>
      <c r="S19" s="1">
        <v>2.3816897869110099</v>
      </c>
      <c r="T19" s="1">
        <v>2.3667590618133501</v>
      </c>
      <c r="U19" s="1">
        <v>2.37766432762146</v>
      </c>
      <c r="V19" s="1">
        <v>2.3695492744445801</v>
      </c>
      <c r="W19" s="3">
        <f t="shared" si="8"/>
        <v>2.373863840103148</v>
      </c>
      <c r="X19" s="1">
        <v>1287.21747</v>
      </c>
      <c r="Y19" s="1">
        <v>1305.2175399999901</v>
      </c>
      <c r="Z19" s="1">
        <v>1284.01739</v>
      </c>
      <c r="AA19" s="1">
        <v>1293.2174499999901</v>
      </c>
      <c r="AB19" s="1">
        <v>1288.01747</v>
      </c>
      <c r="AC19" s="3">
        <f t="shared" si="9"/>
        <v>1291.5374639999959</v>
      </c>
      <c r="AD19" s="3">
        <f t="shared" si="0"/>
        <v>1.1211097753379473</v>
      </c>
      <c r="AE19" s="3">
        <f t="shared" si="1"/>
        <v>1.1421279314020851</v>
      </c>
    </row>
    <row r="52" spans="1:1" x14ac:dyDescent="0.3">
      <c r="A52" t="s">
        <v>4</v>
      </c>
    </row>
    <row r="53" spans="1:1" x14ac:dyDescent="0.3">
      <c r="A53" t="s">
        <v>33</v>
      </c>
    </row>
    <row r="54" spans="1:1" x14ac:dyDescent="0.3">
      <c r="A54" t="s">
        <v>24</v>
      </c>
    </row>
    <row r="55" spans="1:1" x14ac:dyDescent="0.3">
      <c r="A55" t="s">
        <v>6</v>
      </c>
    </row>
    <row r="56" spans="1:1" x14ac:dyDescent="0.3">
      <c r="A56" t="s">
        <v>7</v>
      </c>
    </row>
    <row r="57" spans="1:1" x14ac:dyDescent="0.3">
      <c r="A57" t="s">
        <v>8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34</v>
      </c>
    </row>
    <row r="61" spans="1:1" x14ac:dyDescent="0.3">
      <c r="A61" t="s">
        <v>23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35</v>
      </c>
    </row>
    <row r="68" spans="1:1" x14ac:dyDescent="0.3">
      <c r="A68" t="s">
        <v>5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36</v>
      </c>
    </row>
    <row r="75" spans="1:1" x14ac:dyDescent="0.3">
      <c r="A75" t="s">
        <v>15</v>
      </c>
    </row>
    <row r="76" spans="1:1" x14ac:dyDescent="0.3">
      <c r="A76" t="s">
        <v>16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37</v>
      </c>
    </row>
    <row r="82" spans="1:1" x14ac:dyDescent="0.3">
      <c r="A82" t="s">
        <v>28</v>
      </c>
    </row>
    <row r="83" spans="1:1" x14ac:dyDescent="0.3">
      <c r="A83" t="s">
        <v>21</v>
      </c>
    </row>
    <row r="84" spans="1:1" x14ac:dyDescent="0.3">
      <c r="A84" t="s">
        <v>7</v>
      </c>
    </row>
    <row r="85" spans="1:1" x14ac:dyDescent="0.3">
      <c r="A85" t="s">
        <v>22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38</v>
      </c>
    </row>
    <row r="89" spans="1:1" x14ac:dyDescent="0.3">
      <c r="A89" t="s">
        <v>20</v>
      </c>
    </row>
    <row r="90" spans="1:1" x14ac:dyDescent="0.3">
      <c r="A90" t="s">
        <v>6</v>
      </c>
    </row>
    <row r="91" spans="1:1" x14ac:dyDescent="0.3">
      <c r="A91" t="s">
        <v>7</v>
      </c>
    </row>
    <row r="92" spans="1:1" x14ac:dyDescent="0.3">
      <c r="A92" t="s">
        <v>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39</v>
      </c>
    </row>
    <row r="96" spans="1:1" x14ac:dyDescent="0.3">
      <c r="A96" t="s">
        <v>11</v>
      </c>
    </row>
    <row r="97" spans="1:1" x14ac:dyDescent="0.3">
      <c r="A97" t="s">
        <v>16</v>
      </c>
    </row>
    <row r="98" spans="1:1" x14ac:dyDescent="0.3">
      <c r="A98" t="s">
        <v>17</v>
      </c>
    </row>
    <row r="99" spans="1:1" x14ac:dyDescent="0.3">
      <c r="A99" t="s">
        <v>18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40</v>
      </c>
    </row>
    <row r="103" spans="1:1" x14ac:dyDescent="0.3">
      <c r="A103" t="s">
        <v>29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30</v>
      </c>
    </row>
    <row r="109" spans="1:1" x14ac:dyDescent="0.3">
      <c r="A109" t="s">
        <v>41</v>
      </c>
    </row>
    <row r="110" spans="1:1" x14ac:dyDescent="0.3">
      <c r="A110" t="s">
        <v>13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31</v>
      </c>
    </row>
    <row r="116" spans="1:1" x14ac:dyDescent="0.3">
      <c r="A116" t="s">
        <v>42</v>
      </c>
    </row>
    <row r="117" spans="1:1" x14ac:dyDescent="0.3">
      <c r="A117" t="s">
        <v>32</v>
      </c>
    </row>
    <row r="118" spans="1:1" x14ac:dyDescent="0.3">
      <c r="A118" t="s">
        <v>21</v>
      </c>
    </row>
    <row r="119" spans="1:1" x14ac:dyDescent="0.3">
      <c r="A119" t="s">
        <v>7</v>
      </c>
    </row>
    <row r="120" spans="1:1" x14ac:dyDescent="0.3">
      <c r="A120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5335-9FD5-4BBE-88CA-9C96BB6F1305}">
  <sheetPr>
    <tabColor rgb="FF92D050"/>
  </sheetPr>
  <dimension ref="A2:AG120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31" width="6.6640625" customWidth="1"/>
  </cols>
  <sheetData>
    <row r="2" spans="1:33" s="9" customFormat="1" x14ac:dyDescent="0.3"/>
    <row r="4" spans="1:33" s="8" customFormat="1" x14ac:dyDescent="0.3">
      <c r="A4" s="8" t="s">
        <v>0</v>
      </c>
      <c r="B4" s="8" t="s">
        <v>75</v>
      </c>
      <c r="R4" s="8" t="s">
        <v>3</v>
      </c>
    </row>
    <row r="5" spans="1:33" x14ac:dyDescent="0.3">
      <c r="B5" t="s">
        <v>1</v>
      </c>
      <c r="H5" t="s">
        <v>74</v>
      </c>
      <c r="M5" s="12"/>
      <c r="R5" t="s">
        <v>1</v>
      </c>
      <c r="Y5" t="s">
        <v>74</v>
      </c>
      <c r="AG5" t="s">
        <v>44</v>
      </c>
    </row>
    <row r="6" spans="1:33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6" t="s">
        <v>47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43</v>
      </c>
      <c r="N6" s="1" t="s">
        <v>44</v>
      </c>
      <c r="O6" s="6" t="s">
        <v>47</v>
      </c>
      <c r="P6" s="2" t="s">
        <v>47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2" t="s">
        <v>3</v>
      </c>
    </row>
    <row r="7" spans="1:33" x14ac:dyDescent="0.3">
      <c r="A7" s="1">
        <v>6</v>
      </c>
      <c r="B7" s="1">
        <v>3607.86619591712</v>
      </c>
      <c r="C7" s="1"/>
      <c r="D7" s="1"/>
      <c r="E7" s="1"/>
      <c r="F7" s="1"/>
      <c r="G7" s="3">
        <f>AVERAGE(B7:F7)</f>
        <v>3607.86619591712</v>
      </c>
      <c r="H7" s="1">
        <v>279.2</v>
      </c>
      <c r="I7" s="1"/>
      <c r="J7" s="1"/>
      <c r="K7" s="1"/>
      <c r="L7" s="1"/>
      <c r="M7" s="1">
        <v>0.85195820017560597</v>
      </c>
      <c r="N7" s="1">
        <f>IFERROR((1-M7)*O7,"")</f>
        <v>41.333270510970813</v>
      </c>
      <c r="O7" s="7">
        <f>IFERROR(AVERAGE(H7:L7),"")</f>
        <v>279.2</v>
      </c>
      <c r="P7" s="13">
        <f>IFERROR(O7/N7,"")</f>
        <v>6.754848976344463</v>
      </c>
      <c r="Q7" s="11"/>
      <c r="R7" s="1">
        <v>2.454717636108398</v>
      </c>
      <c r="S7" s="1">
        <v>2.4543366432189941</v>
      </c>
      <c r="T7" s="1">
        <v>2.5131690502166748</v>
      </c>
      <c r="U7" s="1">
        <v>2.4668185710906978</v>
      </c>
      <c r="V7" s="1">
        <v>2.4761977195739751</v>
      </c>
      <c r="W7" s="3">
        <f>AVERAGE(R7:V7)</f>
        <v>2.4730479240417482</v>
      </c>
      <c r="X7" s="1">
        <v>269.20323999999999</v>
      </c>
      <c r="Y7" s="1">
        <v>277.20326</v>
      </c>
      <c r="Z7" s="1">
        <v>269.20322999999991</v>
      </c>
      <c r="AA7" s="1">
        <v>275.20366000000001</v>
      </c>
      <c r="AB7" s="1">
        <v>271.20324999999991</v>
      </c>
      <c r="AC7" s="3">
        <f>AVERAGE(X7:AB7)</f>
        <v>272.40332799999999</v>
      </c>
      <c r="AD7" s="3">
        <f t="shared" ref="AD7:AD19" si="0">IFERROR(AC7/O7,"")</f>
        <v>0.97565661891117483</v>
      </c>
      <c r="AE7" s="3">
        <f t="shared" ref="AE7:AE19" si="1">IFERROR(AC7/N7,"")</f>
        <v>6.590413113515849</v>
      </c>
    </row>
    <row r="8" spans="1:33" x14ac:dyDescent="0.3">
      <c r="A8" s="1">
        <v>7</v>
      </c>
      <c r="B8" s="1">
        <v>3617.5515310764299</v>
      </c>
      <c r="C8" s="1"/>
      <c r="D8" s="1"/>
      <c r="E8" s="1"/>
      <c r="F8" s="1"/>
      <c r="G8" s="3">
        <f t="shared" ref="G8:G19" si="2">AVERAGE(B8:F8)</f>
        <v>3617.5515310764299</v>
      </c>
      <c r="H8" s="1">
        <v>257.2</v>
      </c>
      <c r="I8" s="1"/>
      <c r="J8" s="1"/>
      <c r="K8" s="1"/>
      <c r="L8" s="1"/>
      <c r="M8" s="1">
        <v>0.83732336342424396</v>
      </c>
      <c r="N8" s="1">
        <f t="shared" ref="N8:N19" si="3">IFERROR((1-M8)*O8,"")</f>
        <v>41.840430927284451</v>
      </c>
      <c r="O8" s="7">
        <f t="shared" ref="O8:O19" si="4">IFERROR(AVERAGE(H8:L8),"")</f>
        <v>257.2</v>
      </c>
      <c r="P8" s="13">
        <f t="shared" ref="P8:P19" si="5">IFERROR(O8/N8,"")</f>
        <v>6.1471642213005504</v>
      </c>
      <c r="Q8" s="11"/>
      <c r="R8" s="1">
        <v>2.617092370986938</v>
      </c>
      <c r="S8" s="1">
        <v>2.651189804077148</v>
      </c>
      <c r="T8" s="1">
        <v>2.603368997573853</v>
      </c>
      <c r="U8" s="1">
        <v>2.683374404907227</v>
      </c>
      <c r="V8" s="1">
        <v>2.6356935501098628</v>
      </c>
      <c r="W8" s="3">
        <f>AVERAGE(R8:V8)</f>
        <v>2.6381438255310057</v>
      </c>
      <c r="X8" s="1">
        <v>245.20318</v>
      </c>
      <c r="Y8" s="1">
        <v>257.20321000000001</v>
      </c>
      <c r="Z8" s="1">
        <v>257.20361000000003</v>
      </c>
      <c r="AA8" s="1">
        <v>269.20325000000003</v>
      </c>
      <c r="AB8" s="1">
        <v>269.20323000000002</v>
      </c>
      <c r="AC8" s="3">
        <f>AVERAGE(X8:AB8)</f>
        <v>259.60329600000006</v>
      </c>
      <c r="AD8" s="3">
        <f t="shared" si="0"/>
        <v>1.0093440746500781</v>
      </c>
      <c r="AE8" s="3">
        <f t="shared" si="1"/>
        <v>6.204603782670671</v>
      </c>
    </row>
    <row r="9" spans="1:33" x14ac:dyDescent="0.3">
      <c r="A9" s="1">
        <v>8</v>
      </c>
      <c r="B9" s="1">
        <v>3609.2354919910399</v>
      </c>
      <c r="C9" s="1"/>
      <c r="D9" s="1"/>
      <c r="E9" s="1"/>
      <c r="F9" s="1"/>
      <c r="G9" s="3">
        <f t="shared" si="2"/>
        <v>3609.2354919910399</v>
      </c>
      <c r="H9" s="1">
        <v>305.2</v>
      </c>
      <c r="I9" s="1"/>
      <c r="J9" s="1"/>
      <c r="K9" s="1"/>
      <c r="L9" s="1"/>
      <c r="M9" s="1">
        <v>0.87549182784448398</v>
      </c>
      <c r="N9" s="1">
        <f t="shared" si="3"/>
        <v>37.999894141863486</v>
      </c>
      <c r="O9" s="7">
        <f t="shared" si="4"/>
        <v>305.2</v>
      </c>
      <c r="P9" s="13">
        <f t="shared" si="5"/>
        <v>8.0316013213249757</v>
      </c>
      <c r="Q9" s="11"/>
      <c r="R9" s="1">
        <v>2.787065982818604</v>
      </c>
      <c r="S9" s="1">
        <v>2.7798953056335449</v>
      </c>
      <c r="T9" s="1">
        <v>2.7301919460296631</v>
      </c>
      <c r="U9" s="1">
        <v>2.8134889602661128</v>
      </c>
      <c r="V9" s="1">
        <v>2.7480278015136719</v>
      </c>
      <c r="W9" s="3">
        <f t="shared" ref="W9:W13" si="6">AVERAGE(R9:V9)</f>
        <v>2.7717339992523193</v>
      </c>
      <c r="X9" s="1">
        <v>257.20319999999998</v>
      </c>
      <c r="Y9" s="1">
        <v>253.20319000000001</v>
      </c>
      <c r="Z9" s="1">
        <v>235.20274000000001</v>
      </c>
      <c r="AA9" s="1">
        <v>261.20323000000002</v>
      </c>
      <c r="AB9" s="1">
        <v>253.20321000000001</v>
      </c>
      <c r="AC9" s="3">
        <f t="shared" ref="AC9:AC13" si="7">AVERAGE(X9:AB9)</f>
        <v>252.00311400000001</v>
      </c>
      <c r="AD9" s="3">
        <f t="shared" si="0"/>
        <v>0.82569827653997385</v>
      </c>
      <c r="AE9" s="3">
        <f t="shared" si="1"/>
        <v>6.6316793688742095</v>
      </c>
    </row>
    <row r="10" spans="1:33" x14ac:dyDescent="0.3">
      <c r="A10" s="1">
        <v>9</v>
      </c>
      <c r="B10" s="1">
        <v>3626.8029527664098</v>
      </c>
      <c r="C10" s="1"/>
      <c r="D10" s="1"/>
      <c r="E10" s="1"/>
      <c r="F10" s="1"/>
      <c r="G10" s="3">
        <f t="shared" si="2"/>
        <v>3626.8029527664098</v>
      </c>
      <c r="H10" s="1">
        <v>213.2</v>
      </c>
      <c r="I10" s="1"/>
      <c r="J10" s="1"/>
      <c r="K10" s="1"/>
      <c r="L10" s="1"/>
      <c r="M10" s="1">
        <v>0.82176439706027105</v>
      </c>
      <c r="N10" s="1">
        <f t="shared" si="3"/>
        <v>37.999830546750211</v>
      </c>
      <c r="O10" s="7">
        <f t="shared" si="4"/>
        <v>213.2</v>
      </c>
      <c r="P10" s="13">
        <f t="shared" si="5"/>
        <v>5.6105513348988634</v>
      </c>
      <c r="Q10" s="11"/>
      <c r="R10" s="1">
        <v>2.94328761100769</v>
      </c>
      <c r="S10" s="1">
        <v>2.9323794841766362</v>
      </c>
      <c r="T10" s="1">
        <v>2.9636461734771729</v>
      </c>
      <c r="U10" s="1">
        <v>2.8802483081817631</v>
      </c>
      <c r="V10" s="1">
        <v>2.866843461990356</v>
      </c>
      <c r="W10" s="3">
        <f t="shared" si="6"/>
        <v>2.9172810077667237</v>
      </c>
      <c r="X10" s="1">
        <v>221.20268999999999</v>
      </c>
      <c r="Y10" s="1">
        <v>225.20272</v>
      </c>
      <c r="Z10" s="1">
        <v>217.20267999999999</v>
      </c>
      <c r="AA10" s="1">
        <v>209.20265000000001</v>
      </c>
      <c r="AB10" s="1">
        <v>213.20268999999999</v>
      </c>
      <c r="AC10" s="3">
        <f t="shared" si="7"/>
        <v>217.202686</v>
      </c>
      <c r="AD10" s="3">
        <f t="shared" si="0"/>
        <v>1.0187743245778613</v>
      </c>
      <c r="AE10" s="3">
        <f t="shared" si="1"/>
        <v>5.7158856467210066</v>
      </c>
    </row>
    <row r="11" spans="1:33" x14ac:dyDescent="0.3">
      <c r="A11" s="1">
        <v>10</v>
      </c>
      <c r="B11" s="1">
        <v>3611.0921897888102</v>
      </c>
      <c r="C11" s="1"/>
      <c r="D11" s="1"/>
      <c r="E11" s="1"/>
      <c r="F11" s="1"/>
      <c r="G11" s="3">
        <f t="shared" si="2"/>
        <v>3611.0921897888102</v>
      </c>
      <c r="H11" s="1">
        <v>153.19999999999999</v>
      </c>
      <c r="I11" s="1"/>
      <c r="J11" s="1"/>
      <c r="K11" s="1"/>
      <c r="L11" s="1"/>
      <c r="M11" s="1">
        <v>0.74921500303334099</v>
      </c>
      <c r="N11" s="1">
        <f t="shared" si="3"/>
        <v>38.420261535292155</v>
      </c>
      <c r="O11" s="7">
        <f t="shared" si="4"/>
        <v>153.19999999999999</v>
      </c>
      <c r="P11" s="13">
        <f t="shared" si="5"/>
        <v>3.9874793631811496</v>
      </c>
      <c r="Q11" s="11"/>
      <c r="R11" s="1">
        <v>3.0587103366851811</v>
      </c>
      <c r="S11" s="1">
        <v>3.059217214584351</v>
      </c>
      <c r="T11" s="1">
        <v>3.0617530345916748</v>
      </c>
      <c r="U11" s="1">
        <v>3.1102502346038818</v>
      </c>
      <c r="V11" s="1">
        <v>3.0451009273529048</v>
      </c>
      <c r="W11" s="3">
        <f t="shared" si="6"/>
        <v>3.0670063495635986</v>
      </c>
      <c r="X11" s="1">
        <v>209.20267000000001</v>
      </c>
      <c r="Y11" s="1">
        <v>221.20228</v>
      </c>
      <c r="Z11" s="1">
        <v>217.20267999999999</v>
      </c>
      <c r="AA11" s="1">
        <v>205.20228</v>
      </c>
      <c r="AB11" s="1">
        <v>221.20271999999991</v>
      </c>
      <c r="AC11" s="3">
        <f t="shared" si="7"/>
        <v>214.802526</v>
      </c>
      <c r="AD11" s="3">
        <f t="shared" si="0"/>
        <v>1.4021052610966058</v>
      </c>
      <c r="AE11" s="3">
        <f t="shared" si="1"/>
        <v>5.5908657936304333</v>
      </c>
    </row>
    <row r="12" spans="1:33" x14ac:dyDescent="0.3">
      <c r="A12" s="1">
        <v>11</v>
      </c>
      <c r="B12" s="1">
        <v>3629.4713664054798</v>
      </c>
      <c r="C12" s="1"/>
      <c r="D12" s="1"/>
      <c r="E12" s="1"/>
      <c r="F12" s="1"/>
      <c r="G12" s="3">
        <f t="shared" si="2"/>
        <v>3629.4713664054798</v>
      </c>
      <c r="H12" s="1">
        <v>165.2</v>
      </c>
      <c r="I12" s="1"/>
      <c r="J12" s="1"/>
      <c r="K12" s="1"/>
      <c r="L12" s="1"/>
      <c r="M12" s="1">
        <v>0.76997682051037897</v>
      </c>
      <c r="N12" s="1">
        <f t="shared" si="3"/>
        <v>37.999829251685391</v>
      </c>
      <c r="O12" s="7">
        <f t="shared" si="4"/>
        <v>165.2</v>
      </c>
      <c r="P12" s="13">
        <f t="shared" si="5"/>
        <v>4.3473879555043773</v>
      </c>
      <c r="Q12" s="11"/>
      <c r="R12" s="1">
        <v>3.1798737049102779</v>
      </c>
      <c r="S12" s="1">
        <v>3.1688814163208008</v>
      </c>
      <c r="T12" s="1">
        <v>3.2971804141998291</v>
      </c>
      <c r="U12" s="1">
        <v>3.1660187244415279</v>
      </c>
      <c r="V12" s="1">
        <v>3.2432925701141362</v>
      </c>
      <c r="W12" s="3">
        <f t="shared" si="6"/>
        <v>3.2110493659973143</v>
      </c>
      <c r="X12" s="1">
        <v>197.20265000000001</v>
      </c>
      <c r="Y12" s="1">
        <v>193.20265000000001</v>
      </c>
      <c r="Z12" s="1">
        <v>209.20267000000001</v>
      </c>
      <c r="AA12" s="1">
        <v>213.20269999999999</v>
      </c>
      <c r="AB12" s="1">
        <v>213.20269999999999</v>
      </c>
      <c r="AC12" s="3">
        <f t="shared" si="7"/>
        <v>205.20267400000003</v>
      </c>
      <c r="AD12" s="3">
        <f t="shared" si="0"/>
        <v>1.2421469370460052</v>
      </c>
      <c r="AE12" s="3">
        <f t="shared" si="1"/>
        <v>5.4000946330804567</v>
      </c>
    </row>
    <row r="13" spans="1:33" x14ac:dyDescent="0.3">
      <c r="A13" s="1">
        <v>12</v>
      </c>
      <c r="B13" s="1">
        <v>3613.0241348743398</v>
      </c>
      <c r="C13" s="1"/>
      <c r="D13" s="1"/>
      <c r="E13" s="1"/>
      <c r="F13" s="1"/>
      <c r="G13" s="3">
        <f t="shared" si="2"/>
        <v>3613.0241348743398</v>
      </c>
      <c r="H13" s="1">
        <v>229.2</v>
      </c>
      <c r="I13" s="1"/>
      <c r="J13" s="1"/>
      <c r="K13" s="1"/>
      <c r="L13" s="1"/>
      <c r="M13" s="1">
        <v>0.869110084014451</v>
      </c>
      <c r="N13" s="1">
        <f t="shared" si="3"/>
        <v>29.99996874388783</v>
      </c>
      <c r="O13" s="7">
        <f t="shared" si="4"/>
        <v>229.2</v>
      </c>
      <c r="P13" s="13">
        <f t="shared" si="5"/>
        <v>7.6400079598981918</v>
      </c>
      <c r="Q13" s="11"/>
      <c r="R13" s="1">
        <v>3.368738174438477</v>
      </c>
      <c r="S13" s="1">
        <v>3.3934590816497798</v>
      </c>
      <c r="T13" s="1">
        <v>3.3498003482818599</v>
      </c>
      <c r="U13" s="1">
        <v>3.3623530864715581</v>
      </c>
      <c r="V13" s="5">
        <v>3.414462566375732</v>
      </c>
      <c r="W13" s="3">
        <f t="shared" si="6"/>
        <v>3.3777626514434815</v>
      </c>
      <c r="X13" s="1">
        <v>217.20269999999999</v>
      </c>
      <c r="Y13" s="1">
        <v>181.20182</v>
      </c>
      <c r="Z13" s="1">
        <v>195.20227</v>
      </c>
      <c r="AA13" s="1">
        <v>169.20218</v>
      </c>
      <c r="AB13" s="1">
        <v>181.20214999999999</v>
      </c>
      <c r="AC13" s="3">
        <f t="shared" si="7"/>
        <v>188.802224</v>
      </c>
      <c r="AD13" s="3">
        <f t="shared" si="0"/>
        <v>0.82374443280977316</v>
      </c>
      <c r="AE13" s="3">
        <f t="shared" si="1"/>
        <v>6.2934140235884879</v>
      </c>
    </row>
    <row r="14" spans="1:33" x14ac:dyDescent="0.3">
      <c r="A14" s="1">
        <v>13</v>
      </c>
      <c r="B14" s="1">
        <v>3614.0829427242202</v>
      </c>
      <c r="C14" s="1"/>
      <c r="D14" s="1"/>
      <c r="E14" s="1"/>
      <c r="F14" s="1"/>
      <c r="G14" s="3">
        <f t="shared" si="2"/>
        <v>3614.0829427242202</v>
      </c>
      <c r="H14" s="1">
        <v>129.19999999999999</v>
      </c>
      <c r="I14" s="1"/>
      <c r="J14" s="1"/>
      <c r="K14" s="1"/>
      <c r="L14" s="1"/>
      <c r="M14" s="1">
        <v>0.70588354123401398</v>
      </c>
      <c r="N14" s="1">
        <f t="shared" si="3"/>
        <v>37.999846472565388</v>
      </c>
      <c r="O14" s="7">
        <f t="shared" si="4"/>
        <v>129.19999999999999</v>
      </c>
      <c r="P14" s="13">
        <f t="shared" si="5"/>
        <v>3.4000137367207008</v>
      </c>
      <c r="Q14" s="11"/>
      <c r="R14" s="1">
        <v>3.5249984264373779</v>
      </c>
      <c r="S14" s="1">
        <v>3.5585792064666748</v>
      </c>
      <c r="T14" s="1">
        <v>3.5315735340118408</v>
      </c>
      <c r="U14" s="1">
        <v>3.554133415222168</v>
      </c>
      <c r="V14" s="1">
        <v>3.5467474460601811</v>
      </c>
      <c r="W14" s="3">
        <f>AVERAGE(R14:V14)</f>
        <v>3.5432064056396486</v>
      </c>
      <c r="X14" s="1">
        <v>187.20223999999999</v>
      </c>
      <c r="Y14" s="1">
        <v>201.20273</v>
      </c>
      <c r="Z14" s="1">
        <v>189.20224999999999</v>
      </c>
      <c r="AA14" s="1">
        <v>201.20267000000001</v>
      </c>
      <c r="AB14" s="1">
        <v>173.20213000000001</v>
      </c>
      <c r="AC14" s="3">
        <f>AVERAGE(X14:AB14)</f>
        <v>190.40240399999999</v>
      </c>
      <c r="AD14" s="3">
        <f t="shared" si="0"/>
        <v>1.4737028173374613</v>
      </c>
      <c r="AE14" s="3">
        <f t="shared" si="1"/>
        <v>5.0106098227913662</v>
      </c>
    </row>
    <row r="15" spans="1:33" x14ac:dyDescent="0.3">
      <c r="A15" s="1">
        <v>14</v>
      </c>
      <c r="B15" s="1">
        <v>3619.0175528526302</v>
      </c>
      <c r="C15" s="1"/>
      <c r="D15" s="1"/>
      <c r="E15" s="1"/>
      <c r="F15" s="1"/>
      <c r="G15" s="3">
        <f t="shared" si="2"/>
        <v>3619.0175528526302</v>
      </c>
      <c r="H15" s="1">
        <v>125.2</v>
      </c>
      <c r="I15" s="1"/>
      <c r="J15" s="1"/>
      <c r="K15" s="1"/>
      <c r="L15" s="1"/>
      <c r="M15" s="1">
        <v>0.696487042811051</v>
      </c>
      <c r="N15" s="1">
        <f t="shared" si="3"/>
        <v>37.999822240056417</v>
      </c>
      <c r="O15" s="7">
        <f t="shared" si="4"/>
        <v>125.2</v>
      </c>
      <c r="P15" s="13">
        <f t="shared" si="5"/>
        <v>3.2947522546046026</v>
      </c>
      <c r="Q15" s="11"/>
      <c r="R15" s="1">
        <v>3.6635668277740479</v>
      </c>
      <c r="S15" s="1">
        <v>3.671912670135498</v>
      </c>
      <c r="T15" s="1">
        <v>3.6904280185699458</v>
      </c>
      <c r="U15" s="1">
        <v>3.6795318126678471</v>
      </c>
      <c r="V15" s="1">
        <v>3.6993792057037349</v>
      </c>
      <c r="W15" s="3">
        <f t="shared" ref="W15:W19" si="8">AVERAGE(R15:V15)</f>
        <v>3.680963706970215</v>
      </c>
      <c r="X15" s="1">
        <v>169.20218</v>
      </c>
      <c r="Y15" s="1">
        <v>157.20214999999999</v>
      </c>
      <c r="Z15" s="1">
        <v>181.20222999999999</v>
      </c>
      <c r="AA15" s="1">
        <v>177.20222000000001</v>
      </c>
      <c r="AB15" s="1">
        <v>181.20221000000001</v>
      </c>
      <c r="AC15" s="3">
        <f t="shared" ref="AC15:AC19" si="9">AVERAGE(X15:AB15)</f>
        <v>173.20219800000001</v>
      </c>
      <c r="AD15" s="3">
        <f t="shared" si="0"/>
        <v>1.3834041373801917</v>
      </c>
      <c r="AE15" s="3">
        <f t="shared" si="1"/>
        <v>4.5579739006627218</v>
      </c>
    </row>
    <row r="16" spans="1:33" x14ac:dyDescent="0.3">
      <c r="A16" s="1">
        <v>15</v>
      </c>
      <c r="B16" s="1">
        <v>3618.17159867286</v>
      </c>
      <c r="C16" s="1"/>
      <c r="D16" s="1"/>
      <c r="E16" s="1"/>
      <c r="F16" s="1"/>
      <c r="G16" s="3">
        <f t="shared" si="2"/>
        <v>3618.17159867286</v>
      </c>
      <c r="H16" s="1">
        <v>111.2</v>
      </c>
      <c r="I16" s="1"/>
      <c r="J16" s="1"/>
      <c r="K16" s="1"/>
      <c r="L16" s="1"/>
      <c r="M16" s="1">
        <v>0.65827536130027597</v>
      </c>
      <c r="N16" s="1">
        <f t="shared" si="3"/>
        <v>37.999779823409312</v>
      </c>
      <c r="O16" s="7">
        <f t="shared" si="4"/>
        <v>111.2</v>
      </c>
      <c r="P16" s="13">
        <f t="shared" si="5"/>
        <v>2.9263327449991321</v>
      </c>
      <c r="Q16" s="11"/>
      <c r="R16" s="1">
        <v>3.9184520244598389</v>
      </c>
      <c r="S16" s="1">
        <v>3.8609952926635742</v>
      </c>
      <c r="T16" s="1">
        <v>3.9934501647949219</v>
      </c>
      <c r="U16" s="1">
        <v>3.921658039093018</v>
      </c>
      <c r="V16" s="1">
        <v>3.8269693851470952</v>
      </c>
      <c r="W16" s="3">
        <f t="shared" si="8"/>
        <v>3.9043049812316895</v>
      </c>
      <c r="X16" s="1">
        <v>173.20180999999999</v>
      </c>
      <c r="Y16" s="1">
        <v>157.20217</v>
      </c>
      <c r="Z16" s="1">
        <v>169.20215999999999</v>
      </c>
      <c r="AA16" s="1">
        <v>173.20219</v>
      </c>
      <c r="AB16" s="1">
        <v>165.20213000000001</v>
      </c>
      <c r="AC16" s="3">
        <f t="shared" si="9"/>
        <v>167.602092</v>
      </c>
      <c r="AD16" s="3">
        <f t="shared" si="0"/>
        <v>1.5072130575539568</v>
      </c>
      <c r="AE16" s="3">
        <f t="shared" si="1"/>
        <v>4.4106069240104047</v>
      </c>
    </row>
    <row r="17" spans="1:31" x14ac:dyDescent="0.3">
      <c r="A17" s="1">
        <v>16</v>
      </c>
      <c r="B17" s="1">
        <v>3619.7809467315601</v>
      </c>
      <c r="C17" s="1"/>
      <c r="D17" s="1"/>
      <c r="E17" s="1"/>
      <c r="F17" s="1"/>
      <c r="G17" s="3">
        <f t="shared" si="2"/>
        <v>3619.7809467315601</v>
      </c>
      <c r="H17" s="1">
        <v>93.2</v>
      </c>
      <c r="I17" s="1"/>
      <c r="J17" s="1"/>
      <c r="K17" s="1"/>
      <c r="L17" s="1"/>
      <c r="M17" s="1">
        <v>0.59227783063187001</v>
      </c>
      <c r="N17" s="1">
        <f t="shared" si="3"/>
        <v>37.999706185109716</v>
      </c>
      <c r="O17" s="7">
        <f t="shared" si="4"/>
        <v>93.2</v>
      </c>
      <c r="P17" s="13">
        <f t="shared" si="5"/>
        <v>2.4526505427697405</v>
      </c>
      <c r="Q17" s="11"/>
      <c r="R17" s="1">
        <v>3.9914100170135498</v>
      </c>
      <c r="S17" s="1">
        <v>3.9388165473937988</v>
      </c>
      <c r="T17" s="1">
        <v>3.990876197814941</v>
      </c>
      <c r="U17" s="1">
        <v>3.9835472106933589</v>
      </c>
      <c r="V17" s="1">
        <v>4.0133731365203857</v>
      </c>
      <c r="W17" s="3">
        <f t="shared" si="8"/>
        <v>3.9836046218872072</v>
      </c>
      <c r="X17" s="1">
        <v>169.20221000000001</v>
      </c>
      <c r="Y17" s="1">
        <v>145.20213000000001</v>
      </c>
      <c r="Z17" s="1">
        <v>165.20178999999999</v>
      </c>
      <c r="AA17" s="1">
        <v>185.20223999999999</v>
      </c>
      <c r="AB17" s="1">
        <v>157.20178000000001</v>
      </c>
      <c r="AC17" s="3">
        <f t="shared" si="9"/>
        <v>164.40203</v>
      </c>
      <c r="AD17" s="3">
        <f t="shared" si="0"/>
        <v>1.763970278969957</v>
      </c>
      <c r="AE17" s="3">
        <f t="shared" si="1"/>
        <v>4.3264026621453553</v>
      </c>
    </row>
    <row r="18" spans="1:31" x14ac:dyDescent="0.3">
      <c r="A18" s="1">
        <v>17</v>
      </c>
      <c r="B18" s="1">
        <v>3639.2032356262198</v>
      </c>
      <c r="C18" s="1"/>
      <c r="D18" s="1"/>
      <c r="E18" s="1"/>
      <c r="F18" s="1"/>
      <c r="G18" s="3">
        <f t="shared" si="2"/>
        <v>3639.2032356262198</v>
      </c>
      <c r="H18" s="1">
        <v>101.2</v>
      </c>
      <c r="I18" s="1"/>
      <c r="J18" s="1"/>
      <c r="K18" s="1"/>
      <c r="L18" s="1"/>
      <c r="M18" s="1">
        <v>0.62450704626046805</v>
      </c>
      <c r="N18" s="1">
        <f t="shared" si="3"/>
        <v>37.999886918440637</v>
      </c>
      <c r="O18" s="7">
        <f t="shared" si="4"/>
        <v>101.2</v>
      </c>
      <c r="P18" s="13">
        <f t="shared" si="5"/>
        <v>2.6631658198669408</v>
      </c>
      <c r="Q18" s="11"/>
      <c r="R18" s="1">
        <v>4.1728379726409912</v>
      </c>
      <c r="S18" s="1">
        <v>4.1393675804138184</v>
      </c>
      <c r="T18" s="1">
        <v>4.141517162322998</v>
      </c>
      <c r="U18" s="1">
        <v>4.1443500518798828</v>
      </c>
      <c r="V18" s="1">
        <v>4.1186044216156006</v>
      </c>
      <c r="W18" s="3">
        <f t="shared" si="8"/>
        <v>4.1433354377746578</v>
      </c>
      <c r="X18" s="1">
        <v>157.20179999999999</v>
      </c>
      <c r="Y18" s="1">
        <v>151.20211</v>
      </c>
      <c r="Z18" s="1">
        <v>153.20174</v>
      </c>
      <c r="AA18" s="1">
        <v>157.20215999999999</v>
      </c>
      <c r="AB18" s="1">
        <v>153.20174</v>
      </c>
      <c r="AC18" s="3">
        <f t="shared" si="9"/>
        <v>154.40190999999999</v>
      </c>
      <c r="AD18" s="3">
        <f t="shared" si="0"/>
        <v>1.5257105731225296</v>
      </c>
      <c r="AE18" s="3">
        <f t="shared" si="1"/>
        <v>4.0632202493495218</v>
      </c>
    </row>
    <row r="19" spans="1:31" x14ac:dyDescent="0.3">
      <c r="A19" s="1">
        <v>18</v>
      </c>
      <c r="B19" s="1">
        <v>3501.9395842552099</v>
      </c>
      <c r="C19" s="1"/>
      <c r="D19" s="1"/>
      <c r="E19" s="1"/>
      <c r="F19" s="1"/>
      <c r="G19" s="3">
        <f t="shared" si="2"/>
        <v>3501.9395842552099</v>
      </c>
      <c r="H19" s="1">
        <v>93.2</v>
      </c>
      <c r="I19" s="1"/>
      <c r="J19" s="1"/>
      <c r="K19" s="1"/>
      <c r="L19" s="1"/>
      <c r="M19" s="1">
        <v>0.59227778688497901</v>
      </c>
      <c r="N19" s="1">
        <f t="shared" si="3"/>
        <v>37.999710262319958</v>
      </c>
      <c r="O19" s="7">
        <f t="shared" si="4"/>
        <v>93.2</v>
      </c>
      <c r="P19" s="13">
        <f t="shared" si="5"/>
        <v>2.452650279610578</v>
      </c>
      <c r="Q19" s="11"/>
      <c r="R19" s="1">
        <v>4.3590521812438956</v>
      </c>
      <c r="S19" s="1">
        <v>4.4758412837982178</v>
      </c>
      <c r="T19" s="1">
        <v>4.3346385955810547</v>
      </c>
      <c r="U19" s="1">
        <v>4.3495745658874512</v>
      </c>
      <c r="V19" s="1">
        <v>4.3201904296875</v>
      </c>
      <c r="W19" s="3">
        <f t="shared" si="8"/>
        <v>4.3678594112396238</v>
      </c>
      <c r="X19" s="1">
        <v>153.20175</v>
      </c>
      <c r="Y19" s="1">
        <v>157.20174</v>
      </c>
      <c r="Z19" s="1">
        <v>149.20174</v>
      </c>
      <c r="AA19" s="1">
        <v>173.20186000000001</v>
      </c>
      <c r="AB19" s="1">
        <v>145.20169000000001</v>
      </c>
      <c r="AC19" s="3">
        <f t="shared" si="9"/>
        <v>155.60175599999999</v>
      </c>
      <c r="AD19" s="3">
        <f t="shared" si="0"/>
        <v>1.6695467381974247</v>
      </c>
      <c r="AE19" s="3">
        <f t="shared" si="1"/>
        <v>4.0948142742628431</v>
      </c>
    </row>
    <row r="52" spans="1:1" x14ac:dyDescent="0.3">
      <c r="A52" t="s">
        <v>4</v>
      </c>
    </row>
    <row r="53" spans="1:1" x14ac:dyDescent="0.3">
      <c r="A53" t="s">
        <v>33</v>
      </c>
    </row>
    <row r="54" spans="1:1" x14ac:dyDescent="0.3">
      <c r="A54" t="s">
        <v>24</v>
      </c>
    </row>
    <row r="55" spans="1:1" x14ac:dyDescent="0.3">
      <c r="A55" t="s">
        <v>6</v>
      </c>
    </row>
    <row r="56" spans="1:1" x14ac:dyDescent="0.3">
      <c r="A56" t="s">
        <v>7</v>
      </c>
    </row>
    <row r="57" spans="1:1" x14ac:dyDescent="0.3">
      <c r="A57" t="s">
        <v>8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34</v>
      </c>
    </row>
    <row r="61" spans="1:1" x14ac:dyDescent="0.3">
      <c r="A61" t="s">
        <v>23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35</v>
      </c>
    </row>
    <row r="68" spans="1:1" x14ac:dyDescent="0.3">
      <c r="A68" t="s">
        <v>5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36</v>
      </c>
    </row>
    <row r="75" spans="1:1" x14ac:dyDescent="0.3">
      <c r="A75" t="s">
        <v>15</v>
      </c>
    </row>
    <row r="76" spans="1:1" x14ac:dyDescent="0.3">
      <c r="A76" t="s">
        <v>16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37</v>
      </c>
    </row>
    <row r="82" spans="1:1" x14ac:dyDescent="0.3">
      <c r="A82" t="s">
        <v>28</v>
      </c>
    </row>
    <row r="83" spans="1:1" x14ac:dyDescent="0.3">
      <c r="A83" t="s">
        <v>21</v>
      </c>
    </row>
    <row r="84" spans="1:1" x14ac:dyDescent="0.3">
      <c r="A84" t="s">
        <v>7</v>
      </c>
    </row>
    <row r="85" spans="1:1" x14ac:dyDescent="0.3">
      <c r="A85" t="s">
        <v>22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38</v>
      </c>
    </row>
    <row r="89" spans="1:1" x14ac:dyDescent="0.3">
      <c r="A89" t="s">
        <v>20</v>
      </c>
    </row>
    <row r="90" spans="1:1" x14ac:dyDescent="0.3">
      <c r="A90" t="s">
        <v>6</v>
      </c>
    </row>
    <row r="91" spans="1:1" x14ac:dyDescent="0.3">
      <c r="A91" t="s">
        <v>7</v>
      </c>
    </row>
    <row r="92" spans="1:1" x14ac:dyDescent="0.3">
      <c r="A92" t="s">
        <v>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39</v>
      </c>
    </row>
    <row r="96" spans="1:1" x14ac:dyDescent="0.3">
      <c r="A96" t="s">
        <v>11</v>
      </c>
    </row>
    <row r="97" spans="1:1" x14ac:dyDescent="0.3">
      <c r="A97" t="s">
        <v>16</v>
      </c>
    </row>
    <row r="98" spans="1:1" x14ac:dyDescent="0.3">
      <c r="A98" t="s">
        <v>17</v>
      </c>
    </row>
    <row r="99" spans="1:1" x14ac:dyDescent="0.3">
      <c r="A99" t="s">
        <v>18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40</v>
      </c>
    </row>
    <row r="103" spans="1:1" x14ac:dyDescent="0.3">
      <c r="A103" t="s">
        <v>29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30</v>
      </c>
    </row>
    <row r="109" spans="1:1" x14ac:dyDescent="0.3">
      <c r="A109" t="s">
        <v>41</v>
      </c>
    </row>
    <row r="110" spans="1:1" x14ac:dyDescent="0.3">
      <c r="A110" t="s">
        <v>13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31</v>
      </c>
    </row>
    <row r="116" spans="1:1" x14ac:dyDescent="0.3">
      <c r="A116" t="s">
        <v>42</v>
      </c>
    </row>
    <row r="117" spans="1:1" x14ac:dyDescent="0.3">
      <c r="A117" t="s">
        <v>32</v>
      </c>
    </row>
    <row r="118" spans="1:1" x14ac:dyDescent="0.3">
      <c r="A118" t="s">
        <v>21</v>
      </c>
    </row>
    <row r="119" spans="1:1" x14ac:dyDescent="0.3">
      <c r="A119" t="s">
        <v>7</v>
      </c>
    </row>
    <row r="120" spans="1:1" x14ac:dyDescent="0.3">
      <c r="A120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DB17-2CF0-44A1-A22B-67B3BB2B1403}">
  <sheetPr>
    <tabColor rgb="FF00B050"/>
  </sheetPr>
  <dimension ref="A2:AE120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31" width="6.6640625" customWidth="1"/>
  </cols>
  <sheetData>
    <row r="2" spans="1:31" s="9" customFormat="1" x14ac:dyDescent="0.3"/>
    <row r="4" spans="1:31" s="8" customFormat="1" x14ac:dyDescent="0.3">
      <c r="A4" s="8" t="s">
        <v>0</v>
      </c>
      <c r="B4" s="8" t="s">
        <v>46</v>
      </c>
      <c r="R4" s="8" t="s">
        <v>3</v>
      </c>
    </row>
    <row r="5" spans="1:31" x14ac:dyDescent="0.3">
      <c r="B5" t="s">
        <v>1</v>
      </c>
      <c r="H5" t="s">
        <v>2</v>
      </c>
      <c r="M5" s="12"/>
      <c r="N5" s="12"/>
      <c r="R5" t="s">
        <v>1</v>
      </c>
      <c r="X5" t="s">
        <v>2</v>
      </c>
    </row>
    <row r="6" spans="1:31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6" t="s">
        <v>47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43</v>
      </c>
      <c r="N6" s="4" t="s">
        <v>44</v>
      </c>
      <c r="O6" s="6" t="s">
        <v>47</v>
      </c>
      <c r="P6" s="6" t="s">
        <v>47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2" t="s">
        <v>3</v>
      </c>
    </row>
    <row r="7" spans="1:31" x14ac:dyDescent="0.3">
      <c r="A7" s="1">
        <v>6</v>
      </c>
      <c r="B7" s="1"/>
      <c r="C7" s="1">
        <v>1.9445288181304901</v>
      </c>
      <c r="D7" s="1"/>
      <c r="E7" s="1"/>
      <c r="F7" s="1"/>
      <c r="G7" s="3">
        <f>AVERAGE(B7:F7)</f>
        <v>1.9445288181304901</v>
      </c>
      <c r="H7" s="1"/>
      <c r="I7" s="1">
        <v>1043.2171499999999</v>
      </c>
      <c r="J7" s="1"/>
      <c r="K7" s="1"/>
      <c r="L7" s="1"/>
      <c r="M7" s="1">
        <v>4.9845895459056599E-2</v>
      </c>
      <c r="N7" s="1">
        <f>IFERROR((1-M7)*O7,"")</f>
        <v>991.21705700000496</v>
      </c>
      <c r="O7" s="7">
        <f>IFERROR(AVERAGE(H7:L7),"")</f>
        <v>1043.2171499999999</v>
      </c>
      <c r="P7" s="13">
        <f>IFERROR(O7/N7,"")</f>
        <v>1.0524608536876647</v>
      </c>
      <c r="Q7" s="11"/>
      <c r="R7" s="1">
        <v>1.00018858909606</v>
      </c>
      <c r="S7" s="1">
        <v>0.94643211364746005</v>
      </c>
      <c r="T7" s="1">
        <v>0.97755527496337802</v>
      </c>
      <c r="U7" s="1">
        <v>0.94695520401000899</v>
      </c>
      <c r="V7" s="1">
        <v>1.0109779834747299</v>
      </c>
      <c r="W7" s="3">
        <f>AVERAGE(R7:V7)</f>
        <v>0.97642183303832741</v>
      </c>
      <c r="X7" s="1">
        <v>1109.2173299999899</v>
      </c>
      <c r="Y7" s="1">
        <v>1063.2172399999999</v>
      </c>
      <c r="Z7" s="1">
        <v>1071.2172399999899</v>
      </c>
      <c r="AA7" s="1">
        <v>1079.21722999999</v>
      </c>
      <c r="AB7" s="1">
        <v>1043.2171799999901</v>
      </c>
      <c r="AC7" s="3">
        <f>AVERAGE(X7:AB7)</f>
        <v>1073.2172439999918</v>
      </c>
      <c r="AD7" s="3">
        <f t="shared" ref="AD7:AD19" si="0">IFERROR(AC7/O7,"")</f>
        <v>1.0287572860549616</v>
      </c>
      <c r="AE7" s="3">
        <f t="shared" ref="AE7:AE19" si="1">IFERROR(AC7/N7,"")</f>
        <v>1.08272677151881</v>
      </c>
    </row>
    <row r="8" spans="1:31" x14ac:dyDescent="0.3">
      <c r="A8" s="1">
        <v>7</v>
      </c>
      <c r="B8" s="1"/>
      <c r="C8" s="1">
        <v>2.69266676902771</v>
      </c>
      <c r="D8" s="1"/>
      <c r="E8" s="1"/>
      <c r="F8" s="1"/>
      <c r="G8" s="3">
        <f t="shared" ref="G8:G19" si="2">AVERAGE(B8:F8)</f>
        <v>2.69266676902771</v>
      </c>
      <c r="H8" s="1"/>
      <c r="I8" s="1">
        <v>1027.2171599999999</v>
      </c>
      <c r="J8" s="1"/>
      <c r="K8" s="1"/>
      <c r="L8" s="1"/>
      <c r="M8" s="1">
        <v>4.9973583320325199E-2</v>
      </c>
      <c r="N8" s="1">
        <f t="shared" ref="N8:N19" si="3">IFERROR((1-M8)*O8,"")</f>
        <v>975.88343766667208</v>
      </c>
      <c r="O8" s="7">
        <f t="shared" ref="O8:O19" si="4">IFERROR(AVERAGE(H8:L8),"")</f>
        <v>1027.2171599999999</v>
      </c>
      <c r="P8" s="13">
        <f t="shared" ref="P8:P19" si="5">IFERROR(O8/N8,"")</f>
        <v>1.0526023092020766</v>
      </c>
      <c r="Q8" s="11"/>
      <c r="R8" s="1">
        <v>1.0756092071533201</v>
      </c>
      <c r="S8" s="1">
        <v>1.11746406555175</v>
      </c>
      <c r="T8" s="1">
        <v>1.09849309921264</v>
      </c>
      <c r="U8" s="1">
        <v>1.10499095916748</v>
      </c>
      <c r="V8" s="1">
        <v>1.07767033576965</v>
      </c>
      <c r="W8" s="3">
        <f>AVERAGE(R8:V8)</f>
        <v>1.0948455333709681</v>
      </c>
      <c r="X8" s="1">
        <v>1076.41724</v>
      </c>
      <c r="Y8" s="1">
        <v>1090.41731999999</v>
      </c>
      <c r="Z8" s="1">
        <v>1102.41741999999</v>
      </c>
      <c r="AA8" s="1">
        <v>1094.4173599999999</v>
      </c>
      <c r="AB8" s="1">
        <v>1066.41730999999</v>
      </c>
      <c r="AC8" s="3">
        <f>AVERAGE(X8:AB8)</f>
        <v>1086.017329999994</v>
      </c>
      <c r="AD8" s="3">
        <f t="shared" si="0"/>
        <v>1.0572421998869197</v>
      </c>
      <c r="AE8" s="3">
        <f t="shared" si="1"/>
        <v>1.1128555809868554</v>
      </c>
    </row>
    <row r="9" spans="1:31" x14ac:dyDescent="0.3">
      <c r="A9" s="1">
        <v>8</v>
      </c>
      <c r="B9" s="1"/>
      <c r="C9" s="1">
        <v>4.9986281394958496</v>
      </c>
      <c r="D9" s="1"/>
      <c r="E9" s="1"/>
      <c r="F9" s="1"/>
      <c r="G9" s="3">
        <f t="shared" si="2"/>
        <v>4.9986281394958496</v>
      </c>
      <c r="H9" s="1"/>
      <c r="I9" s="1">
        <v>1012.41714</v>
      </c>
      <c r="J9" s="1"/>
      <c r="K9" s="1"/>
      <c r="L9" s="1"/>
      <c r="M9" s="1">
        <v>4.7543165195058398E-2</v>
      </c>
      <c r="N9" s="1">
        <f t="shared" si="3"/>
        <v>964.28362466667147</v>
      </c>
      <c r="O9" s="7">
        <f t="shared" si="4"/>
        <v>1012.41714</v>
      </c>
      <c r="P9" s="13">
        <f t="shared" si="5"/>
        <v>1.0499163462927903</v>
      </c>
      <c r="Q9" s="11"/>
      <c r="R9" s="1">
        <v>1.2428884506225499</v>
      </c>
      <c r="S9" s="1">
        <v>1.21135830879211</v>
      </c>
      <c r="T9" s="1">
        <v>1.18805980682373</v>
      </c>
      <c r="U9" s="1">
        <v>1.2030768394470199</v>
      </c>
      <c r="V9" s="1">
        <v>1.21809411048889</v>
      </c>
      <c r="W9" s="3">
        <f t="shared" ref="W9:W13" si="6">AVERAGE(R9:V9)</f>
        <v>1.2126955032348599</v>
      </c>
      <c r="X9" s="1">
        <v>1089.61734999999</v>
      </c>
      <c r="Y9" s="1">
        <v>1093.6173699999899</v>
      </c>
      <c r="Z9" s="1">
        <v>1071.61732999999</v>
      </c>
      <c r="AA9" s="1">
        <v>1105.6173999999901</v>
      </c>
      <c r="AB9" s="1">
        <v>1077.6172999999999</v>
      </c>
      <c r="AC9" s="3">
        <f t="shared" ref="AC9:AC13" si="7">AVERAGE(X9:AB9)</f>
        <v>1087.617349999992</v>
      </c>
      <c r="AD9" s="3">
        <f t="shared" si="0"/>
        <v>1.0742778910281903</v>
      </c>
      <c r="AE9" s="3">
        <f t="shared" si="1"/>
        <v>1.1279019182514418</v>
      </c>
    </row>
    <row r="10" spans="1:31" x14ac:dyDescent="0.3">
      <c r="A10" s="1">
        <v>9</v>
      </c>
      <c r="B10" s="1"/>
      <c r="C10" s="1">
        <v>4.0439288616180402</v>
      </c>
      <c r="D10" s="1"/>
      <c r="E10" s="1"/>
      <c r="F10" s="1"/>
      <c r="G10" s="3">
        <f t="shared" si="2"/>
        <v>4.0439288616180402</v>
      </c>
      <c r="H10" s="1"/>
      <c r="I10" s="1">
        <v>997.61716999999999</v>
      </c>
      <c r="J10" s="1"/>
      <c r="K10" s="1"/>
      <c r="L10" s="1"/>
      <c r="M10" s="1">
        <v>4.5308091479615398E-2</v>
      </c>
      <c r="N10" s="1">
        <f t="shared" si="3"/>
        <v>952.41704000000504</v>
      </c>
      <c r="O10" s="7">
        <f t="shared" si="4"/>
        <v>997.61716999999999</v>
      </c>
      <c r="P10" s="13">
        <f t="shared" si="5"/>
        <v>1.0474583382086431</v>
      </c>
      <c r="Q10" s="11"/>
      <c r="R10" s="1">
        <v>1.3273568153381301</v>
      </c>
      <c r="S10" s="1">
        <v>1.34207940101623</v>
      </c>
      <c r="T10" s="1">
        <v>1.2894752025604199</v>
      </c>
      <c r="U10" s="1">
        <v>1.3376934528350799</v>
      </c>
      <c r="V10" s="1">
        <v>1.31701779365539</v>
      </c>
      <c r="W10" s="3">
        <f t="shared" si="6"/>
        <v>1.32272453308105</v>
      </c>
      <c r="X10" s="1">
        <v>1082.81745999999</v>
      </c>
      <c r="Y10" s="1">
        <v>1108.81752999999</v>
      </c>
      <c r="Z10" s="1">
        <v>1082.81744999999</v>
      </c>
      <c r="AA10" s="1">
        <v>1108.81752999999</v>
      </c>
      <c r="AB10" s="1">
        <v>1114.8175699999899</v>
      </c>
      <c r="AC10" s="3">
        <f t="shared" si="7"/>
        <v>1099.61750799999</v>
      </c>
      <c r="AD10" s="3">
        <f t="shared" si="0"/>
        <v>1.1022439679942457</v>
      </c>
      <c r="AE10" s="3">
        <f t="shared" si="1"/>
        <v>1.1545546350157534</v>
      </c>
    </row>
    <row r="11" spans="1:31" x14ac:dyDescent="0.3">
      <c r="A11" s="1">
        <v>10</v>
      </c>
      <c r="B11" s="1"/>
      <c r="C11" s="1">
        <v>4.1733822822570801</v>
      </c>
      <c r="D11" s="1"/>
      <c r="E11" s="1"/>
      <c r="F11" s="1"/>
      <c r="G11" s="3">
        <f t="shared" si="2"/>
        <v>4.1733822822570801</v>
      </c>
      <c r="H11" s="1"/>
      <c r="I11" s="1">
        <v>990.01719999999898</v>
      </c>
      <c r="J11" s="1"/>
      <c r="K11" s="1"/>
      <c r="L11" s="1"/>
      <c r="M11" s="1">
        <v>4.8080154567006497E-2</v>
      </c>
      <c r="N11" s="1">
        <f t="shared" si="3"/>
        <v>942.41702000000396</v>
      </c>
      <c r="O11" s="7">
        <f t="shared" si="4"/>
        <v>990.01719999999898</v>
      </c>
      <c r="P11" s="13">
        <f t="shared" si="5"/>
        <v>1.0505086166631359</v>
      </c>
      <c r="Q11" s="11"/>
      <c r="R11" s="1">
        <v>1.5013339519500699</v>
      </c>
      <c r="S11" s="1">
        <v>1.4520232677459699</v>
      </c>
      <c r="T11" s="1">
        <v>1.4665553569793699</v>
      </c>
      <c r="U11" s="1">
        <v>1.4349906444549501</v>
      </c>
      <c r="V11" s="1">
        <v>1.4673559665679901</v>
      </c>
      <c r="W11" s="3">
        <f t="shared" si="6"/>
        <v>1.46445183753967</v>
      </c>
      <c r="X11" s="1">
        <v>1070.0174099999999</v>
      </c>
      <c r="Y11" s="1">
        <v>1084.01747</v>
      </c>
      <c r="Z11" s="1">
        <v>1094.01753999999</v>
      </c>
      <c r="AA11" s="1">
        <v>1066.01744999999</v>
      </c>
      <c r="AB11" s="1">
        <v>1094.8174899999999</v>
      </c>
      <c r="AC11" s="3">
        <f t="shared" si="7"/>
        <v>1081.7774719999961</v>
      </c>
      <c r="AD11" s="3">
        <f t="shared" si="0"/>
        <v>1.0926855331402294</v>
      </c>
      <c r="AE11" s="3">
        <f t="shared" si="1"/>
        <v>1.1478755678669637</v>
      </c>
    </row>
    <row r="12" spans="1:31" x14ac:dyDescent="0.3">
      <c r="A12" s="1">
        <v>11</v>
      </c>
      <c r="B12" s="1"/>
      <c r="C12" s="1">
        <v>0.975477695465087</v>
      </c>
      <c r="D12" s="1"/>
      <c r="E12" s="1"/>
      <c r="F12" s="1"/>
      <c r="G12" s="3">
        <f t="shared" si="2"/>
        <v>0.975477695465087</v>
      </c>
      <c r="H12" s="1"/>
      <c r="I12" s="1">
        <v>984.81713999999999</v>
      </c>
      <c r="J12" s="1"/>
      <c r="K12" s="1"/>
      <c r="L12" s="1"/>
      <c r="M12" s="1">
        <v>4.7115487855943501E-2</v>
      </c>
      <c r="N12" s="1">
        <f t="shared" si="3"/>
        <v>938.41700000000492</v>
      </c>
      <c r="O12" s="7">
        <f t="shared" si="4"/>
        <v>984.81713999999999</v>
      </c>
      <c r="P12" s="13">
        <f t="shared" si="5"/>
        <v>1.0494451187478433</v>
      </c>
      <c r="Q12" s="11"/>
      <c r="R12" s="1">
        <v>1.5467278957366899</v>
      </c>
      <c r="S12" s="1">
        <v>1.60540843009948</v>
      </c>
      <c r="T12" s="1">
        <v>1.5461783409118599</v>
      </c>
      <c r="U12" s="1">
        <v>1.6068024635314899</v>
      </c>
      <c r="V12" s="1">
        <v>1.5863451957702599</v>
      </c>
      <c r="W12" s="3">
        <f t="shared" si="6"/>
        <v>1.5782924652099559</v>
      </c>
      <c r="X12" s="1">
        <v>1093.21747999999</v>
      </c>
      <c r="Y12" s="1">
        <v>1071.21749</v>
      </c>
      <c r="Z12" s="1">
        <v>1095.2175</v>
      </c>
      <c r="AA12" s="1">
        <v>1079.2174399999999</v>
      </c>
      <c r="AB12" s="1">
        <v>1041.2173699999901</v>
      </c>
      <c r="AC12" s="3">
        <f t="shared" si="7"/>
        <v>1076.0174559999962</v>
      </c>
      <c r="AD12" s="3">
        <f t="shared" si="0"/>
        <v>1.092606345173883</v>
      </c>
      <c r="AE12" s="3">
        <f t="shared" si="1"/>
        <v>1.1466303956556525</v>
      </c>
    </row>
    <row r="13" spans="1:31" x14ac:dyDescent="0.3">
      <c r="A13" s="1">
        <v>12</v>
      </c>
      <c r="B13" s="1"/>
      <c r="C13" s="1">
        <v>1.09782814979553</v>
      </c>
      <c r="D13" s="1"/>
      <c r="E13" s="1"/>
      <c r="F13" s="1"/>
      <c r="G13" s="3">
        <f t="shared" si="2"/>
        <v>1.09782814979553</v>
      </c>
      <c r="H13" s="1"/>
      <c r="I13" s="1">
        <v>978.01715000000002</v>
      </c>
      <c r="J13" s="1"/>
      <c r="K13" s="1"/>
      <c r="L13" s="1"/>
      <c r="M13" s="1">
        <v>4.0490240891987897E-2</v>
      </c>
      <c r="N13" s="1">
        <f t="shared" si="3"/>
        <v>938.41700000000446</v>
      </c>
      <c r="O13" s="7">
        <f t="shared" si="4"/>
        <v>978.01715000000002</v>
      </c>
      <c r="P13" s="13">
        <f t="shared" si="5"/>
        <v>1.0421988838650571</v>
      </c>
      <c r="Q13" s="11"/>
      <c r="R13" s="1">
        <v>1.6701443195343</v>
      </c>
      <c r="S13" s="1">
        <v>1.6869823932647701</v>
      </c>
      <c r="T13" s="1">
        <v>1.6932201385498</v>
      </c>
      <c r="U13" s="1">
        <v>1.7191460132598799</v>
      </c>
      <c r="V13" s="5">
        <v>1.7354168891906701</v>
      </c>
      <c r="W13" s="3">
        <f t="shared" si="6"/>
        <v>1.7009819507598838</v>
      </c>
      <c r="X13" s="1">
        <v>1080.4174699999901</v>
      </c>
      <c r="Y13" s="1">
        <v>1078.4174800000001</v>
      </c>
      <c r="Z13" s="1">
        <v>1076.4174399999899</v>
      </c>
      <c r="AA13" s="1">
        <v>1086.4175299999999</v>
      </c>
      <c r="AB13" s="1">
        <v>1068.0174199999999</v>
      </c>
      <c r="AC13" s="3">
        <f t="shared" si="7"/>
        <v>1077.937467999996</v>
      </c>
      <c r="AD13" s="3">
        <f t="shared" si="0"/>
        <v>1.1021662227497708</v>
      </c>
      <c r="AE13" s="3">
        <f t="shared" si="1"/>
        <v>1.1486764071835771</v>
      </c>
    </row>
    <row r="14" spans="1:31" x14ac:dyDescent="0.3">
      <c r="A14" s="1">
        <v>13</v>
      </c>
      <c r="B14" s="1"/>
      <c r="C14" s="1">
        <v>1.4665341377258301</v>
      </c>
      <c r="D14" s="1"/>
      <c r="E14" s="1"/>
      <c r="F14" s="1"/>
      <c r="G14" s="3">
        <f t="shared" si="2"/>
        <v>1.4665341377258301</v>
      </c>
      <c r="H14" s="1"/>
      <c r="I14" s="1">
        <v>980.41718000000003</v>
      </c>
      <c r="J14" s="1"/>
      <c r="K14" s="1"/>
      <c r="L14" s="1"/>
      <c r="M14" s="1">
        <v>4.3655059165727102E-2</v>
      </c>
      <c r="N14" s="1">
        <f t="shared" si="3"/>
        <v>937.61701000000471</v>
      </c>
      <c r="O14" s="7">
        <f t="shared" si="4"/>
        <v>980.41718000000003</v>
      </c>
      <c r="P14" s="13">
        <f t="shared" si="5"/>
        <v>1.0456478173321484</v>
      </c>
      <c r="Q14" s="11"/>
      <c r="R14" s="1">
        <v>1.78345370292663</v>
      </c>
      <c r="S14" s="1">
        <v>1.81267881393432</v>
      </c>
      <c r="T14" s="1">
        <v>1.7795505523681601</v>
      </c>
      <c r="U14" s="1">
        <v>1.84457778930664</v>
      </c>
      <c r="V14" s="1">
        <v>1.8241989612579299</v>
      </c>
      <c r="W14" s="3">
        <f>AVERAGE(R14:V14)</f>
        <v>1.808891963958736</v>
      </c>
      <c r="X14" s="1">
        <v>1089.61750999999</v>
      </c>
      <c r="Y14" s="1">
        <v>1085.2174499999901</v>
      </c>
      <c r="Z14" s="1">
        <v>1071.6174799999999</v>
      </c>
      <c r="AA14" s="1">
        <v>1072.4174599999999</v>
      </c>
      <c r="AB14" s="1">
        <v>1090.4175700000001</v>
      </c>
      <c r="AC14" s="3">
        <f>AVERAGE(X14:AB14)</f>
        <v>1081.8574939999958</v>
      </c>
      <c r="AD14" s="3">
        <f t="shared" si="0"/>
        <v>1.1034664794429609</v>
      </c>
      <c r="AE14" s="3">
        <f t="shared" si="1"/>
        <v>1.1538373157287221</v>
      </c>
    </row>
    <row r="15" spans="1:31" x14ac:dyDescent="0.3">
      <c r="A15" s="1">
        <v>14</v>
      </c>
      <c r="B15" s="1"/>
      <c r="C15" s="1">
        <v>2.33754158020019</v>
      </c>
      <c r="D15" s="1"/>
      <c r="E15" s="1"/>
      <c r="F15" s="1"/>
      <c r="G15" s="3">
        <f t="shared" si="2"/>
        <v>2.33754158020019</v>
      </c>
      <c r="H15" s="1"/>
      <c r="I15" s="1">
        <v>985.61725000000001</v>
      </c>
      <c r="J15" s="1"/>
      <c r="K15" s="1"/>
      <c r="L15" s="1"/>
      <c r="M15" s="1">
        <v>4.9512343660781902E-2</v>
      </c>
      <c r="N15" s="1">
        <f t="shared" si="3"/>
        <v>936.81703000000516</v>
      </c>
      <c r="O15" s="7">
        <f t="shared" si="4"/>
        <v>985.61725000000001</v>
      </c>
      <c r="P15" s="13">
        <f t="shared" si="5"/>
        <v>1.0520915167393943</v>
      </c>
      <c r="Q15" s="11"/>
      <c r="R15" s="1">
        <v>1.93762230873107</v>
      </c>
      <c r="S15" s="1">
        <v>1.9246633052825901</v>
      </c>
      <c r="T15" s="1">
        <v>1.8726494312286299</v>
      </c>
      <c r="U15" s="1">
        <v>1.9420206546783401</v>
      </c>
      <c r="V15" s="1">
        <v>1.93581390380859</v>
      </c>
      <c r="W15" s="3">
        <f t="shared" ref="W15:W19" si="8">AVERAGE(R15:V15)</f>
        <v>1.922553920745844</v>
      </c>
      <c r="X15" s="1">
        <v>1075.61754</v>
      </c>
      <c r="Y15" s="1">
        <v>1071.6174699999999</v>
      </c>
      <c r="Z15" s="1">
        <v>1098.8175899999901</v>
      </c>
      <c r="AA15" s="1">
        <v>1083.61754</v>
      </c>
      <c r="AB15" s="1">
        <v>1098.4175399999999</v>
      </c>
      <c r="AC15" s="3">
        <f t="shared" ref="AC15:AC19" si="9">AVERAGE(X15:AB15)</f>
        <v>1085.6175359999979</v>
      </c>
      <c r="AD15" s="3">
        <f t="shared" si="0"/>
        <v>1.1014595533915401</v>
      </c>
      <c r="AE15" s="3">
        <f t="shared" si="1"/>
        <v>1.1588362521548012</v>
      </c>
    </row>
    <row r="16" spans="1:31" x14ac:dyDescent="0.3">
      <c r="A16" s="1">
        <v>15</v>
      </c>
      <c r="B16" s="1"/>
      <c r="C16" s="1">
        <v>1.70671987533569</v>
      </c>
      <c r="D16" s="1"/>
      <c r="E16" s="1"/>
      <c r="F16" s="1"/>
      <c r="G16" s="3">
        <f t="shared" si="2"/>
        <v>1.70671987533569</v>
      </c>
      <c r="H16" s="1"/>
      <c r="I16" s="1">
        <v>977.61726999999996</v>
      </c>
      <c r="J16" s="1"/>
      <c r="K16" s="1"/>
      <c r="L16" s="1"/>
      <c r="M16" s="1">
        <v>4.8690015469954502E-2</v>
      </c>
      <c r="N16" s="1">
        <f t="shared" si="3"/>
        <v>930.01707000000522</v>
      </c>
      <c r="O16" s="7">
        <f t="shared" si="4"/>
        <v>977.61726999999996</v>
      </c>
      <c r="P16" s="13">
        <f t="shared" si="5"/>
        <v>1.0511820713140185</v>
      </c>
      <c r="Q16" s="11"/>
      <c r="R16" s="1">
        <v>2.0436882972717201</v>
      </c>
      <c r="S16" s="1">
        <v>2.0489234924316402</v>
      </c>
      <c r="T16" s="1">
        <v>2.08001255989074</v>
      </c>
      <c r="U16" s="1">
        <v>2.0766024589538499</v>
      </c>
      <c r="V16" s="1">
        <v>2.0282711982727002</v>
      </c>
      <c r="W16" s="3">
        <f t="shared" si="8"/>
        <v>2.0554996013641302</v>
      </c>
      <c r="X16" s="1">
        <v>1080.8176100000001</v>
      </c>
      <c r="Y16" s="1">
        <v>1078.0176300000001</v>
      </c>
      <c r="Z16" s="1">
        <v>1080.0176300000001</v>
      </c>
      <c r="AA16" s="1">
        <v>1098.8176599999999</v>
      </c>
      <c r="AB16" s="1">
        <v>1092.81764999999</v>
      </c>
      <c r="AC16" s="3">
        <f t="shared" si="9"/>
        <v>1086.0976359999981</v>
      </c>
      <c r="AD16" s="3">
        <f t="shared" si="0"/>
        <v>1.1109640442419744</v>
      </c>
      <c r="AE16" s="3">
        <f t="shared" si="1"/>
        <v>1.1678254851816774</v>
      </c>
    </row>
    <row r="17" spans="1:31" x14ac:dyDescent="0.3">
      <c r="A17" s="1">
        <v>16</v>
      </c>
      <c r="B17" s="1"/>
      <c r="C17" s="1">
        <v>1.5861909389495801</v>
      </c>
      <c r="D17" s="1"/>
      <c r="E17" s="1"/>
      <c r="F17" s="1"/>
      <c r="G17" s="3">
        <f t="shared" si="2"/>
        <v>1.5861909389495801</v>
      </c>
      <c r="H17" s="1"/>
      <c r="I17" s="1">
        <v>971.61722999999995</v>
      </c>
      <c r="J17" s="1"/>
      <c r="K17" s="1"/>
      <c r="L17" s="1"/>
      <c r="M17" s="1">
        <v>4.5697162039823998E-2</v>
      </c>
      <c r="N17" s="1">
        <f t="shared" si="3"/>
        <v>927.21708000000501</v>
      </c>
      <c r="O17" s="7">
        <f t="shared" si="4"/>
        <v>971.61722999999995</v>
      </c>
      <c r="P17" s="13">
        <f t="shared" si="5"/>
        <v>1.0478853883925376</v>
      </c>
      <c r="Q17" s="11"/>
      <c r="R17" s="1">
        <v>2.2018342018127401</v>
      </c>
      <c r="S17" s="1">
        <v>2.1665253639221098</v>
      </c>
      <c r="T17" s="1">
        <v>2.1984758377075102</v>
      </c>
      <c r="U17" s="1">
        <v>2.1529459953308101</v>
      </c>
      <c r="V17" s="1">
        <v>2.1587274074554399</v>
      </c>
      <c r="W17" s="3">
        <f t="shared" si="8"/>
        <v>2.1757017612457217</v>
      </c>
      <c r="X17" s="1">
        <v>1069.61753999999</v>
      </c>
      <c r="Y17" s="1">
        <v>1054.0175199999901</v>
      </c>
      <c r="Z17" s="1">
        <v>1081.2176400000001</v>
      </c>
      <c r="AA17" s="1">
        <v>1102.01774</v>
      </c>
      <c r="AB17" s="1">
        <v>1080.01765</v>
      </c>
      <c r="AC17" s="3">
        <f t="shared" si="9"/>
        <v>1077.3776179999961</v>
      </c>
      <c r="AD17" s="3">
        <f t="shared" si="0"/>
        <v>1.1088498482061666</v>
      </c>
      <c r="AE17" s="3">
        <f t="shared" si="1"/>
        <v>1.1619475538565254</v>
      </c>
    </row>
    <row r="18" spans="1:31" x14ac:dyDescent="0.3">
      <c r="A18" s="1">
        <v>17</v>
      </c>
      <c r="B18" s="1"/>
      <c r="C18" s="1">
        <v>1.6909477710723799</v>
      </c>
      <c r="D18" s="1"/>
      <c r="E18" s="1"/>
      <c r="F18" s="1"/>
      <c r="G18" s="3">
        <f t="shared" si="2"/>
        <v>1.6909477710723799</v>
      </c>
      <c r="H18" s="1"/>
      <c r="I18" s="1">
        <v>966.41719999999998</v>
      </c>
      <c r="J18" s="1"/>
      <c r="K18" s="1"/>
      <c r="L18" s="1"/>
      <c r="M18" s="1">
        <v>4.47013153325449E-2</v>
      </c>
      <c r="N18" s="1">
        <f t="shared" si="3"/>
        <v>923.2170800000049</v>
      </c>
      <c r="O18" s="7">
        <f t="shared" si="4"/>
        <v>966.41719999999998</v>
      </c>
      <c r="P18" s="13">
        <f t="shared" si="5"/>
        <v>1.0467930251030395</v>
      </c>
      <c r="Q18" s="11"/>
      <c r="R18" s="1">
        <v>2.2131180763244598</v>
      </c>
      <c r="S18" s="1">
        <v>2.2708654403686501</v>
      </c>
      <c r="T18" s="1">
        <v>2.2343647480010902</v>
      </c>
      <c r="U18" s="1">
        <v>2.2468242645263601</v>
      </c>
      <c r="V18" s="1">
        <v>2.2434411048889098</v>
      </c>
      <c r="W18" s="3">
        <f t="shared" si="8"/>
        <v>2.2417227268218936</v>
      </c>
      <c r="X18" s="1">
        <v>1098.81771</v>
      </c>
      <c r="Y18" s="1">
        <v>1088.8176799999901</v>
      </c>
      <c r="Z18" s="1">
        <v>1094.0176999999901</v>
      </c>
      <c r="AA18" s="1">
        <v>1101.21776</v>
      </c>
      <c r="AB18" s="1">
        <v>1078.41768</v>
      </c>
      <c r="AC18" s="3">
        <f t="shared" si="9"/>
        <v>1092.2577059999962</v>
      </c>
      <c r="AD18" s="3">
        <f t="shared" si="0"/>
        <v>1.1302134378402995</v>
      </c>
      <c r="AE18" s="3">
        <f t="shared" si="1"/>
        <v>1.1830995436089533</v>
      </c>
    </row>
    <row r="19" spans="1:31" x14ac:dyDescent="0.3">
      <c r="A19" s="1">
        <v>18</v>
      </c>
      <c r="B19" s="1"/>
      <c r="C19" s="1">
        <v>1.79599952697753</v>
      </c>
      <c r="D19" s="1"/>
      <c r="E19" s="1"/>
      <c r="F19" s="1"/>
      <c r="G19" s="3">
        <f t="shared" si="2"/>
        <v>1.79599952697753</v>
      </c>
      <c r="H19" s="1"/>
      <c r="I19" s="1">
        <v>953.61716999999999</v>
      </c>
      <c r="J19" s="1"/>
      <c r="K19" s="1"/>
      <c r="L19" s="1"/>
      <c r="M19" s="1">
        <v>3.2717615602492298E-2</v>
      </c>
      <c r="N19" s="1">
        <f t="shared" si="3"/>
        <v>922.41709000000344</v>
      </c>
      <c r="O19" s="7">
        <f t="shared" si="4"/>
        <v>953.61716999999999</v>
      </c>
      <c r="P19" s="13">
        <f t="shared" si="5"/>
        <v>1.0338242648995113</v>
      </c>
      <c r="Q19" s="11"/>
      <c r="R19" s="1">
        <v>2.4596250057220401</v>
      </c>
      <c r="S19" s="1">
        <v>2.3888630867004301</v>
      </c>
      <c r="T19" s="1">
        <v>2.4184098243713299</v>
      </c>
      <c r="U19" s="1">
        <v>2.3997237682342498</v>
      </c>
      <c r="V19" s="1">
        <v>2.3915555477142298</v>
      </c>
      <c r="W19" s="3">
        <f t="shared" si="8"/>
        <v>2.411635446548456</v>
      </c>
      <c r="X19" s="1">
        <v>1088.8176799999901</v>
      </c>
      <c r="Y19" s="1">
        <v>1102.41775999999</v>
      </c>
      <c r="Z19" s="1">
        <v>1084.41775999999</v>
      </c>
      <c r="AA19" s="1">
        <v>1100.41777999999</v>
      </c>
      <c r="AB19" s="1">
        <v>1109.2177899999999</v>
      </c>
      <c r="AC19" s="3">
        <f t="shared" si="9"/>
        <v>1097.057753999992</v>
      </c>
      <c r="AD19" s="3">
        <f t="shared" si="0"/>
        <v>1.1504173671705094</v>
      </c>
      <c r="AE19" s="3">
        <f t="shared" si="1"/>
        <v>1.189329388942683</v>
      </c>
    </row>
    <row r="52" spans="1:1" x14ac:dyDescent="0.3">
      <c r="A52" t="s">
        <v>4</v>
      </c>
    </row>
    <row r="53" spans="1:1" x14ac:dyDescent="0.3">
      <c r="A53" t="s">
        <v>48</v>
      </c>
    </row>
    <row r="54" spans="1:1" x14ac:dyDescent="0.3">
      <c r="A54" t="s">
        <v>28</v>
      </c>
    </row>
    <row r="55" spans="1:1" x14ac:dyDescent="0.3">
      <c r="A55" t="s">
        <v>16</v>
      </c>
    </row>
    <row r="56" spans="1:1" x14ac:dyDescent="0.3">
      <c r="A56" t="s">
        <v>17</v>
      </c>
    </row>
    <row r="57" spans="1:1" x14ac:dyDescent="0.3">
      <c r="A57" t="s">
        <v>18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49</v>
      </c>
    </row>
    <row r="61" spans="1:1" x14ac:dyDescent="0.3">
      <c r="A61" t="s">
        <v>5</v>
      </c>
    </row>
    <row r="62" spans="1:1" x14ac:dyDescent="0.3">
      <c r="A62" t="s">
        <v>6</v>
      </c>
    </row>
    <row r="63" spans="1:1" x14ac:dyDescent="0.3">
      <c r="A63" t="s">
        <v>7</v>
      </c>
    </row>
    <row r="64" spans="1:1" x14ac:dyDescent="0.3">
      <c r="A64" t="s">
        <v>8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50</v>
      </c>
    </row>
    <row r="68" spans="1:1" x14ac:dyDescent="0.3">
      <c r="A68" t="s">
        <v>13</v>
      </c>
    </row>
    <row r="69" spans="1:1" x14ac:dyDescent="0.3">
      <c r="A69" t="s">
        <v>6</v>
      </c>
    </row>
    <row r="70" spans="1:1" x14ac:dyDescent="0.3">
      <c r="A70" t="s">
        <v>7</v>
      </c>
    </row>
    <row r="71" spans="1:1" x14ac:dyDescent="0.3">
      <c r="A71" t="s">
        <v>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51</v>
      </c>
    </row>
    <row r="75" spans="1:1" x14ac:dyDescent="0.3">
      <c r="A75" t="s">
        <v>32</v>
      </c>
    </row>
    <row r="76" spans="1:1" x14ac:dyDescent="0.3">
      <c r="A76" t="s">
        <v>6</v>
      </c>
    </row>
    <row r="77" spans="1:1" x14ac:dyDescent="0.3">
      <c r="A77" t="s">
        <v>7</v>
      </c>
    </row>
    <row r="78" spans="1:1" x14ac:dyDescent="0.3">
      <c r="A78" t="s">
        <v>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52</v>
      </c>
    </row>
    <row r="82" spans="1:1" x14ac:dyDescent="0.3">
      <c r="A82" t="s">
        <v>23</v>
      </c>
    </row>
    <row r="83" spans="1:1" x14ac:dyDescent="0.3">
      <c r="A83" t="s">
        <v>16</v>
      </c>
    </row>
    <row r="84" spans="1:1" x14ac:dyDescent="0.3">
      <c r="A84" t="s">
        <v>17</v>
      </c>
    </row>
    <row r="85" spans="1:1" x14ac:dyDescent="0.3">
      <c r="A85" t="s">
        <v>18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53</v>
      </c>
    </row>
    <row r="89" spans="1:1" x14ac:dyDescent="0.3">
      <c r="A89" t="s">
        <v>11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54</v>
      </c>
    </row>
    <row r="96" spans="1:1" x14ac:dyDescent="0.3">
      <c r="A96" t="s">
        <v>29</v>
      </c>
    </row>
    <row r="97" spans="1:1" x14ac:dyDescent="0.3">
      <c r="A97" t="s">
        <v>16</v>
      </c>
    </row>
    <row r="98" spans="1:1" x14ac:dyDescent="0.3">
      <c r="A98" t="s">
        <v>17</v>
      </c>
    </row>
    <row r="99" spans="1:1" x14ac:dyDescent="0.3">
      <c r="A99" t="s">
        <v>18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55</v>
      </c>
    </row>
    <row r="103" spans="1:1" x14ac:dyDescent="0.3">
      <c r="A103" t="s">
        <v>15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30</v>
      </c>
    </row>
    <row r="109" spans="1:1" x14ac:dyDescent="0.3">
      <c r="A109" t="s">
        <v>56</v>
      </c>
    </row>
    <row r="110" spans="1:1" x14ac:dyDescent="0.3">
      <c r="A110" t="s">
        <v>24</v>
      </c>
    </row>
    <row r="111" spans="1:1" x14ac:dyDescent="0.3">
      <c r="A111" t="s">
        <v>6</v>
      </c>
    </row>
    <row r="112" spans="1:1" x14ac:dyDescent="0.3">
      <c r="A112" t="s">
        <v>7</v>
      </c>
    </row>
    <row r="113" spans="1:1" x14ac:dyDescent="0.3">
      <c r="A113" t="s">
        <v>8</v>
      </c>
    </row>
    <row r="114" spans="1:1" x14ac:dyDescent="0.3">
      <c r="A114" t="s">
        <v>9</v>
      </c>
    </row>
    <row r="115" spans="1:1" x14ac:dyDescent="0.3">
      <c r="A115" t="s">
        <v>31</v>
      </c>
    </row>
    <row r="116" spans="1:1" x14ac:dyDescent="0.3">
      <c r="A116" t="s">
        <v>57</v>
      </c>
    </row>
    <row r="117" spans="1:1" x14ac:dyDescent="0.3">
      <c r="A117" t="s">
        <v>20</v>
      </c>
    </row>
    <row r="118" spans="1:1" x14ac:dyDescent="0.3">
      <c r="A118" t="s">
        <v>6</v>
      </c>
    </row>
    <row r="119" spans="1:1" x14ac:dyDescent="0.3">
      <c r="A119" t="s">
        <v>7</v>
      </c>
    </row>
    <row r="120" spans="1:1" x14ac:dyDescent="0.3">
      <c r="A120" t="s">
        <v>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D07-7830-420A-8727-46C0245C510E}">
  <sheetPr>
    <tabColor rgb="FF92D050"/>
  </sheetPr>
  <dimension ref="A2:AG120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31" width="6.6640625" customWidth="1"/>
  </cols>
  <sheetData>
    <row r="2" spans="1:33" s="9" customFormat="1" x14ac:dyDescent="0.3"/>
    <row r="4" spans="1:33" s="8" customFormat="1" x14ac:dyDescent="0.3">
      <c r="A4" s="8" t="s">
        <v>0</v>
      </c>
      <c r="B4" s="8" t="s">
        <v>46</v>
      </c>
      <c r="R4" s="8" t="s">
        <v>3</v>
      </c>
    </row>
    <row r="5" spans="1:33" x14ac:dyDescent="0.3">
      <c r="B5" t="s">
        <v>1</v>
      </c>
      <c r="H5" t="s">
        <v>74</v>
      </c>
      <c r="M5" s="12"/>
      <c r="R5" t="s">
        <v>1</v>
      </c>
      <c r="Y5" t="s">
        <v>74</v>
      </c>
      <c r="AG5" t="s">
        <v>44</v>
      </c>
    </row>
    <row r="6" spans="1:33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6" t="s">
        <v>47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43</v>
      </c>
      <c r="N6" s="4" t="s">
        <v>44</v>
      </c>
      <c r="O6" s="6" t="s">
        <v>47</v>
      </c>
      <c r="P6" s="6" t="s">
        <v>47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2" t="s">
        <v>3</v>
      </c>
    </row>
    <row r="7" spans="1:33" x14ac:dyDescent="0.3">
      <c r="A7" s="1">
        <v>6</v>
      </c>
      <c r="B7" s="1">
        <v>3605.9997758865302</v>
      </c>
      <c r="C7" s="1"/>
      <c r="D7" s="1"/>
      <c r="E7" s="1"/>
      <c r="F7" s="1"/>
      <c r="G7" s="3">
        <f>AVERAGE(B7:F7)</f>
        <v>3605.9997758865302</v>
      </c>
      <c r="H7" s="1">
        <v>213.2</v>
      </c>
      <c r="I7" s="1"/>
      <c r="J7" s="1"/>
      <c r="K7" s="1"/>
      <c r="L7" s="1"/>
      <c r="M7" s="1">
        <v>0.80675490945457695</v>
      </c>
      <c r="N7" s="1">
        <f>IFERROR((1-M7)*O7,"")</f>
        <v>41.19985330428419</v>
      </c>
      <c r="O7" s="7">
        <f>IFERROR(AVERAGE(H7:L7),"")</f>
        <v>213.2</v>
      </c>
      <c r="P7" s="13">
        <f>IFERROR(O7/N7,"")</f>
        <v>5.1747757067336515</v>
      </c>
      <c r="Q7" s="11"/>
      <c r="R7" s="1">
        <v>2.7364144325256352</v>
      </c>
      <c r="S7" s="1">
        <v>2.7754464149475102</v>
      </c>
      <c r="T7" s="1">
        <v>2.7779009342193599</v>
      </c>
      <c r="U7" s="1">
        <v>2.7738394737243648</v>
      </c>
      <c r="V7" s="1">
        <v>2.7779219150543208</v>
      </c>
      <c r="W7" s="3">
        <f>AVERAGE(R7:V7)</f>
        <v>2.7683046340942381</v>
      </c>
      <c r="X7" s="1">
        <v>195.20339000000001</v>
      </c>
      <c r="Y7" s="1">
        <v>221.20304999999999</v>
      </c>
      <c r="Z7" s="1">
        <v>217.20346000000001</v>
      </c>
      <c r="AA7" s="1">
        <v>229.20352</v>
      </c>
      <c r="AB7" s="1">
        <v>207.20343999999989</v>
      </c>
      <c r="AC7" s="3">
        <f>AVERAGE(X7:AB7)</f>
        <v>214.00337199999996</v>
      </c>
      <c r="AD7" s="3">
        <f t="shared" ref="AD7:AD19" si="0">IFERROR(AC7/O7,"")</f>
        <v>1.0037681613508442</v>
      </c>
      <c r="AE7" s="3">
        <f t="shared" ref="AE7:AE19" si="1">IFERROR(AC7/N7,"")</f>
        <v>5.1942750965510527</v>
      </c>
    </row>
    <row r="8" spans="1:33" x14ac:dyDescent="0.3">
      <c r="A8" s="1">
        <v>7</v>
      </c>
      <c r="B8" s="1">
        <v>3615.6477422714202</v>
      </c>
      <c r="C8" s="1"/>
      <c r="D8" s="1"/>
      <c r="E8" s="1"/>
      <c r="F8" s="1"/>
      <c r="G8" s="3">
        <f t="shared" ref="G8:G19" si="2">AVERAGE(B8:F8)</f>
        <v>3615.6477422714202</v>
      </c>
      <c r="H8" s="1">
        <v>189.2</v>
      </c>
      <c r="I8" s="1"/>
      <c r="J8" s="1"/>
      <c r="K8" s="1"/>
      <c r="L8" s="1"/>
      <c r="M8" s="1">
        <v>0.78858416621235705</v>
      </c>
      <c r="N8" s="1">
        <f t="shared" ref="N8:N19" si="3">IFERROR((1-M8)*O8,"")</f>
        <v>39.999875752622046</v>
      </c>
      <c r="O8" s="7">
        <f t="shared" ref="O8:O19" si="4">IFERROR(AVERAGE(H8:L8),"")</f>
        <v>189.2</v>
      </c>
      <c r="P8" s="13">
        <f t="shared" ref="P8:P19" si="5">IFERROR(O8/N8,"")</f>
        <v>4.7300146922980799</v>
      </c>
      <c r="Q8" s="11"/>
      <c r="R8" s="1">
        <v>2.900642871856689</v>
      </c>
      <c r="S8" s="1">
        <v>2.8988504409790039</v>
      </c>
      <c r="T8" s="1">
        <v>2.9075362682342529</v>
      </c>
      <c r="U8" s="1">
        <v>2.841335535049438</v>
      </c>
      <c r="V8" s="1">
        <v>2.875770092010498</v>
      </c>
      <c r="W8" s="3">
        <f>AVERAGE(R8:V8)</f>
        <v>2.8848270416259765</v>
      </c>
      <c r="X8" s="1">
        <v>209.20305999999999</v>
      </c>
      <c r="Y8" s="1">
        <v>205.20340999999991</v>
      </c>
      <c r="Z8" s="1">
        <v>193.20338000000001</v>
      </c>
      <c r="AA8" s="1">
        <v>193.20299</v>
      </c>
      <c r="AB8" s="1">
        <v>217.20303999999999</v>
      </c>
      <c r="AC8" s="3">
        <f>AVERAGE(X8:AB8)</f>
        <v>203.60317599999999</v>
      </c>
      <c r="AD8" s="3">
        <f t="shared" si="0"/>
        <v>1.0761267230443974</v>
      </c>
      <c r="AE8" s="3">
        <f t="shared" si="1"/>
        <v>5.0900952107745869</v>
      </c>
    </row>
    <row r="9" spans="1:33" x14ac:dyDescent="0.3">
      <c r="A9" s="1">
        <v>8</v>
      </c>
      <c r="B9" s="1">
        <v>3621.3475151061998</v>
      </c>
      <c r="C9" s="1"/>
      <c r="D9" s="1"/>
      <c r="E9" s="1"/>
      <c r="F9" s="1"/>
      <c r="G9" s="3">
        <f t="shared" si="2"/>
        <v>3621.3475151061998</v>
      </c>
      <c r="H9" s="1">
        <v>181.2</v>
      </c>
      <c r="I9" s="1"/>
      <c r="J9" s="1"/>
      <c r="K9" s="1"/>
      <c r="L9" s="1"/>
      <c r="M9" s="1">
        <v>0.77924975231863003</v>
      </c>
      <c r="N9" s="1">
        <f t="shared" si="3"/>
        <v>39.999944879864238</v>
      </c>
      <c r="O9" s="7">
        <f t="shared" si="4"/>
        <v>181.2</v>
      </c>
      <c r="P9" s="13">
        <f t="shared" si="5"/>
        <v>4.5300062423639771</v>
      </c>
      <c r="Q9" s="11"/>
      <c r="R9" s="1">
        <v>3.0241484642028809</v>
      </c>
      <c r="S9" s="1">
        <v>3.050222635269165</v>
      </c>
      <c r="T9" s="1">
        <v>3.0216948986053471</v>
      </c>
      <c r="U9" s="1">
        <v>3.0380151271820068</v>
      </c>
      <c r="V9" s="1">
        <v>3.000494003295898</v>
      </c>
      <c r="W9" s="3">
        <f t="shared" ref="W9:W13" si="6">AVERAGE(R9:V9)</f>
        <v>3.0269150257110597</v>
      </c>
      <c r="X9" s="1">
        <v>197.203</v>
      </c>
      <c r="Y9" s="1">
        <v>185.20296999999999</v>
      </c>
      <c r="Z9" s="1">
        <v>179.20295999999999</v>
      </c>
      <c r="AA9" s="1">
        <v>197.20300999999989</v>
      </c>
      <c r="AB9" s="1">
        <v>203.20303000000001</v>
      </c>
      <c r="AC9" s="3">
        <f t="shared" ref="AC9:AC13" si="7">AVERAGE(X9:AB9)</f>
        <v>192.40299399999998</v>
      </c>
      <c r="AD9" s="3">
        <f t="shared" si="0"/>
        <v>1.0618266777041943</v>
      </c>
      <c r="AE9" s="3">
        <f t="shared" si="1"/>
        <v>4.8100814783086019</v>
      </c>
    </row>
    <row r="10" spans="1:33" x14ac:dyDescent="0.3">
      <c r="A10" s="1">
        <v>9</v>
      </c>
      <c r="B10" s="1">
        <v>3618.44742441177</v>
      </c>
      <c r="C10" s="1"/>
      <c r="D10" s="1"/>
      <c r="E10" s="1"/>
      <c r="F10" s="1"/>
      <c r="G10" s="3">
        <f t="shared" si="2"/>
        <v>3618.44742441177</v>
      </c>
      <c r="H10" s="1">
        <v>165.2</v>
      </c>
      <c r="I10" s="1"/>
      <c r="J10" s="1"/>
      <c r="K10" s="1"/>
      <c r="L10" s="1"/>
      <c r="M10" s="1">
        <v>0.75786985572711596</v>
      </c>
      <c r="N10" s="1">
        <f t="shared" si="3"/>
        <v>39.999899833880441</v>
      </c>
      <c r="O10" s="7">
        <f t="shared" si="4"/>
        <v>165.2</v>
      </c>
      <c r="P10" s="13">
        <f t="shared" si="5"/>
        <v>4.1300103421777425</v>
      </c>
      <c r="Q10" s="11"/>
      <c r="R10" s="1">
        <v>3.129690408706665</v>
      </c>
      <c r="S10" s="1">
        <v>3.147729873657227</v>
      </c>
      <c r="T10" s="1">
        <v>3.1239333152771001</v>
      </c>
      <c r="U10" s="1">
        <v>3.0976219177246089</v>
      </c>
      <c r="V10" s="1">
        <v>3.1756362915039058</v>
      </c>
      <c r="W10" s="3">
        <f t="shared" si="6"/>
        <v>3.1349223613739015</v>
      </c>
      <c r="X10" s="1">
        <v>183.20298</v>
      </c>
      <c r="Y10" s="1">
        <v>173.20294999999999</v>
      </c>
      <c r="Z10" s="1">
        <v>165.20255</v>
      </c>
      <c r="AA10" s="1">
        <v>171.20252999999991</v>
      </c>
      <c r="AB10" s="1">
        <v>177.20295999999999</v>
      </c>
      <c r="AC10" s="3">
        <f t="shared" si="7"/>
        <v>174.00279399999997</v>
      </c>
      <c r="AD10" s="3">
        <f t="shared" si="0"/>
        <v>1.0532856779661015</v>
      </c>
      <c r="AE10" s="3">
        <f t="shared" si="1"/>
        <v>4.3500807432676947</v>
      </c>
    </row>
    <row r="11" spans="1:33" x14ac:dyDescent="0.3">
      <c r="A11" s="1">
        <v>10</v>
      </c>
      <c r="B11" s="1">
        <v>3624.4020481109601</v>
      </c>
      <c r="C11" s="1"/>
      <c r="D11" s="1"/>
      <c r="E11" s="1"/>
      <c r="F11" s="1"/>
      <c r="G11" s="3">
        <f t="shared" si="2"/>
        <v>3624.4020481109601</v>
      </c>
      <c r="H11" s="1">
        <v>173.2</v>
      </c>
      <c r="I11" s="1"/>
      <c r="J11" s="1"/>
      <c r="K11" s="1"/>
      <c r="L11" s="1"/>
      <c r="M11" s="1">
        <v>0.76905360006179602</v>
      </c>
      <c r="N11" s="1">
        <f t="shared" si="3"/>
        <v>39.999916469296927</v>
      </c>
      <c r="O11" s="7">
        <f t="shared" si="4"/>
        <v>173.2</v>
      </c>
      <c r="P11" s="13">
        <f t="shared" si="5"/>
        <v>4.3300090422174895</v>
      </c>
      <c r="Q11" s="11"/>
      <c r="R11" s="1">
        <v>3.3551008701324458</v>
      </c>
      <c r="S11" s="1">
        <v>3.2836580276489258</v>
      </c>
      <c r="T11" s="1">
        <v>3.2676329612731929</v>
      </c>
      <c r="U11" s="1">
        <v>3.2734766006469731</v>
      </c>
      <c r="V11" s="1">
        <v>3.2731812000274658</v>
      </c>
      <c r="W11" s="3">
        <f t="shared" si="6"/>
        <v>3.2906099319458009</v>
      </c>
      <c r="X11" s="1">
        <v>165.20254</v>
      </c>
      <c r="Y11" s="1">
        <v>161.20253</v>
      </c>
      <c r="Z11" s="1">
        <v>165.20254</v>
      </c>
      <c r="AA11" s="1">
        <v>169.20253</v>
      </c>
      <c r="AB11" s="1">
        <v>165.20253</v>
      </c>
      <c r="AC11" s="3">
        <f t="shared" si="7"/>
        <v>165.20253400000001</v>
      </c>
      <c r="AD11" s="3">
        <f t="shared" si="0"/>
        <v>0.95382525404157059</v>
      </c>
      <c r="AE11" s="3">
        <f t="shared" si="1"/>
        <v>4.1300719746953947</v>
      </c>
    </row>
    <row r="12" spans="1:33" x14ac:dyDescent="0.3">
      <c r="A12" s="1">
        <v>11</v>
      </c>
      <c r="B12" s="1">
        <v>3610.92223072052</v>
      </c>
      <c r="C12" s="1"/>
      <c r="D12" s="1"/>
      <c r="E12" s="1"/>
      <c r="F12" s="1"/>
      <c r="G12" s="3">
        <f t="shared" si="2"/>
        <v>3610.92223072052</v>
      </c>
      <c r="H12" s="1">
        <v>163.19999999999999</v>
      </c>
      <c r="I12" s="1"/>
      <c r="J12" s="1"/>
      <c r="K12" s="1"/>
      <c r="L12" s="1"/>
      <c r="M12" s="1">
        <v>0.75490260534679499</v>
      </c>
      <c r="N12" s="1">
        <f t="shared" si="3"/>
        <v>39.999894807403052</v>
      </c>
      <c r="O12" s="7">
        <f t="shared" si="4"/>
        <v>163.19999999999999</v>
      </c>
      <c r="P12" s="13">
        <f t="shared" si="5"/>
        <v>4.0800107296731056</v>
      </c>
      <c r="Q12" s="11"/>
      <c r="R12" s="1">
        <v>3.459037065505981</v>
      </c>
      <c r="S12" s="1">
        <v>3.4181809425353999</v>
      </c>
      <c r="T12" s="1">
        <v>3.4305751323699951</v>
      </c>
      <c r="U12" s="1">
        <v>3.4222650527954102</v>
      </c>
      <c r="V12" s="1">
        <v>3.4734289646148682</v>
      </c>
      <c r="W12" s="3">
        <f t="shared" si="6"/>
        <v>3.4406974315643311</v>
      </c>
      <c r="X12" s="1">
        <v>153.20248000000001</v>
      </c>
      <c r="Y12" s="1">
        <v>165.20251999999999</v>
      </c>
      <c r="Z12" s="1">
        <v>157.20249999999999</v>
      </c>
      <c r="AA12" s="1">
        <v>163.20250999999999</v>
      </c>
      <c r="AB12" s="1">
        <v>161.20250999999999</v>
      </c>
      <c r="AC12" s="3">
        <f t="shared" si="7"/>
        <v>160.00250399999999</v>
      </c>
      <c r="AD12" s="3">
        <f t="shared" si="0"/>
        <v>0.98040749999999999</v>
      </c>
      <c r="AE12" s="3">
        <f t="shared" si="1"/>
        <v>4.0000731194519847</v>
      </c>
    </row>
    <row r="13" spans="1:33" x14ac:dyDescent="0.3">
      <c r="A13" s="1">
        <v>12</v>
      </c>
      <c r="B13" s="1">
        <v>3612.37281036376</v>
      </c>
      <c r="C13" s="1"/>
      <c r="D13" s="1"/>
      <c r="E13" s="1"/>
      <c r="F13" s="1"/>
      <c r="G13" s="3">
        <f t="shared" si="2"/>
        <v>3612.37281036376</v>
      </c>
      <c r="H13" s="1">
        <v>125.2</v>
      </c>
      <c r="I13" s="1"/>
      <c r="J13" s="1"/>
      <c r="K13" s="1"/>
      <c r="L13" s="1"/>
      <c r="M13" s="1">
        <v>0.68051226329940695</v>
      </c>
      <c r="N13" s="1">
        <f t="shared" si="3"/>
        <v>39.999864634914253</v>
      </c>
      <c r="O13" s="7">
        <f t="shared" si="4"/>
        <v>125.2</v>
      </c>
      <c r="P13" s="13">
        <f t="shared" si="5"/>
        <v>3.1300105923538055</v>
      </c>
      <c r="Q13" s="11"/>
      <c r="R13" s="1">
        <v>3.5882515907287602</v>
      </c>
      <c r="S13" s="1">
        <v>3.566001176834106</v>
      </c>
      <c r="T13" s="1">
        <v>3.5255310535430908</v>
      </c>
      <c r="U13" s="1">
        <v>3.6182799339294429</v>
      </c>
      <c r="V13" s="5">
        <v>3.6171667575836182</v>
      </c>
      <c r="W13" s="3">
        <f t="shared" si="6"/>
        <v>3.5830461025238036</v>
      </c>
      <c r="X13" s="1">
        <v>157.20249999999999</v>
      </c>
      <c r="Y13" s="1">
        <v>153.20249999999999</v>
      </c>
      <c r="Z13" s="1">
        <v>151.20249000000001</v>
      </c>
      <c r="AA13" s="1">
        <v>165.20251999999999</v>
      </c>
      <c r="AB13" s="1">
        <v>159.20249999999999</v>
      </c>
      <c r="AC13" s="3">
        <f t="shared" si="7"/>
        <v>157.20250199999998</v>
      </c>
      <c r="AD13" s="3">
        <f t="shared" si="0"/>
        <v>1.2556110383386581</v>
      </c>
      <c r="AE13" s="3">
        <f t="shared" si="1"/>
        <v>3.9300758498763599</v>
      </c>
    </row>
    <row r="14" spans="1:33" x14ac:dyDescent="0.3">
      <c r="A14" s="1">
        <v>13</v>
      </c>
      <c r="B14" s="1">
        <v>3630.8622710704799</v>
      </c>
      <c r="C14" s="1"/>
      <c r="D14" s="1"/>
      <c r="E14" s="1"/>
      <c r="F14" s="1"/>
      <c r="G14" s="3">
        <f t="shared" si="2"/>
        <v>3630.8622710704799</v>
      </c>
      <c r="H14" s="1">
        <v>117.2</v>
      </c>
      <c r="I14" s="1"/>
      <c r="J14" s="1"/>
      <c r="K14" s="1"/>
      <c r="L14" s="1"/>
      <c r="M14" s="15">
        <v>0.65870451516968997</v>
      </c>
      <c r="N14" s="1">
        <f t="shared" si="3"/>
        <v>39.999830822112337</v>
      </c>
      <c r="O14" s="7">
        <f t="shared" si="4"/>
        <v>117.2</v>
      </c>
      <c r="P14" s="13">
        <f t="shared" si="5"/>
        <v>2.9300123923326842</v>
      </c>
      <c r="Q14" s="11"/>
      <c r="R14" s="1">
        <v>3.7219634056091309</v>
      </c>
      <c r="S14" s="1">
        <v>3.746590375900269</v>
      </c>
      <c r="T14" s="1">
        <v>3.8254380226135249</v>
      </c>
      <c r="U14" s="1">
        <v>3.7841002941131592</v>
      </c>
      <c r="V14" s="1">
        <v>3.769189834594727</v>
      </c>
      <c r="W14" s="3">
        <f>AVERAGE(R14:V14)</f>
        <v>3.7694563865661621</v>
      </c>
      <c r="X14" s="1">
        <v>153.20249000000001</v>
      </c>
      <c r="Y14" s="1">
        <v>153.20249999999999</v>
      </c>
      <c r="Z14" s="1">
        <v>149.20248000000001</v>
      </c>
      <c r="AA14" s="1">
        <v>155.20249999999999</v>
      </c>
      <c r="AB14" s="1">
        <v>151.20248000000001</v>
      </c>
      <c r="AC14" s="3">
        <f>AVERAGE(X14:AB14)</f>
        <v>152.40249</v>
      </c>
      <c r="AD14" s="3">
        <f t="shared" si="0"/>
        <v>1.3003625426621159</v>
      </c>
      <c r="AE14" s="3">
        <f t="shared" si="1"/>
        <v>3.8100783645252387</v>
      </c>
    </row>
    <row r="15" spans="1:33" x14ac:dyDescent="0.3">
      <c r="A15" s="1">
        <v>14</v>
      </c>
      <c r="B15" s="1">
        <v>3616.0019693374602</v>
      </c>
      <c r="C15" s="1"/>
      <c r="D15" s="1"/>
      <c r="E15" s="1"/>
      <c r="F15" s="1"/>
      <c r="G15" s="3">
        <f t="shared" si="2"/>
        <v>3616.0019693374602</v>
      </c>
      <c r="H15" s="1">
        <v>101.2</v>
      </c>
      <c r="I15" s="1"/>
      <c r="J15" s="1"/>
      <c r="K15" s="1"/>
      <c r="L15" s="1"/>
      <c r="M15" s="15">
        <v>0.60474401915736498</v>
      </c>
      <c r="N15" s="1">
        <f t="shared" si="3"/>
        <v>39.999905261274662</v>
      </c>
      <c r="O15" s="7">
        <f t="shared" si="4"/>
        <v>101.2</v>
      </c>
      <c r="P15" s="13">
        <f t="shared" si="5"/>
        <v>2.53000599223857</v>
      </c>
      <c r="Q15" s="11"/>
      <c r="R15" s="1">
        <v>3.910821914672852</v>
      </c>
      <c r="S15" s="1">
        <v>3.931470632553101</v>
      </c>
      <c r="T15" s="1">
        <v>3.8898358345031738</v>
      </c>
      <c r="U15" s="1">
        <v>3.8674285411834721</v>
      </c>
      <c r="V15" s="1">
        <v>3.9069972038269039</v>
      </c>
      <c r="W15" s="3">
        <f t="shared" ref="W15:W19" si="8">AVERAGE(R15:V15)</f>
        <v>3.9013108253479003</v>
      </c>
      <c r="X15" s="1">
        <v>137.20205000000001</v>
      </c>
      <c r="Y15" s="1">
        <v>149.20249000000001</v>
      </c>
      <c r="Z15" s="1">
        <v>149.20248000000001</v>
      </c>
      <c r="AA15" s="1">
        <v>125.20201</v>
      </c>
      <c r="AB15" s="1">
        <v>149.20248000000001</v>
      </c>
      <c r="AC15" s="3">
        <f t="shared" ref="AC15:AC19" si="9">AVERAGE(X15:AB15)</f>
        <v>142.00230200000001</v>
      </c>
      <c r="AD15" s="3">
        <f t="shared" si="0"/>
        <v>1.4031848023715416</v>
      </c>
      <c r="AE15" s="3">
        <f t="shared" si="1"/>
        <v>3.5500659582180942</v>
      </c>
    </row>
    <row r="16" spans="1:33" x14ac:dyDescent="0.3">
      <c r="A16" s="1">
        <v>15</v>
      </c>
      <c r="B16" s="1">
        <v>3618.0316307544699</v>
      </c>
      <c r="C16" s="1"/>
      <c r="D16" s="1"/>
      <c r="E16" s="1"/>
      <c r="F16" s="1"/>
      <c r="G16" s="3">
        <f t="shared" si="2"/>
        <v>3618.0316307544699</v>
      </c>
      <c r="H16" s="1">
        <v>109.2</v>
      </c>
      <c r="I16" s="1"/>
      <c r="J16" s="1"/>
      <c r="K16" s="1"/>
      <c r="L16" s="1"/>
      <c r="M16" s="1">
        <v>0.65201672063609595</v>
      </c>
      <c r="N16" s="1">
        <f t="shared" si="3"/>
        <v>37.999774106538325</v>
      </c>
      <c r="O16" s="7">
        <f t="shared" si="4"/>
        <v>109.2</v>
      </c>
      <c r="P16" s="13">
        <f t="shared" si="5"/>
        <v>2.8737012934298156</v>
      </c>
      <c r="Q16" s="11"/>
      <c r="R16" s="1">
        <v>4.079824686050415</v>
      </c>
      <c r="S16" s="1">
        <v>4.0438997745513916</v>
      </c>
      <c r="T16" s="1">
        <v>4.0582365989685059</v>
      </c>
      <c r="U16" s="1">
        <v>4.1121320724487296</v>
      </c>
      <c r="V16" s="1">
        <v>4.0144798755645752</v>
      </c>
      <c r="W16" s="3">
        <f t="shared" si="8"/>
        <v>4.0617146015167238</v>
      </c>
      <c r="X16" s="1">
        <v>129.20204000000001</v>
      </c>
      <c r="Y16" s="1">
        <v>141.20211</v>
      </c>
      <c r="Z16" s="1">
        <v>149.20249999999999</v>
      </c>
      <c r="AA16" s="1">
        <v>149.20249999999999</v>
      </c>
      <c r="AB16" s="1">
        <v>137.20205999999999</v>
      </c>
      <c r="AC16" s="3">
        <f t="shared" si="9"/>
        <v>141.20224200000001</v>
      </c>
      <c r="AD16" s="3">
        <f t="shared" si="0"/>
        <v>1.2930608241758244</v>
      </c>
      <c r="AE16" s="3">
        <f t="shared" si="1"/>
        <v>3.7158705629174897</v>
      </c>
    </row>
    <row r="17" spans="1:31" x14ac:dyDescent="0.3">
      <c r="A17" s="1">
        <v>16</v>
      </c>
      <c r="B17" s="1">
        <v>3619.2594466209398</v>
      </c>
      <c r="C17" s="1"/>
      <c r="D17" s="1"/>
      <c r="E17" s="1"/>
      <c r="F17" s="1"/>
      <c r="G17" s="3">
        <f t="shared" si="2"/>
        <v>3619.2594466209398</v>
      </c>
      <c r="H17" s="1">
        <v>97.2</v>
      </c>
      <c r="I17" s="1"/>
      <c r="J17" s="1"/>
      <c r="K17" s="1"/>
      <c r="L17" s="1"/>
      <c r="M17" s="1">
        <v>0.73251035919158003</v>
      </c>
      <c r="N17" s="1">
        <f t="shared" si="3"/>
        <v>25.999993086578421</v>
      </c>
      <c r="O17" s="7">
        <f t="shared" si="4"/>
        <v>97.2</v>
      </c>
      <c r="P17" s="13">
        <f t="shared" si="5"/>
        <v>3.7384625325218286</v>
      </c>
      <c r="Q17" s="11"/>
      <c r="R17" s="1">
        <v>4.1924636363983154</v>
      </c>
      <c r="S17" s="1">
        <v>4.159060001373291</v>
      </c>
      <c r="T17" s="1">
        <v>4.3660855293273926</v>
      </c>
      <c r="U17" s="1">
        <v>4.2108221054077148</v>
      </c>
      <c r="V17" s="1">
        <v>4.2235667705535889</v>
      </c>
      <c r="W17" s="3">
        <f t="shared" si="8"/>
        <v>4.2303996086120605</v>
      </c>
      <c r="X17" s="1">
        <v>133.20205999999999</v>
      </c>
      <c r="Y17" s="1">
        <v>137.20208</v>
      </c>
      <c r="Z17" s="1">
        <v>147.20165</v>
      </c>
      <c r="AA17" s="1">
        <v>129.20162999999999</v>
      </c>
      <c r="AB17" s="1">
        <v>149.20249999999999</v>
      </c>
      <c r="AC17" s="3">
        <f t="shared" si="9"/>
        <v>139.20198399999998</v>
      </c>
      <c r="AD17" s="3">
        <f t="shared" si="0"/>
        <v>1.4321191769547323</v>
      </c>
      <c r="AE17" s="3">
        <f t="shared" si="1"/>
        <v>5.3539238851512652</v>
      </c>
    </row>
    <row r="18" spans="1:31" x14ac:dyDescent="0.3">
      <c r="A18" s="1">
        <v>17</v>
      </c>
      <c r="B18" s="1">
        <v>1733.7852468490601</v>
      </c>
      <c r="C18" s="1"/>
      <c r="D18" s="1"/>
      <c r="E18" s="1"/>
      <c r="F18" s="1"/>
      <c r="G18" s="3">
        <f t="shared" si="2"/>
        <v>1733.7852468490601</v>
      </c>
      <c r="H18" s="1">
        <v>97.2</v>
      </c>
      <c r="I18" s="1"/>
      <c r="J18" s="1"/>
      <c r="K18" s="1"/>
      <c r="L18" s="1"/>
      <c r="M18" s="1">
        <v>0.58847859699230298</v>
      </c>
      <c r="N18" s="1">
        <f t="shared" si="3"/>
        <v>39.999880372348152</v>
      </c>
      <c r="O18" s="7">
        <f t="shared" si="4"/>
        <v>97.2</v>
      </c>
      <c r="P18" s="13">
        <f t="shared" si="5"/>
        <v>2.4300072674015842</v>
      </c>
      <c r="Q18" s="11"/>
      <c r="R18" s="1">
        <v>4.3406493663787842</v>
      </c>
      <c r="S18" s="1">
        <v>4.3339722156524658</v>
      </c>
      <c r="T18" s="1">
        <v>4.4025802612304688</v>
      </c>
      <c r="U18" s="1">
        <v>4.3731808662414551</v>
      </c>
      <c r="V18" s="1">
        <v>4.3882932662963867</v>
      </c>
      <c r="W18" s="3">
        <f t="shared" si="8"/>
        <v>4.3677351951599119</v>
      </c>
      <c r="X18" s="1">
        <v>121.20159</v>
      </c>
      <c r="Y18" s="1">
        <v>137.20164</v>
      </c>
      <c r="Z18" s="1">
        <v>129.20204000000001</v>
      </c>
      <c r="AA18" s="1">
        <v>129.20203000000001</v>
      </c>
      <c r="AB18" s="1">
        <v>135.20204000000001</v>
      </c>
      <c r="AC18" s="3">
        <f t="shared" si="9"/>
        <v>130.40186800000001</v>
      </c>
      <c r="AD18" s="3">
        <f t="shared" si="0"/>
        <v>1.3415830041152264</v>
      </c>
      <c r="AE18" s="3">
        <f t="shared" si="1"/>
        <v>3.26005644982245</v>
      </c>
    </row>
    <row r="19" spans="1:31" x14ac:dyDescent="0.3">
      <c r="A19" s="1">
        <v>18</v>
      </c>
      <c r="B19" s="1">
        <v>1716.9511485099699</v>
      </c>
      <c r="C19" s="1"/>
      <c r="D19" s="1"/>
      <c r="E19" s="1"/>
      <c r="F19" s="1"/>
      <c r="G19" s="3">
        <f t="shared" si="2"/>
        <v>1716.9511485099699</v>
      </c>
      <c r="H19" s="1">
        <v>97.2</v>
      </c>
      <c r="I19" s="1"/>
      <c r="J19" s="1"/>
      <c r="K19" s="1"/>
      <c r="L19" s="1"/>
      <c r="M19" s="1">
        <v>0.58847863932081801</v>
      </c>
      <c r="N19" s="1">
        <f t="shared" si="3"/>
        <v>39.999876258016492</v>
      </c>
      <c r="O19" s="7">
        <f t="shared" si="4"/>
        <v>97.2</v>
      </c>
      <c r="P19" s="13">
        <f t="shared" si="5"/>
        <v>2.4300075173487534</v>
      </c>
      <c r="Q19" s="11"/>
      <c r="R19" s="1">
        <v>4.4839472770690918</v>
      </c>
      <c r="S19" s="1">
        <v>4.559844970703125</v>
      </c>
      <c r="T19" s="1">
        <v>4.5113568305969238</v>
      </c>
      <c r="U19" s="1">
        <v>4.519031286239624</v>
      </c>
      <c r="V19" s="1">
        <v>4.5925626754760742</v>
      </c>
      <c r="W19" s="3">
        <f t="shared" si="8"/>
        <v>4.5333486080169676</v>
      </c>
      <c r="X19" s="1">
        <v>133.20203000000001</v>
      </c>
      <c r="Y19" s="1">
        <v>129.20203000000001</v>
      </c>
      <c r="Z19" s="1">
        <v>137.20165</v>
      </c>
      <c r="AA19" s="1">
        <v>127.20201</v>
      </c>
      <c r="AB19" s="1">
        <v>137.20204000000001</v>
      </c>
      <c r="AC19" s="3">
        <f t="shared" si="9"/>
        <v>132.801952</v>
      </c>
      <c r="AD19" s="3">
        <f t="shared" si="0"/>
        <v>1.3662752263374485</v>
      </c>
      <c r="AE19" s="3">
        <f t="shared" si="1"/>
        <v>3.3200590707673694</v>
      </c>
    </row>
    <row r="52" spans="1:1" x14ac:dyDescent="0.3">
      <c r="A52" t="s">
        <v>4</v>
      </c>
    </row>
    <row r="53" spans="1:1" x14ac:dyDescent="0.3">
      <c r="A53" t="s">
        <v>33</v>
      </c>
    </row>
    <row r="54" spans="1:1" x14ac:dyDescent="0.3">
      <c r="A54" t="s">
        <v>24</v>
      </c>
    </row>
    <row r="55" spans="1:1" x14ac:dyDescent="0.3">
      <c r="A55" t="s">
        <v>6</v>
      </c>
    </row>
    <row r="56" spans="1:1" x14ac:dyDescent="0.3">
      <c r="A56" t="s">
        <v>7</v>
      </c>
    </row>
    <row r="57" spans="1:1" x14ac:dyDescent="0.3">
      <c r="A57" t="s">
        <v>8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34</v>
      </c>
    </row>
    <row r="61" spans="1:1" x14ac:dyDescent="0.3">
      <c r="A61" t="s">
        <v>23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35</v>
      </c>
    </row>
    <row r="68" spans="1:1" x14ac:dyDescent="0.3">
      <c r="A68" t="s">
        <v>5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36</v>
      </c>
    </row>
    <row r="75" spans="1:1" x14ac:dyDescent="0.3">
      <c r="A75" t="s">
        <v>15</v>
      </c>
    </row>
    <row r="76" spans="1:1" x14ac:dyDescent="0.3">
      <c r="A76" t="s">
        <v>16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37</v>
      </c>
    </row>
    <row r="82" spans="1:1" x14ac:dyDescent="0.3">
      <c r="A82" t="s">
        <v>28</v>
      </c>
    </row>
    <row r="83" spans="1:1" x14ac:dyDescent="0.3">
      <c r="A83" t="s">
        <v>21</v>
      </c>
    </row>
    <row r="84" spans="1:1" x14ac:dyDescent="0.3">
      <c r="A84" t="s">
        <v>7</v>
      </c>
    </row>
    <row r="85" spans="1:1" x14ac:dyDescent="0.3">
      <c r="A85" t="s">
        <v>22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38</v>
      </c>
    </row>
    <row r="89" spans="1:1" x14ac:dyDescent="0.3">
      <c r="A89" t="s">
        <v>20</v>
      </c>
    </row>
    <row r="90" spans="1:1" x14ac:dyDescent="0.3">
      <c r="A90" t="s">
        <v>6</v>
      </c>
    </row>
    <row r="91" spans="1:1" x14ac:dyDescent="0.3">
      <c r="A91" t="s">
        <v>7</v>
      </c>
    </row>
    <row r="92" spans="1:1" x14ac:dyDescent="0.3">
      <c r="A92" t="s">
        <v>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39</v>
      </c>
    </row>
    <row r="96" spans="1:1" x14ac:dyDescent="0.3">
      <c r="A96" t="s">
        <v>11</v>
      </c>
    </row>
    <row r="97" spans="1:1" x14ac:dyDescent="0.3">
      <c r="A97" t="s">
        <v>16</v>
      </c>
    </row>
    <row r="98" spans="1:1" x14ac:dyDescent="0.3">
      <c r="A98" t="s">
        <v>17</v>
      </c>
    </row>
    <row r="99" spans="1:1" x14ac:dyDescent="0.3">
      <c r="A99" t="s">
        <v>18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40</v>
      </c>
    </row>
    <row r="103" spans="1:1" x14ac:dyDescent="0.3">
      <c r="A103" t="s">
        <v>29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30</v>
      </c>
    </row>
    <row r="109" spans="1:1" x14ac:dyDescent="0.3">
      <c r="A109" t="s">
        <v>41</v>
      </c>
    </row>
    <row r="110" spans="1:1" x14ac:dyDescent="0.3">
      <c r="A110" t="s">
        <v>13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31</v>
      </c>
    </row>
    <row r="116" spans="1:1" x14ac:dyDescent="0.3">
      <c r="A116" t="s">
        <v>42</v>
      </c>
    </row>
    <row r="117" spans="1:1" x14ac:dyDescent="0.3">
      <c r="A117" t="s">
        <v>32</v>
      </c>
    </row>
    <row r="118" spans="1:1" x14ac:dyDescent="0.3">
      <c r="A118" t="s">
        <v>21</v>
      </c>
    </row>
    <row r="119" spans="1:1" x14ac:dyDescent="0.3">
      <c r="A119" t="s">
        <v>7</v>
      </c>
    </row>
    <row r="120" spans="1:1" x14ac:dyDescent="0.3">
      <c r="A120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C21D-6B92-4599-9E3A-F551BC40DF7E}">
  <sheetPr>
    <tabColor rgb="FF00B050"/>
  </sheetPr>
  <dimension ref="A2:AE120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31" width="6.6640625" customWidth="1"/>
  </cols>
  <sheetData>
    <row r="2" spans="1:31" s="9" customFormat="1" x14ac:dyDescent="0.3"/>
    <row r="4" spans="1:31" s="8" customFormat="1" x14ac:dyDescent="0.3">
      <c r="A4" s="8" t="s">
        <v>0</v>
      </c>
      <c r="B4" s="8" t="s">
        <v>46</v>
      </c>
      <c r="R4" s="8" t="s">
        <v>3</v>
      </c>
    </row>
    <row r="5" spans="1:31" x14ac:dyDescent="0.3">
      <c r="B5" t="s">
        <v>1</v>
      </c>
      <c r="H5" t="s">
        <v>2</v>
      </c>
      <c r="M5" s="12"/>
      <c r="N5" s="12"/>
      <c r="R5" t="s">
        <v>1</v>
      </c>
      <c r="X5" t="s">
        <v>2</v>
      </c>
    </row>
    <row r="6" spans="1:31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6" t="s">
        <v>47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43</v>
      </c>
      <c r="N6" s="4" t="s">
        <v>44</v>
      </c>
      <c r="O6" s="6" t="s">
        <v>47</v>
      </c>
      <c r="P6" s="6" t="s">
        <v>47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6" t="s">
        <v>3</v>
      </c>
    </row>
    <row r="7" spans="1:31" x14ac:dyDescent="0.3">
      <c r="A7" s="1">
        <v>6</v>
      </c>
      <c r="B7" s="1"/>
      <c r="C7" s="1">
        <v>2.15458011627197</v>
      </c>
      <c r="D7" s="1"/>
      <c r="E7" s="1"/>
      <c r="F7" s="1"/>
      <c r="G7" s="3">
        <f>AVERAGE(B7:F7)</f>
        <v>2.15458011627197</v>
      </c>
      <c r="H7" s="1"/>
      <c r="I7" s="1">
        <v>1315.2197100000001</v>
      </c>
      <c r="J7" s="1"/>
      <c r="K7" s="1"/>
      <c r="L7" s="1"/>
      <c r="M7" s="1">
        <v>4.8965408980979098E-2</v>
      </c>
      <c r="N7" s="1">
        <f>IFERROR((1-M7)*O7,"")</f>
        <v>1250.8194390000053</v>
      </c>
      <c r="O7" s="7">
        <f>IFERROR(AVERAGE(H7:L7),"")</f>
        <v>1315.2197100000001</v>
      </c>
      <c r="P7" s="13">
        <f>IFERROR(O7/N7,"")</f>
        <v>1.0514864647862212</v>
      </c>
      <c r="Q7" s="11"/>
      <c r="R7" s="1">
        <v>0.95611047744750899</v>
      </c>
      <c r="S7" s="1">
        <v>1.00090384483337</v>
      </c>
      <c r="T7" s="1">
        <v>0.99239587783813399</v>
      </c>
      <c r="U7" s="1">
        <v>0.94876670837402299</v>
      </c>
      <c r="V7" s="1">
        <v>1.0086426734924301</v>
      </c>
      <c r="W7" s="3">
        <f>AVERAGE(R7:V7)</f>
        <v>0.98136391639709308</v>
      </c>
      <c r="X7" s="1">
        <v>1363.21981999999</v>
      </c>
      <c r="Y7" s="1">
        <v>1361.21980999999</v>
      </c>
      <c r="Z7" s="1">
        <v>1371.21983999999</v>
      </c>
      <c r="AA7" s="1">
        <v>1387.2198499999899</v>
      </c>
      <c r="AB7" s="1">
        <v>1373.21985</v>
      </c>
      <c r="AC7" s="3">
        <f>AVERAGE(X7:AB7)</f>
        <v>1371.2198339999918</v>
      </c>
      <c r="AD7" s="3">
        <f t="shared" ref="AD7:AD19" si="0">IFERROR(AC7/O7,"")</f>
        <v>1.042578531612784</v>
      </c>
      <c r="AE7" s="3">
        <f t="shared" ref="AE7:AE19" si="1">IFERROR(AC7/N7,"")</f>
        <v>1.096257214467536</v>
      </c>
    </row>
    <row r="8" spans="1:31" x14ac:dyDescent="0.3">
      <c r="A8" s="1">
        <v>7</v>
      </c>
      <c r="B8" s="1"/>
      <c r="C8" s="1">
        <v>0.72421026229858398</v>
      </c>
      <c r="D8" s="1"/>
      <c r="E8" s="1"/>
      <c r="F8" s="1"/>
      <c r="G8" s="3">
        <f t="shared" ref="G8:G19" si="2">AVERAGE(B8:F8)</f>
        <v>0.72421026229858398</v>
      </c>
      <c r="H8" s="1"/>
      <c r="I8" s="1">
        <v>1300.41965</v>
      </c>
      <c r="J8" s="1"/>
      <c r="K8" s="1"/>
      <c r="L8" s="1"/>
      <c r="M8" s="1">
        <v>4.7677101772489898E-2</v>
      </c>
      <c r="N8" s="1">
        <f t="shared" ref="N8:N19" si="3">IFERROR((1-M8)*O8,"")</f>
        <v>1238.4194100000045</v>
      </c>
      <c r="O8" s="7">
        <f t="shared" ref="O8:O19" si="4">IFERROR(AVERAGE(H8:L8),"")</f>
        <v>1300.41965</v>
      </c>
      <c r="P8" s="13">
        <f t="shared" ref="P8:P19" si="5">IFERROR(O8/N8,"")</f>
        <v>1.0500640086059336</v>
      </c>
      <c r="Q8" s="11"/>
      <c r="R8" s="1">
        <v>1.0757508277893</v>
      </c>
      <c r="S8" s="1">
        <v>1.08803939819335</v>
      </c>
      <c r="T8" s="1">
        <v>1.08877396583557</v>
      </c>
      <c r="U8" s="1">
        <v>1.08775830268859</v>
      </c>
      <c r="V8" s="1">
        <v>1.08514428138732</v>
      </c>
      <c r="W8" s="3">
        <f>AVERAGE(R8:V8)</f>
        <v>1.085093355178826</v>
      </c>
      <c r="X8" s="1">
        <v>1412.41994999999</v>
      </c>
      <c r="Y8" s="1">
        <v>1374.41984999999</v>
      </c>
      <c r="Z8" s="1">
        <v>1364.4198199999901</v>
      </c>
      <c r="AA8" s="1">
        <v>1388.4199699999999</v>
      </c>
      <c r="AB8" s="1">
        <v>1424.42002999999</v>
      </c>
      <c r="AC8" s="3">
        <f>AVERAGE(X8:AB8)</f>
        <v>1392.8199239999919</v>
      </c>
      <c r="AD8" s="3">
        <f t="shared" si="0"/>
        <v>1.0710541970047838</v>
      </c>
      <c r="AE8" s="3">
        <f t="shared" si="1"/>
        <v>1.1246754635410525</v>
      </c>
    </row>
    <row r="9" spans="1:31" x14ac:dyDescent="0.3">
      <c r="A9" s="1">
        <v>8</v>
      </c>
      <c r="B9" s="1"/>
      <c r="C9" s="1">
        <v>0.81682014465331998</v>
      </c>
      <c r="D9" s="1"/>
      <c r="E9" s="1"/>
      <c r="F9" s="1"/>
      <c r="G9" s="3">
        <f t="shared" si="2"/>
        <v>0.81682014465331998</v>
      </c>
      <c r="H9" s="1"/>
      <c r="I9" s="1">
        <v>1291.61967</v>
      </c>
      <c r="J9" s="1"/>
      <c r="K9" s="1"/>
      <c r="L9" s="1"/>
      <c r="M9" s="1">
        <v>4.4285668086794398E-2</v>
      </c>
      <c r="N9" s="1">
        <f t="shared" si="3"/>
        <v>1234.4194300000051</v>
      </c>
      <c r="O9" s="7">
        <f t="shared" si="4"/>
        <v>1291.61967</v>
      </c>
      <c r="P9" s="13">
        <f t="shared" si="5"/>
        <v>1.0463377670586362</v>
      </c>
      <c r="Q9" s="11"/>
      <c r="R9" s="1">
        <v>1.20794796943664</v>
      </c>
      <c r="S9" s="1">
        <v>1.21579313278198</v>
      </c>
      <c r="T9" s="1">
        <v>1.2401416301727199</v>
      </c>
      <c r="U9" s="1">
        <v>1.2049934864044101</v>
      </c>
      <c r="V9" s="1">
        <v>1.2377402782440099</v>
      </c>
      <c r="W9" s="3">
        <f t="shared" ref="W9:W13" si="6">AVERAGE(R9:V9)</f>
        <v>1.2213232994079519</v>
      </c>
      <c r="X9" s="1">
        <v>1421.6200699999899</v>
      </c>
      <c r="Y9" s="1">
        <v>1427.62006</v>
      </c>
      <c r="Z9" s="1">
        <v>1377.61987999999</v>
      </c>
      <c r="AA9" s="1">
        <v>1413.62003999999</v>
      </c>
      <c r="AB9" s="1">
        <v>1403.6200199999901</v>
      </c>
      <c r="AC9" s="3">
        <f t="shared" ref="AC9:AC13" si="7">AVERAGE(X9:AB9)</f>
        <v>1408.8200139999922</v>
      </c>
      <c r="AD9" s="3">
        <f t="shared" si="0"/>
        <v>1.0907390516900319</v>
      </c>
      <c r="AE9" s="3">
        <f t="shared" si="1"/>
        <v>1.1412814637890027</v>
      </c>
    </row>
    <row r="10" spans="1:31" x14ac:dyDescent="0.3">
      <c r="A10" s="1">
        <v>9</v>
      </c>
      <c r="B10" s="1"/>
      <c r="C10" s="1">
        <v>0.95654749870300204</v>
      </c>
      <c r="D10" s="1"/>
      <c r="E10" s="1"/>
      <c r="F10" s="1"/>
      <c r="G10" s="3">
        <f t="shared" si="2"/>
        <v>0.95654749870300204</v>
      </c>
      <c r="H10" s="1"/>
      <c r="I10" s="1">
        <v>1270.8195499999999</v>
      </c>
      <c r="J10" s="1"/>
      <c r="K10" s="1"/>
      <c r="L10" s="1"/>
      <c r="M10" s="1">
        <v>3.24201181827872E-2</v>
      </c>
      <c r="N10" s="1">
        <f t="shared" si="3"/>
        <v>1229.6194300000034</v>
      </c>
      <c r="O10" s="7">
        <f t="shared" si="4"/>
        <v>1270.8195499999999</v>
      </c>
      <c r="P10" s="13">
        <f t="shared" si="5"/>
        <v>1.033506399618292</v>
      </c>
      <c r="Q10" s="11"/>
      <c r="R10" s="1">
        <v>1.3262860774993801</v>
      </c>
      <c r="S10" s="1">
        <v>1.33072209358215</v>
      </c>
      <c r="T10" s="1">
        <v>1.30215239524841</v>
      </c>
      <c r="U10" s="1">
        <v>1.33141994476318</v>
      </c>
      <c r="V10" s="1">
        <v>1.2929444313049301</v>
      </c>
      <c r="W10" s="3">
        <f t="shared" si="6"/>
        <v>1.31670498847961</v>
      </c>
      <c r="X10" s="1">
        <v>1400.8200199999901</v>
      </c>
      <c r="Y10" s="1">
        <v>1410.8200099999999</v>
      </c>
      <c r="Z10" s="1">
        <v>1386.8199500000001</v>
      </c>
      <c r="AA10" s="1">
        <v>1398.8200199999901</v>
      </c>
      <c r="AB10" s="1">
        <v>1394.8200099999899</v>
      </c>
      <c r="AC10" s="3">
        <f t="shared" si="7"/>
        <v>1398.4200019999942</v>
      </c>
      <c r="AD10" s="3">
        <f t="shared" si="0"/>
        <v>1.10040800206449</v>
      </c>
      <c r="AE10" s="3">
        <f t="shared" si="1"/>
        <v>1.1372787123248291</v>
      </c>
    </row>
    <row r="11" spans="1:31" x14ac:dyDescent="0.3">
      <c r="A11" s="1">
        <v>10</v>
      </c>
      <c r="B11" s="1"/>
      <c r="C11" s="1">
        <v>1.1589453220367401</v>
      </c>
      <c r="D11" s="1"/>
      <c r="E11" s="1"/>
      <c r="F11" s="1"/>
      <c r="G11" s="3">
        <f t="shared" si="2"/>
        <v>1.1589453220367401</v>
      </c>
      <c r="H11" s="1"/>
      <c r="I11" s="1">
        <v>1280.81963</v>
      </c>
      <c r="J11" s="1"/>
      <c r="K11" s="1"/>
      <c r="L11" s="1"/>
      <c r="M11" s="1">
        <v>3.9974559103217101E-2</v>
      </c>
      <c r="N11" s="1">
        <f t="shared" si="3"/>
        <v>1229.6194300000043</v>
      </c>
      <c r="O11" s="7">
        <f t="shared" si="4"/>
        <v>1280.81963</v>
      </c>
      <c r="P11" s="13">
        <f t="shared" si="5"/>
        <v>1.0416390622584708</v>
      </c>
      <c r="Q11" s="11"/>
      <c r="R11" s="1">
        <v>1.45653104782104</v>
      </c>
      <c r="S11" s="1">
        <v>1.40924000740051</v>
      </c>
      <c r="T11" s="1">
        <v>1.4339396953582699</v>
      </c>
      <c r="U11" s="1">
        <v>1.4217791557312001</v>
      </c>
      <c r="V11" s="1">
        <v>1.46658515930175</v>
      </c>
      <c r="W11" s="3">
        <f t="shared" si="6"/>
        <v>1.437615013122554</v>
      </c>
      <c r="X11" s="1">
        <v>1390.0199399999999</v>
      </c>
      <c r="Y11" s="1">
        <v>1390.01998</v>
      </c>
      <c r="Z11" s="1">
        <v>1424.0201</v>
      </c>
      <c r="AA11" s="1">
        <v>1382.01998999999</v>
      </c>
      <c r="AB11" s="1">
        <v>1404.01999999999</v>
      </c>
      <c r="AC11" s="3">
        <f t="shared" si="7"/>
        <v>1398.0200019999961</v>
      </c>
      <c r="AD11" s="3">
        <f t="shared" si="0"/>
        <v>1.0915041971990984</v>
      </c>
      <c r="AE11" s="3">
        <f t="shared" si="1"/>
        <v>1.1369534084216539</v>
      </c>
    </row>
    <row r="12" spans="1:31" x14ac:dyDescent="0.3">
      <c r="A12" s="1">
        <v>11</v>
      </c>
      <c r="B12" s="1"/>
      <c r="C12" s="1">
        <v>1.42664813995361</v>
      </c>
      <c r="D12" s="1"/>
      <c r="E12" s="1"/>
      <c r="F12" s="1"/>
      <c r="G12" s="3">
        <f t="shared" si="2"/>
        <v>1.42664813995361</v>
      </c>
      <c r="H12" s="1"/>
      <c r="I12" s="1">
        <v>1273.21964</v>
      </c>
      <c r="J12" s="1"/>
      <c r="K12" s="1"/>
      <c r="L12" s="1"/>
      <c r="M12" s="1">
        <v>4.0527320172343E-2</v>
      </c>
      <c r="N12" s="1">
        <f t="shared" si="3"/>
        <v>1221.6194600000049</v>
      </c>
      <c r="O12" s="7">
        <f t="shared" si="4"/>
        <v>1273.21964</v>
      </c>
      <c r="P12" s="13">
        <f t="shared" si="5"/>
        <v>1.0422391601391114</v>
      </c>
      <c r="Q12" s="11"/>
      <c r="R12" s="1">
        <v>1.49272608757019</v>
      </c>
      <c r="S12" s="1">
        <v>1.5577628612518299</v>
      </c>
      <c r="T12" s="1">
        <v>1.5445570945739699</v>
      </c>
      <c r="U12" s="1">
        <v>1.55539679527282</v>
      </c>
      <c r="V12" s="1">
        <v>1.5579965114593499</v>
      </c>
      <c r="W12" s="3">
        <f t="shared" si="6"/>
        <v>1.541687870025632</v>
      </c>
      <c r="X12" s="1">
        <v>1426.0201299999901</v>
      </c>
      <c r="Y12" s="1">
        <v>1427.22021</v>
      </c>
      <c r="Z12" s="1">
        <v>1410.0201399999901</v>
      </c>
      <c r="AA12" s="1">
        <v>1423.2201399999999</v>
      </c>
      <c r="AB12" s="1">
        <v>1385.22</v>
      </c>
      <c r="AC12" s="3">
        <f t="shared" si="7"/>
        <v>1414.3401239999962</v>
      </c>
      <c r="AD12" s="3">
        <f t="shared" si="0"/>
        <v>1.1108375016898075</v>
      </c>
      <c r="AE12" s="3">
        <f t="shared" si="1"/>
        <v>1.157758344812214</v>
      </c>
    </row>
    <row r="13" spans="1:31" x14ac:dyDescent="0.3">
      <c r="A13" s="1">
        <v>12</v>
      </c>
      <c r="B13" s="1"/>
      <c r="C13" s="1">
        <v>0.94383883476257302</v>
      </c>
      <c r="D13" s="1"/>
      <c r="E13" s="1"/>
      <c r="F13" s="1"/>
      <c r="G13" s="3">
        <f t="shared" si="2"/>
        <v>0.94383883476257302</v>
      </c>
      <c r="H13" s="1"/>
      <c r="I13" s="1">
        <v>1263.2196100000001</v>
      </c>
      <c r="J13" s="1"/>
      <c r="K13" s="1"/>
      <c r="L13" s="1"/>
      <c r="M13" s="1">
        <v>3.5148401472326798E-2</v>
      </c>
      <c r="N13" s="1">
        <f t="shared" si="3"/>
        <v>1218.819460000004</v>
      </c>
      <c r="O13" s="7">
        <f t="shared" si="4"/>
        <v>1263.2196100000001</v>
      </c>
      <c r="P13" s="13">
        <f t="shared" si="5"/>
        <v>1.0364288161267099</v>
      </c>
      <c r="Q13" s="11"/>
      <c r="R13" s="1">
        <v>1.6176946163177399</v>
      </c>
      <c r="S13" s="1">
        <v>1.6641411781311</v>
      </c>
      <c r="T13" s="1">
        <v>1.6846940517425499</v>
      </c>
      <c r="U13" s="1">
        <v>1.7039930820464999</v>
      </c>
      <c r="V13" s="5">
        <v>1.6419658660888601</v>
      </c>
      <c r="W13" s="3">
        <f t="shared" si="6"/>
        <v>1.66249775886535</v>
      </c>
      <c r="X13" s="1">
        <v>1400.4200699999999</v>
      </c>
      <c r="Y13" s="1">
        <v>1393.2200600000001</v>
      </c>
      <c r="Z13" s="1">
        <v>1400.42011</v>
      </c>
      <c r="AA13" s="1">
        <v>1416.42012999999</v>
      </c>
      <c r="AB13" s="1">
        <v>1384.42004</v>
      </c>
      <c r="AC13" s="3">
        <f t="shared" si="7"/>
        <v>1398.980081999998</v>
      </c>
      <c r="AD13" s="3">
        <f t="shared" si="0"/>
        <v>1.107471789485597</v>
      </c>
      <c r="AE13" s="3">
        <f t="shared" si="1"/>
        <v>1.1478156756702862</v>
      </c>
    </row>
    <row r="14" spans="1:31" x14ac:dyDescent="0.3">
      <c r="A14" s="1">
        <v>13</v>
      </c>
      <c r="B14" s="1"/>
      <c r="C14" s="1">
        <v>1.08078813552856</v>
      </c>
      <c r="D14" s="1"/>
      <c r="E14" s="1"/>
      <c r="F14" s="1"/>
      <c r="G14" s="3">
        <f t="shared" si="2"/>
        <v>1.08078813552856</v>
      </c>
      <c r="H14" s="1"/>
      <c r="I14" s="1">
        <v>1243.2195899999999</v>
      </c>
      <c r="J14" s="1"/>
      <c r="K14" s="1"/>
      <c r="L14" s="1"/>
      <c r="M14" s="1">
        <v>2.3487499903373701E-2</v>
      </c>
      <c r="N14" s="1">
        <f t="shared" si="3"/>
        <v>1214.0194700000027</v>
      </c>
      <c r="O14" s="7">
        <f t="shared" si="4"/>
        <v>1243.2195899999999</v>
      </c>
      <c r="P14" s="13">
        <f t="shared" si="5"/>
        <v>1.0240524313831616</v>
      </c>
      <c r="Q14" s="11"/>
      <c r="R14" s="1">
        <v>1.73975133895874</v>
      </c>
      <c r="S14" s="1">
        <v>1.79523205757141</v>
      </c>
      <c r="T14" s="1">
        <v>1.7697942256927399</v>
      </c>
      <c r="U14" s="1">
        <v>1.76798295974731</v>
      </c>
      <c r="V14" s="1">
        <v>1.77664375305175</v>
      </c>
      <c r="W14" s="3">
        <f>AVERAGE(R14:V14)</f>
        <v>1.76988086700439</v>
      </c>
      <c r="X14" s="1">
        <v>1429.62022</v>
      </c>
      <c r="Y14" s="1">
        <v>1437.62023</v>
      </c>
      <c r="Z14" s="1">
        <v>1399.62011999999</v>
      </c>
      <c r="AA14" s="1">
        <v>1399.6201599999999</v>
      </c>
      <c r="AB14" s="1">
        <v>1385.6200699999899</v>
      </c>
      <c r="AC14" s="3">
        <f>AVERAGE(X14:AB14)</f>
        <v>1410.420159999996</v>
      </c>
      <c r="AD14" s="3">
        <f t="shared" si="0"/>
        <v>1.134489973730221</v>
      </c>
      <c r="AE14" s="3">
        <f t="shared" si="1"/>
        <v>1.161777215978252</v>
      </c>
    </row>
    <row r="15" spans="1:31" x14ac:dyDescent="0.3">
      <c r="A15" s="1">
        <v>14</v>
      </c>
      <c r="B15" s="1"/>
      <c r="C15" s="1">
        <v>1.2482893466949401</v>
      </c>
      <c r="D15" s="1"/>
      <c r="E15" s="1"/>
      <c r="F15" s="1"/>
      <c r="G15" s="3">
        <f t="shared" si="2"/>
        <v>1.2482893466949401</v>
      </c>
      <c r="H15" s="1"/>
      <c r="I15" s="1">
        <v>1231.61958</v>
      </c>
      <c r="J15" s="1"/>
      <c r="K15" s="1"/>
      <c r="L15" s="1"/>
      <c r="M15" s="1">
        <v>1.6563645407454201E-2</v>
      </c>
      <c r="N15" s="1">
        <f t="shared" si="3"/>
        <v>1211.2194700000023</v>
      </c>
      <c r="O15" s="7">
        <f t="shared" si="4"/>
        <v>1231.61958</v>
      </c>
      <c r="P15" s="13">
        <f t="shared" si="5"/>
        <v>1.0168426206028522</v>
      </c>
      <c r="Q15" s="11"/>
      <c r="R15" s="1">
        <v>1.9066517353057799</v>
      </c>
      <c r="S15" s="1">
        <v>1.92752933502197</v>
      </c>
      <c r="T15" s="1">
        <v>1.90066790580749</v>
      </c>
      <c r="U15" s="1">
        <v>1.9018573760986299</v>
      </c>
      <c r="V15" s="1">
        <v>1.9146077632903999</v>
      </c>
      <c r="W15" s="3">
        <f t="shared" ref="W15:W19" si="8">AVERAGE(R15:V15)</f>
        <v>1.9102628231048542</v>
      </c>
      <c r="X15" s="1">
        <v>1412.82022999999</v>
      </c>
      <c r="Y15" s="1">
        <v>1406.82022999999</v>
      </c>
      <c r="Z15" s="1">
        <v>1382.8201199999901</v>
      </c>
      <c r="AA15" s="1">
        <v>1420.8202899999901</v>
      </c>
      <c r="AB15" s="1">
        <v>1378.8201799999999</v>
      </c>
      <c r="AC15" s="3">
        <f t="shared" ref="AC15:AC19" si="9">AVERAGE(X15:AB15)</f>
        <v>1400.420209999992</v>
      </c>
      <c r="AD15" s="3">
        <f t="shared" si="0"/>
        <v>1.1370558188105389</v>
      </c>
      <c r="AE15" s="3">
        <f t="shared" si="1"/>
        <v>1.1562068185710301</v>
      </c>
    </row>
    <row r="16" spans="1:31" x14ac:dyDescent="0.3">
      <c r="A16" s="1">
        <v>15</v>
      </c>
      <c r="B16" s="1"/>
      <c r="C16" s="1">
        <v>0.96282196044921797</v>
      </c>
      <c r="D16" s="1"/>
      <c r="E16" s="1"/>
      <c r="F16" s="1"/>
      <c r="G16" s="3">
        <f t="shared" si="2"/>
        <v>0.96282196044921797</v>
      </c>
      <c r="H16" s="1"/>
      <c r="I16" s="1">
        <v>1222.41967</v>
      </c>
      <c r="J16" s="1"/>
      <c r="K16" s="1"/>
      <c r="L16" s="1"/>
      <c r="M16" s="1">
        <v>9.8166286869375095E-3</v>
      </c>
      <c r="N16" s="1">
        <f t="shared" si="3"/>
        <v>1210.4196300000012</v>
      </c>
      <c r="O16" s="7">
        <f t="shared" si="4"/>
        <v>1222.41967</v>
      </c>
      <c r="P16" s="13">
        <f t="shared" si="5"/>
        <v>1.0099139502554157</v>
      </c>
      <c r="Q16" s="11"/>
      <c r="R16" s="1">
        <v>2.03793048858642</v>
      </c>
      <c r="S16" s="1">
        <v>1.98209905624389</v>
      </c>
      <c r="T16" s="1">
        <v>1.9783506393432599</v>
      </c>
      <c r="U16" s="1">
        <v>2.0165760517120299</v>
      </c>
      <c r="V16" s="1">
        <v>2.03826880455017</v>
      </c>
      <c r="W16" s="3">
        <f t="shared" si="8"/>
        <v>2.0106450080871539</v>
      </c>
      <c r="X16" s="1">
        <v>1412.0204199999901</v>
      </c>
      <c r="Y16" s="1">
        <v>1398.02036</v>
      </c>
      <c r="Z16" s="1">
        <v>1388.0203999999901</v>
      </c>
      <c r="AA16" s="1">
        <v>1404.0204099999901</v>
      </c>
      <c r="AB16" s="1">
        <v>1414.82044</v>
      </c>
      <c r="AC16" s="3">
        <f t="shared" si="9"/>
        <v>1403.3804059999941</v>
      </c>
      <c r="AD16" s="3">
        <f t="shared" si="0"/>
        <v>1.1480348692360245</v>
      </c>
      <c r="AE16" s="3">
        <f t="shared" si="1"/>
        <v>1.1594164298211131</v>
      </c>
    </row>
    <row r="17" spans="1:31" x14ac:dyDescent="0.3">
      <c r="A17" s="1">
        <v>16</v>
      </c>
      <c r="B17" s="1"/>
      <c r="C17" s="1">
        <v>1.07438516616821</v>
      </c>
      <c r="D17" s="1"/>
      <c r="E17" s="1"/>
      <c r="F17" s="1"/>
      <c r="G17" s="3">
        <f t="shared" si="2"/>
        <v>1.07438516616821</v>
      </c>
      <c r="H17" s="1"/>
      <c r="I17" s="1">
        <v>1221.6197199999999</v>
      </c>
      <c r="J17" s="1"/>
      <c r="K17" s="1"/>
      <c r="L17" s="1"/>
      <c r="M17" s="1">
        <v>9.8230568838545401E-3</v>
      </c>
      <c r="N17" s="1">
        <f t="shared" si="3"/>
        <v>1209.6196800000014</v>
      </c>
      <c r="O17" s="7">
        <f t="shared" si="4"/>
        <v>1221.6197199999999</v>
      </c>
      <c r="P17" s="13">
        <f t="shared" si="5"/>
        <v>1.0099205065843493</v>
      </c>
      <c r="Q17" s="11"/>
      <c r="R17" s="1">
        <v>2.1336066722869802</v>
      </c>
      <c r="S17" s="1">
        <v>2.1434955596923801</v>
      </c>
      <c r="T17" s="1">
        <v>2.1132886409759499</v>
      </c>
      <c r="U17" s="1">
        <v>2.1560397148132302</v>
      </c>
      <c r="V17" s="1">
        <v>2.1224794387817298</v>
      </c>
      <c r="W17" s="3">
        <f t="shared" si="8"/>
        <v>2.1337820053100538</v>
      </c>
      <c r="X17" s="1">
        <v>1416.02052999999</v>
      </c>
      <c r="Y17" s="1">
        <v>1412.0205799999901</v>
      </c>
      <c r="Z17" s="1">
        <v>1353.22026999999</v>
      </c>
      <c r="AA17" s="1">
        <v>1408.0204999999901</v>
      </c>
      <c r="AB17" s="1">
        <v>1399.2204199999901</v>
      </c>
      <c r="AC17" s="3">
        <f t="shared" si="9"/>
        <v>1397.7004599999902</v>
      </c>
      <c r="AD17" s="3">
        <f t="shared" si="0"/>
        <v>1.1441371133072331</v>
      </c>
      <c r="AE17" s="3">
        <f t="shared" si="1"/>
        <v>1.155487533073196</v>
      </c>
    </row>
    <row r="18" spans="1:31" x14ac:dyDescent="0.3">
      <c r="A18" s="1">
        <v>17</v>
      </c>
      <c r="B18" s="1"/>
      <c r="C18" s="1">
        <v>1.4143745899200399</v>
      </c>
      <c r="D18" s="1"/>
      <c r="E18" s="1"/>
      <c r="F18" s="1"/>
      <c r="G18" s="3">
        <f t="shared" si="2"/>
        <v>1.4143745899200399</v>
      </c>
      <c r="H18" s="1"/>
      <c r="I18" s="1">
        <v>1206.8198500000001</v>
      </c>
      <c r="J18" s="1"/>
      <c r="K18" s="1"/>
      <c r="L18" s="1"/>
      <c r="M18" s="1">
        <v>1.65725646624005E-3</v>
      </c>
      <c r="N18" s="1">
        <f t="shared" si="3"/>
        <v>1204.8198400000008</v>
      </c>
      <c r="O18" s="7">
        <f t="shared" si="4"/>
        <v>1206.8198500000001</v>
      </c>
      <c r="P18" s="13">
        <f t="shared" si="5"/>
        <v>1.001660007524444</v>
      </c>
      <c r="Q18" s="11"/>
      <c r="R18" s="1">
        <v>2.25320124626159</v>
      </c>
      <c r="S18" s="1">
        <v>2.2175586223602202</v>
      </c>
      <c r="T18" s="1">
        <v>2.2146191596984801</v>
      </c>
      <c r="U18" s="1">
        <v>2.21719074249267</v>
      </c>
      <c r="V18" s="1">
        <v>2.2372343540191602</v>
      </c>
      <c r="W18" s="3">
        <f t="shared" si="8"/>
        <v>2.227960824966424</v>
      </c>
      <c r="X18" s="1">
        <v>1420.02072</v>
      </c>
      <c r="Y18" s="1">
        <v>1403.2207100000001</v>
      </c>
      <c r="Z18" s="1">
        <v>1386.42054999999</v>
      </c>
      <c r="AA18" s="1">
        <v>1345.2204400000001</v>
      </c>
      <c r="AB18" s="1">
        <v>1397.2205999999901</v>
      </c>
      <c r="AC18" s="3">
        <f t="shared" si="9"/>
        <v>1390.420603999996</v>
      </c>
      <c r="AD18" s="3">
        <f t="shared" si="0"/>
        <v>1.1521360077065321</v>
      </c>
      <c r="AE18" s="3">
        <f t="shared" si="1"/>
        <v>1.1540485621485077</v>
      </c>
    </row>
    <row r="19" spans="1:31" x14ac:dyDescent="0.3">
      <c r="A19" s="1">
        <v>18</v>
      </c>
      <c r="B19" s="1"/>
      <c r="C19" s="1">
        <v>1.3653376102447501</v>
      </c>
      <c r="D19" s="1"/>
      <c r="E19" s="1"/>
      <c r="F19" s="1"/>
      <c r="G19" s="3">
        <f t="shared" si="2"/>
        <v>1.3653376102447501</v>
      </c>
      <c r="H19" s="1"/>
      <c r="I19" s="1">
        <v>1218.01998</v>
      </c>
      <c r="J19" s="1"/>
      <c r="K19" s="1"/>
      <c r="L19" s="1"/>
      <c r="M19" s="1">
        <v>1.1494113585886E-2</v>
      </c>
      <c r="N19" s="1">
        <f t="shared" si="3"/>
        <v>1204.0199200000013</v>
      </c>
      <c r="O19" s="7">
        <f t="shared" si="4"/>
        <v>1218.01998</v>
      </c>
      <c r="P19" s="13">
        <f t="shared" si="5"/>
        <v>1.0116277644310061</v>
      </c>
      <c r="Q19" s="11"/>
      <c r="R19" s="1">
        <v>2.3468372821807799</v>
      </c>
      <c r="S19" s="1">
        <v>2.3267717361450102</v>
      </c>
      <c r="T19" s="1">
        <v>2.36450862884521</v>
      </c>
      <c r="U19" s="1">
        <v>2.3539364337921098</v>
      </c>
      <c r="V19" s="1">
        <v>2.37022352218627</v>
      </c>
      <c r="W19" s="3">
        <f t="shared" si="8"/>
        <v>2.3524555206298761</v>
      </c>
      <c r="X19" s="1">
        <v>1398.0207599999901</v>
      </c>
      <c r="Y19" s="1">
        <v>1395.22079999999</v>
      </c>
      <c r="Z19" s="1">
        <v>1410.4207699999999</v>
      </c>
      <c r="AA19" s="1">
        <v>1385.62075999999</v>
      </c>
      <c r="AB19" s="1">
        <v>1415.22079999999</v>
      </c>
      <c r="AC19" s="3">
        <f t="shared" si="9"/>
        <v>1400.900777999992</v>
      </c>
      <c r="AD19" s="3">
        <f t="shared" si="0"/>
        <v>1.1501459754379333</v>
      </c>
      <c r="AE19" s="3">
        <f t="shared" si="1"/>
        <v>1.1635196019015952</v>
      </c>
    </row>
    <row r="52" spans="1:1" x14ac:dyDescent="0.3">
      <c r="A52" t="s">
        <v>4</v>
      </c>
    </row>
    <row r="53" spans="1:1" x14ac:dyDescent="0.3">
      <c r="A53" t="s">
        <v>58</v>
      </c>
    </row>
    <row r="54" spans="1:1" x14ac:dyDescent="0.3">
      <c r="A54" t="s">
        <v>5</v>
      </c>
    </row>
    <row r="55" spans="1:1" x14ac:dyDescent="0.3">
      <c r="A55" t="s">
        <v>16</v>
      </c>
    </row>
    <row r="56" spans="1:1" x14ac:dyDescent="0.3">
      <c r="A56" t="s">
        <v>17</v>
      </c>
    </row>
    <row r="57" spans="1:1" x14ac:dyDescent="0.3">
      <c r="A57" t="s">
        <v>18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59</v>
      </c>
    </row>
    <row r="61" spans="1:1" x14ac:dyDescent="0.3">
      <c r="A61" t="s">
        <v>32</v>
      </c>
    </row>
    <row r="62" spans="1:1" x14ac:dyDescent="0.3">
      <c r="A62" t="s">
        <v>6</v>
      </c>
    </row>
    <row r="63" spans="1:1" x14ac:dyDescent="0.3">
      <c r="A63" t="s">
        <v>7</v>
      </c>
    </row>
    <row r="64" spans="1:1" x14ac:dyDescent="0.3">
      <c r="A64" t="s">
        <v>8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60</v>
      </c>
    </row>
    <row r="68" spans="1:1" x14ac:dyDescent="0.3">
      <c r="A68" t="s">
        <v>13</v>
      </c>
    </row>
    <row r="69" spans="1:1" x14ac:dyDescent="0.3">
      <c r="A69" t="s">
        <v>6</v>
      </c>
    </row>
    <row r="70" spans="1:1" x14ac:dyDescent="0.3">
      <c r="A70" t="s">
        <v>7</v>
      </c>
    </row>
    <row r="71" spans="1:1" x14ac:dyDescent="0.3">
      <c r="A71" t="s">
        <v>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61</v>
      </c>
    </row>
    <row r="75" spans="1:1" x14ac:dyDescent="0.3">
      <c r="A75" t="s">
        <v>28</v>
      </c>
    </row>
    <row r="76" spans="1:1" x14ac:dyDescent="0.3">
      <c r="A76" t="s">
        <v>6</v>
      </c>
    </row>
    <row r="77" spans="1:1" x14ac:dyDescent="0.3">
      <c r="A77" t="s">
        <v>7</v>
      </c>
    </row>
    <row r="78" spans="1:1" x14ac:dyDescent="0.3">
      <c r="A78" t="s">
        <v>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62</v>
      </c>
    </row>
    <row r="82" spans="1:1" x14ac:dyDescent="0.3">
      <c r="A82" t="s">
        <v>23</v>
      </c>
    </row>
    <row r="83" spans="1:1" x14ac:dyDescent="0.3">
      <c r="A83" t="s">
        <v>16</v>
      </c>
    </row>
    <row r="84" spans="1:1" x14ac:dyDescent="0.3">
      <c r="A84" t="s">
        <v>17</v>
      </c>
    </row>
    <row r="85" spans="1:1" x14ac:dyDescent="0.3">
      <c r="A85" t="s">
        <v>18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63</v>
      </c>
    </row>
    <row r="89" spans="1:1" x14ac:dyDescent="0.3">
      <c r="A89" t="s">
        <v>24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64</v>
      </c>
    </row>
    <row r="96" spans="1:1" x14ac:dyDescent="0.3">
      <c r="A96" t="s">
        <v>15</v>
      </c>
    </row>
    <row r="97" spans="1:1" x14ac:dyDescent="0.3">
      <c r="A97" t="s">
        <v>21</v>
      </c>
    </row>
    <row r="98" spans="1:1" x14ac:dyDescent="0.3">
      <c r="A98" t="s">
        <v>7</v>
      </c>
    </row>
    <row r="99" spans="1:1" x14ac:dyDescent="0.3">
      <c r="A99" t="s">
        <v>22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65</v>
      </c>
    </row>
    <row r="103" spans="1:1" x14ac:dyDescent="0.3">
      <c r="A103" t="s">
        <v>29</v>
      </c>
    </row>
    <row r="104" spans="1:1" x14ac:dyDescent="0.3">
      <c r="A104" t="s">
        <v>21</v>
      </c>
    </row>
    <row r="105" spans="1:1" x14ac:dyDescent="0.3">
      <c r="A105" t="s">
        <v>7</v>
      </c>
    </row>
    <row r="106" spans="1:1" x14ac:dyDescent="0.3">
      <c r="A106" t="s">
        <v>22</v>
      </c>
    </row>
    <row r="107" spans="1:1" x14ac:dyDescent="0.3">
      <c r="A107" t="s">
        <v>9</v>
      </c>
    </row>
    <row r="108" spans="1:1" x14ac:dyDescent="0.3">
      <c r="A108" t="s">
        <v>30</v>
      </c>
    </row>
    <row r="109" spans="1:1" x14ac:dyDescent="0.3">
      <c r="A109" t="s">
        <v>66</v>
      </c>
    </row>
    <row r="110" spans="1:1" x14ac:dyDescent="0.3">
      <c r="A110" t="s">
        <v>20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31</v>
      </c>
    </row>
    <row r="116" spans="1:1" x14ac:dyDescent="0.3">
      <c r="A116" t="s">
        <v>67</v>
      </c>
    </row>
    <row r="117" spans="1:1" x14ac:dyDescent="0.3">
      <c r="A117" t="s">
        <v>11</v>
      </c>
    </row>
    <row r="118" spans="1:1" x14ac:dyDescent="0.3">
      <c r="A118" t="s">
        <v>6</v>
      </c>
    </row>
    <row r="119" spans="1:1" x14ac:dyDescent="0.3">
      <c r="A119" t="s">
        <v>7</v>
      </c>
    </row>
    <row r="120" spans="1:1" x14ac:dyDescent="0.3">
      <c r="A120" t="s">
        <v>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675D-FE1D-4DCD-A202-9BCB1B11796B}">
  <sheetPr>
    <tabColor rgb="FF92D050"/>
  </sheetPr>
  <dimension ref="A2:AG120"/>
  <sheetViews>
    <sheetView tabSelected="1" zoomScale="85" zoomScaleNormal="85" workbookViewId="0">
      <selection activeCell="AB40" sqref="AB40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31" width="6.6640625" customWidth="1"/>
  </cols>
  <sheetData>
    <row r="2" spans="1:33" s="9" customFormat="1" x14ac:dyDescent="0.3"/>
    <row r="3" spans="1:33" x14ac:dyDescent="0.3">
      <c r="AD3" t="s">
        <v>45</v>
      </c>
      <c r="AE3" t="s">
        <v>45</v>
      </c>
    </row>
    <row r="4" spans="1:33" s="8" customFormat="1" x14ac:dyDescent="0.3">
      <c r="A4" s="8" t="s">
        <v>0</v>
      </c>
      <c r="B4" s="8" t="s">
        <v>46</v>
      </c>
      <c r="R4" s="8" t="s">
        <v>3</v>
      </c>
    </row>
    <row r="5" spans="1:33" x14ac:dyDescent="0.3">
      <c r="B5" t="s">
        <v>1</v>
      </c>
      <c r="H5" t="s">
        <v>74</v>
      </c>
      <c r="M5" s="12"/>
      <c r="R5" t="s">
        <v>1</v>
      </c>
      <c r="Y5" t="s">
        <v>74</v>
      </c>
      <c r="AG5" t="s">
        <v>44</v>
      </c>
    </row>
    <row r="6" spans="1:33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6" t="s">
        <v>47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43</v>
      </c>
      <c r="N6" s="1" t="s">
        <v>44</v>
      </c>
      <c r="O6" s="6" t="s">
        <v>47</v>
      </c>
      <c r="P6" s="6" t="s">
        <v>47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2" t="s">
        <v>3</v>
      </c>
    </row>
    <row r="7" spans="1:33" x14ac:dyDescent="0.3">
      <c r="A7" s="1">
        <v>6</v>
      </c>
      <c r="B7" s="1">
        <v>3608.5186371803202</v>
      </c>
      <c r="C7" s="1"/>
      <c r="D7" s="1"/>
      <c r="E7" s="1"/>
      <c r="F7" s="1"/>
      <c r="G7" s="3">
        <f>AVERAGE(B7:F7)</f>
        <v>3608.5186371803202</v>
      </c>
      <c r="H7" s="1">
        <v>357.2</v>
      </c>
      <c r="I7" s="1"/>
      <c r="J7" s="1"/>
      <c r="K7" s="1"/>
      <c r="L7" s="1"/>
      <c r="M7" s="1">
        <v>0.860021949903922</v>
      </c>
      <c r="N7" s="1">
        <f>IFERROR((1-M7)*O7,"")</f>
        <v>50.000159494319057</v>
      </c>
      <c r="O7" s="7">
        <f>IFERROR(AVERAGE(H7:L7),"")</f>
        <v>357.2</v>
      </c>
      <c r="P7" s="13">
        <f>IFERROR(O7/N7,"")</f>
        <v>7.1439772115243851</v>
      </c>
      <c r="Q7" s="11"/>
      <c r="R7" s="1">
        <v>2.8971669673919682</v>
      </c>
      <c r="S7" s="1">
        <v>2.814156055450439</v>
      </c>
      <c r="T7" s="1">
        <v>2.9110298156738281</v>
      </c>
      <c r="U7" s="1">
        <v>2.8721685409545898</v>
      </c>
      <c r="V7" s="1">
        <v>2.893094539642334</v>
      </c>
      <c r="W7" s="3">
        <f>AVERAGE(R7:V7)</f>
        <v>2.8775231838226318</v>
      </c>
      <c r="X7" s="1">
        <v>289.20409000000001</v>
      </c>
      <c r="Y7" s="1">
        <v>265.20364000000001</v>
      </c>
      <c r="Z7" s="1">
        <v>289.20407999999998</v>
      </c>
      <c r="AA7" s="1">
        <v>273.20404000000002</v>
      </c>
      <c r="AB7" s="1">
        <v>277.20368000000002</v>
      </c>
      <c r="AC7" s="3">
        <f>AVERAGE(X7:AB7)</f>
        <v>278.80390599999998</v>
      </c>
      <c r="AD7" s="3">
        <f t="shared" ref="AD7:AD19" si="0">IFERROR(AC7/O7,"")</f>
        <v>0.78052605263157893</v>
      </c>
      <c r="AE7" s="3">
        <f t="shared" ref="AE7:AE19" si="1">IFERROR(AC7/N7,"")</f>
        <v>5.5760603330010827</v>
      </c>
    </row>
    <row r="8" spans="1:33" x14ac:dyDescent="0.3">
      <c r="A8" s="1">
        <v>7</v>
      </c>
      <c r="B8" s="1">
        <v>3606.5382463932001</v>
      </c>
      <c r="C8" s="1"/>
      <c r="D8" s="1"/>
      <c r="E8" s="1"/>
      <c r="F8" s="1"/>
      <c r="G8" s="3">
        <f t="shared" ref="G8:G19" si="2">AVERAGE(B8:F8)</f>
        <v>3606.5382463932001</v>
      </c>
      <c r="H8" s="1" t="s">
        <v>76</v>
      </c>
      <c r="I8" s="1"/>
      <c r="J8" s="1"/>
      <c r="K8" s="1"/>
      <c r="L8" s="1"/>
      <c r="M8" s="1">
        <v>0</v>
      </c>
      <c r="N8" s="1" t="str">
        <f t="shared" ref="N8:N19" si="3">IFERROR((1-M8)*O8,"")</f>
        <v/>
      </c>
      <c r="O8" s="7" t="str">
        <f t="shared" ref="O8:O19" si="4">IFERROR(AVERAGE(H8:L8),"")</f>
        <v/>
      </c>
      <c r="P8" s="13" t="str">
        <f t="shared" ref="P8:P19" si="5">IFERROR(O8/N8,"")</f>
        <v/>
      </c>
      <c r="Q8" s="11"/>
      <c r="R8" s="1">
        <v>2.991368293762207</v>
      </c>
      <c r="S8" s="1">
        <v>3.0251114368438721</v>
      </c>
      <c r="T8" s="1">
        <v>3.020188570022583</v>
      </c>
      <c r="U8" s="1">
        <v>2.9975161552429199</v>
      </c>
      <c r="V8" s="1">
        <v>3.0092368125915532</v>
      </c>
      <c r="W8" s="3">
        <f>AVERAGE(R8:V8)</f>
        <v>3.008684253692627</v>
      </c>
      <c r="X8" s="1">
        <v>251.20358999999999</v>
      </c>
      <c r="Y8" s="1">
        <v>267.20364999999998</v>
      </c>
      <c r="Z8" s="1">
        <v>273.20366000000001</v>
      </c>
      <c r="AA8" s="1">
        <v>253.20359999999999</v>
      </c>
      <c r="AB8" s="1">
        <v>271.20366000000001</v>
      </c>
      <c r="AC8" s="3">
        <f>AVERAGE(X8:AB8)</f>
        <v>263.20363200000003</v>
      </c>
      <c r="AD8" s="3" t="str">
        <f t="shared" si="0"/>
        <v/>
      </c>
      <c r="AE8" s="3" t="str">
        <f t="shared" si="1"/>
        <v/>
      </c>
    </row>
    <row r="9" spans="1:33" x14ac:dyDescent="0.3">
      <c r="A9" s="1">
        <v>8</v>
      </c>
      <c r="B9" s="1">
        <v>3610.61440372467</v>
      </c>
      <c r="C9" s="1"/>
      <c r="D9" s="1"/>
      <c r="E9" s="1"/>
      <c r="F9" s="1"/>
      <c r="G9" s="3">
        <f t="shared" si="2"/>
        <v>3610.61440372467</v>
      </c>
      <c r="H9" s="1">
        <v>309.2</v>
      </c>
      <c r="I9" s="1"/>
      <c r="J9" s="1"/>
      <c r="K9" s="1"/>
      <c r="L9" s="1"/>
      <c r="M9" s="1">
        <v>0.89003935490238695</v>
      </c>
      <c r="N9" s="1">
        <f t="shared" si="3"/>
        <v>33.999831464181952</v>
      </c>
      <c r="O9" s="7">
        <f t="shared" si="4"/>
        <v>309.2</v>
      </c>
      <c r="P9" s="13">
        <f t="shared" si="5"/>
        <v>9.0941627262398388</v>
      </c>
      <c r="Q9" s="11"/>
      <c r="R9" s="1">
        <v>3.1679871082305908</v>
      </c>
      <c r="S9" s="1">
        <v>3.1827530860900879</v>
      </c>
      <c r="T9" s="1">
        <v>3.149502277374268</v>
      </c>
      <c r="U9" s="1">
        <v>3.1600809097290039</v>
      </c>
      <c r="V9" s="1">
        <v>3.165303230285645</v>
      </c>
      <c r="W9" s="3">
        <f t="shared" ref="W9:W13" si="6">AVERAGE(R9:V9)</f>
        <v>3.1651253223419191</v>
      </c>
      <c r="X9" s="1">
        <v>251.20361</v>
      </c>
      <c r="Y9" s="1">
        <v>261.20364000000001</v>
      </c>
      <c r="Z9" s="1">
        <v>255.20320000000001</v>
      </c>
      <c r="AA9" s="1">
        <v>251.20359999999991</v>
      </c>
      <c r="AB9" s="1">
        <v>245.20357000000001</v>
      </c>
      <c r="AC9" s="3">
        <f t="shared" ref="AC9:AC13" si="7">AVERAGE(X9:AB9)</f>
        <v>252.80352400000001</v>
      </c>
      <c r="AD9" s="3">
        <f t="shared" si="0"/>
        <v>0.81760518758085388</v>
      </c>
      <c r="AE9" s="3">
        <f t="shared" si="1"/>
        <v>7.4354346216781328</v>
      </c>
    </row>
    <row r="10" spans="1:33" x14ac:dyDescent="0.3">
      <c r="A10" s="1">
        <v>9</v>
      </c>
      <c r="B10" s="1">
        <v>3612.3313457965801</v>
      </c>
      <c r="C10" s="1"/>
      <c r="D10" s="1"/>
      <c r="E10" s="1"/>
      <c r="F10" s="1"/>
      <c r="G10" s="3">
        <f t="shared" si="2"/>
        <v>3612.3313457965801</v>
      </c>
      <c r="H10" s="1">
        <v>321.2</v>
      </c>
      <c r="I10" s="1"/>
      <c r="J10" s="1"/>
      <c r="K10" s="1"/>
      <c r="L10" s="1"/>
      <c r="M10" s="1">
        <v>0.89414743020141996</v>
      </c>
      <c r="N10" s="1">
        <f t="shared" si="3"/>
        <v>33.999845419303909</v>
      </c>
      <c r="O10" s="7">
        <f t="shared" si="4"/>
        <v>321.2</v>
      </c>
      <c r="P10" s="13">
        <f t="shared" si="5"/>
        <v>9.4471017746931878</v>
      </c>
      <c r="Q10" s="11"/>
      <c r="R10" s="1">
        <v>3.2811169624328609</v>
      </c>
      <c r="S10" s="1">
        <v>3.3111546039581299</v>
      </c>
      <c r="T10" s="1">
        <v>3.3221220970153809</v>
      </c>
      <c r="U10" s="1">
        <v>3.2857003211975102</v>
      </c>
      <c r="V10" s="1">
        <v>3.3448185920715332</v>
      </c>
      <c r="W10" s="3">
        <f t="shared" si="6"/>
        <v>3.3089825153350829</v>
      </c>
      <c r="X10" s="1">
        <v>223.20311000000001</v>
      </c>
      <c r="Y10" s="1">
        <v>233.20353999999989</v>
      </c>
      <c r="Z10" s="1">
        <v>237.20312000000001</v>
      </c>
      <c r="AA10" s="1">
        <v>263.20362999999992</v>
      </c>
      <c r="AB10" s="1">
        <v>239.20357000000001</v>
      </c>
      <c r="AC10" s="3">
        <f t="shared" si="7"/>
        <v>239.20339399999995</v>
      </c>
      <c r="AD10" s="3">
        <f t="shared" si="0"/>
        <v>0.74471791407222898</v>
      </c>
      <c r="AE10" s="3">
        <f t="shared" si="1"/>
        <v>7.0354259276775633</v>
      </c>
    </row>
    <row r="11" spans="1:33" x14ac:dyDescent="0.3">
      <c r="A11" s="1">
        <v>10</v>
      </c>
      <c r="B11" s="1">
        <v>3615.2412154674498</v>
      </c>
      <c r="C11" s="1"/>
      <c r="D11" s="1"/>
      <c r="E11" s="1"/>
      <c r="F11" s="1"/>
      <c r="G11" s="3">
        <f t="shared" si="2"/>
        <v>3615.2412154674498</v>
      </c>
      <c r="H11" s="1" t="s">
        <v>76</v>
      </c>
      <c r="I11" s="1"/>
      <c r="J11" s="1"/>
      <c r="K11" s="1"/>
      <c r="L11" s="1"/>
      <c r="M11" s="1">
        <v>0</v>
      </c>
      <c r="N11" s="1" t="str">
        <f t="shared" si="3"/>
        <v/>
      </c>
      <c r="O11" s="7" t="str">
        <f t="shared" si="4"/>
        <v/>
      </c>
      <c r="P11" s="13" t="str">
        <f t="shared" si="5"/>
        <v/>
      </c>
      <c r="Q11" s="11"/>
      <c r="R11" s="1">
        <v>3.3837571144103999</v>
      </c>
      <c r="S11" s="1">
        <v>3.4698209762573242</v>
      </c>
      <c r="T11" s="1">
        <v>3.4500114917755131</v>
      </c>
      <c r="U11" s="1">
        <v>3.4279460906982422</v>
      </c>
      <c r="V11" s="1">
        <v>3.4395241737365718</v>
      </c>
      <c r="W11" s="3">
        <f t="shared" si="6"/>
        <v>3.4342119693756104</v>
      </c>
      <c r="X11" s="1">
        <v>237.20354</v>
      </c>
      <c r="Y11" s="1">
        <v>225.20312000000001</v>
      </c>
      <c r="Z11" s="1">
        <v>229.20312000000001</v>
      </c>
      <c r="AA11" s="1">
        <v>225.20311000000001</v>
      </c>
      <c r="AB11" s="1">
        <v>241.20317</v>
      </c>
      <c r="AC11" s="3">
        <f t="shared" si="7"/>
        <v>231.60321199999998</v>
      </c>
      <c r="AD11" s="3" t="str">
        <f t="shared" si="0"/>
        <v/>
      </c>
      <c r="AE11" s="3" t="str">
        <f t="shared" si="1"/>
        <v/>
      </c>
    </row>
    <row r="12" spans="1:33" x14ac:dyDescent="0.3">
      <c r="A12" s="1">
        <v>11</v>
      </c>
      <c r="B12" s="1">
        <v>3612.0891053676601</v>
      </c>
      <c r="C12" s="1"/>
      <c r="D12" s="1"/>
      <c r="E12" s="1"/>
      <c r="F12" s="1"/>
      <c r="G12" s="3">
        <f t="shared" si="2"/>
        <v>3612.0891053676601</v>
      </c>
      <c r="H12" s="1">
        <v>169.2</v>
      </c>
      <c r="I12" s="1"/>
      <c r="J12" s="1"/>
      <c r="K12" s="1"/>
      <c r="L12" s="1"/>
      <c r="M12" s="1">
        <v>0.78723370680905402</v>
      </c>
      <c r="N12" s="1">
        <f t="shared" si="3"/>
        <v>36.000056807908059</v>
      </c>
      <c r="O12" s="7">
        <f t="shared" si="4"/>
        <v>169.2</v>
      </c>
      <c r="P12" s="13">
        <f t="shared" si="5"/>
        <v>4.6999925834237066</v>
      </c>
      <c r="Q12" s="11"/>
      <c r="R12" s="1">
        <v>3.5996108055114751</v>
      </c>
      <c r="S12" s="1">
        <v>3.549623966217041</v>
      </c>
      <c r="T12" s="1">
        <v>3.6413381099700932</v>
      </c>
      <c r="U12" s="1">
        <v>3.5882036685943599</v>
      </c>
      <c r="V12" s="1">
        <v>3.588854074478149</v>
      </c>
      <c r="W12" s="3">
        <f t="shared" si="6"/>
        <v>3.5935261249542236</v>
      </c>
      <c r="X12" s="1">
        <v>217.20265000000001</v>
      </c>
      <c r="Y12" s="1">
        <v>213.20307</v>
      </c>
      <c r="Z12" s="1">
        <v>225.20353999999989</v>
      </c>
      <c r="AA12" s="1">
        <v>225.20312999999999</v>
      </c>
      <c r="AB12" s="1">
        <v>209.20307</v>
      </c>
      <c r="AC12" s="3">
        <f t="shared" si="7"/>
        <v>218.00309199999998</v>
      </c>
      <c r="AD12" s="3">
        <f t="shared" si="0"/>
        <v>1.2884343498817967</v>
      </c>
      <c r="AE12" s="3">
        <f t="shared" si="1"/>
        <v>6.0556318886727887</v>
      </c>
    </row>
    <row r="13" spans="1:33" x14ac:dyDescent="0.3">
      <c r="A13" s="1">
        <v>12</v>
      </c>
      <c r="B13" s="1">
        <v>3613.7804696559901</v>
      </c>
      <c r="C13" s="1"/>
      <c r="D13" s="1"/>
      <c r="E13" s="1"/>
      <c r="F13" s="1"/>
      <c r="G13" s="3">
        <f t="shared" si="2"/>
        <v>3613.7804696559901</v>
      </c>
      <c r="H13" s="1">
        <v>153.19999999999999</v>
      </c>
      <c r="I13" s="1"/>
      <c r="J13" s="1"/>
      <c r="K13" s="1"/>
      <c r="L13" s="1"/>
      <c r="M13" s="1">
        <v>0.76501291627290702</v>
      </c>
      <c r="N13" s="1">
        <f t="shared" si="3"/>
        <v>36.00002122699064</v>
      </c>
      <c r="O13" s="7">
        <f t="shared" si="4"/>
        <v>153.19999999999999</v>
      </c>
      <c r="P13" s="13">
        <f t="shared" si="5"/>
        <v>4.2555530463170914</v>
      </c>
      <c r="Q13" s="11"/>
      <c r="R13" s="1">
        <v>3.8464434146881099</v>
      </c>
      <c r="S13" s="1">
        <v>3.8960087299346919</v>
      </c>
      <c r="T13" s="1">
        <v>3.8287804126739502</v>
      </c>
      <c r="U13" s="1">
        <v>3.78104567527771</v>
      </c>
      <c r="V13" s="5">
        <v>3.7724993228912349</v>
      </c>
      <c r="W13" s="3">
        <f t="shared" si="6"/>
        <v>3.8249555110931395</v>
      </c>
      <c r="X13" s="1">
        <v>217.20273</v>
      </c>
      <c r="Y13" s="1">
        <v>225.20312000000001</v>
      </c>
      <c r="Z13" s="1">
        <v>209.20268999999999</v>
      </c>
      <c r="AA13" s="1">
        <v>217.20311000000001</v>
      </c>
      <c r="AB13" s="1">
        <v>207.20307</v>
      </c>
      <c r="AC13" s="3">
        <f t="shared" si="7"/>
        <v>215.20294399999997</v>
      </c>
      <c r="AD13" s="3">
        <f t="shared" si="0"/>
        <v>1.4047189556135768</v>
      </c>
      <c r="AE13" s="3">
        <f t="shared" si="1"/>
        <v>5.9778560307807211</v>
      </c>
    </row>
    <row r="14" spans="1:33" x14ac:dyDescent="0.3">
      <c r="A14" s="1">
        <v>13</v>
      </c>
      <c r="B14" s="1">
        <v>3614.4598314762102</v>
      </c>
      <c r="C14" s="1"/>
      <c r="D14" s="1"/>
      <c r="E14" s="1"/>
      <c r="F14" s="1"/>
      <c r="G14" s="3">
        <f t="shared" si="2"/>
        <v>3614.4598314762102</v>
      </c>
      <c r="H14" s="1">
        <v>149.19999999999999</v>
      </c>
      <c r="I14" s="1"/>
      <c r="J14" s="1"/>
      <c r="K14" s="1"/>
      <c r="L14" s="1"/>
      <c r="M14" s="15">
        <v>0.758713114619193</v>
      </c>
      <c r="N14" s="1">
        <f t="shared" si="3"/>
        <v>36.000003298816402</v>
      </c>
      <c r="O14" s="7">
        <f t="shared" si="4"/>
        <v>149.19999999999999</v>
      </c>
      <c r="P14" s="13">
        <f t="shared" si="5"/>
        <v>4.1444440646733316</v>
      </c>
      <c r="Q14" s="11"/>
      <c r="R14" s="1">
        <v>3.8864402770996089</v>
      </c>
      <c r="S14" s="1">
        <v>3.949102640151978</v>
      </c>
      <c r="T14" s="1">
        <v>3.8869671821594238</v>
      </c>
      <c r="U14" s="1">
        <v>3.9282653331756592</v>
      </c>
      <c r="V14" s="1">
        <v>3.9344601631164551</v>
      </c>
      <c r="W14" s="3">
        <f>AVERAGE(R14:V14)</f>
        <v>3.9170471191406251</v>
      </c>
      <c r="X14" s="1">
        <v>197.20264</v>
      </c>
      <c r="Y14" s="1">
        <v>197.20264</v>
      </c>
      <c r="Z14" s="1">
        <v>197.20301000000001</v>
      </c>
      <c r="AA14" s="1">
        <v>193.20260999999999</v>
      </c>
      <c r="AB14" s="1">
        <v>213.20267000000001</v>
      </c>
      <c r="AC14" s="3">
        <f>AVERAGE(X14:AB14)</f>
        <v>199.60271399999999</v>
      </c>
      <c r="AD14" s="3">
        <f t="shared" si="0"/>
        <v>1.3378197989276139</v>
      </c>
      <c r="AE14" s="3">
        <f t="shared" si="1"/>
        <v>5.5445193252680198</v>
      </c>
    </row>
    <row r="15" spans="1:33" x14ac:dyDescent="0.3">
      <c r="A15" s="1">
        <v>14</v>
      </c>
      <c r="B15" s="1">
        <v>3616.6238405704498</v>
      </c>
      <c r="C15" s="1"/>
      <c r="D15" s="1"/>
      <c r="E15" s="1"/>
      <c r="F15" s="1"/>
      <c r="G15" s="3">
        <f t="shared" si="2"/>
        <v>3616.6238405704498</v>
      </c>
      <c r="H15" s="1">
        <v>157.19999999999999</v>
      </c>
      <c r="I15" s="1"/>
      <c r="J15" s="1"/>
      <c r="K15" s="1"/>
      <c r="L15" s="1"/>
      <c r="M15" s="15">
        <v>0.770992181400592</v>
      </c>
      <c r="N15" s="1">
        <f t="shared" si="3"/>
        <v>36.000029083826938</v>
      </c>
      <c r="O15" s="7">
        <f t="shared" si="4"/>
        <v>157.19999999999999</v>
      </c>
      <c r="P15" s="13">
        <f t="shared" si="5"/>
        <v>4.3666631389090265</v>
      </c>
      <c r="Q15" s="11"/>
      <c r="R15" s="1">
        <v>4.0660006999969482</v>
      </c>
      <c r="S15" s="1">
        <v>4.080622673034668</v>
      </c>
      <c r="T15" s="1">
        <v>4.1391339302062988</v>
      </c>
      <c r="U15" s="1">
        <v>4.0395491123199463</v>
      </c>
      <c r="V15" s="1">
        <v>4.0797498226165771</v>
      </c>
      <c r="W15" s="3">
        <f t="shared" ref="W15:W19" si="8">AVERAGE(R15:V15)</f>
        <v>4.0810112476348879</v>
      </c>
      <c r="X15" s="1">
        <v>181.20263</v>
      </c>
      <c r="Y15" s="1">
        <v>189.20258999999999</v>
      </c>
      <c r="Z15" s="1">
        <v>189.20263</v>
      </c>
      <c r="AA15" s="1">
        <v>185.2022</v>
      </c>
      <c r="AB15" s="1">
        <v>201.20304999999999</v>
      </c>
      <c r="AC15" s="3">
        <f t="shared" ref="AC15:AC19" si="9">AVERAGE(X15:AB15)</f>
        <v>189.20262</v>
      </c>
      <c r="AD15" s="3">
        <f t="shared" si="0"/>
        <v>1.2035790076335879</v>
      </c>
      <c r="AE15" s="3">
        <f t="shared" si="1"/>
        <v>5.255624087398294</v>
      </c>
    </row>
    <row r="16" spans="1:33" x14ac:dyDescent="0.3">
      <c r="A16" s="1">
        <v>15</v>
      </c>
      <c r="B16" s="1">
        <v>3618.4607441425301</v>
      </c>
      <c r="C16" s="1"/>
      <c r="D16" s="1"/>
      <c r="E16" s="1"/>
      <c r="F16" s="1"/>
      <c r="G16" s="3">
        <f t="shared" si="2"/>
        <v>3618.4607441425301</v>
      </c>
      <c r="H16" s="1">
        <v>133.19999999999999</v>
      </c>
      <c r="I16" s="1"/>
      <c r="J16" s="1"/>
      <c r="K16" s="1"/>
      <c r="L16" s="1"/>
      <c r="M16" s="1">
        <v>0.73573594292104505</v>
      </c>
      <c r="N16" s="1">
        <f t="shared" si="3"/>
        <v>35.199972402916799</v>
      </c>
      <c r="O16" s="7">
        <f t="shared" si="4"/>
        <v>133.19999999999999</v>
      </c>
      <c r="P16" s="13">
        <f t="shared" si="5"/>
        <v>3.7840938758509521</v>
      </c>
      <c r="Q16" s="11"/>
      <c r="R16" s="1">
        <v>4.244295597076416</v>
      </c>
      <c r="S16" s="1">
        <v>4.23372483253479</v>
      </c>
      <c r="T16" s="1">
        <v>4.2522358894348136</v>
      </c>
      <c r="U16" s="1">
        <v>4.2439227104187012</v>
      </c>
      <c r="V16" s="1">
        <v>4.1742284297943124</v>
      </c>
      <c r="W16" s="3">
        <f t="shared" si="8"/>
        <v>4.2296814918518066</v>
      </c>
      <c r="X16" s="1">
        <v>169.20260999999999</v>
      </c>
      <c r="Y16" s="1">
        <v>161.20214999999999</v>
      </c>
      <c r="Z16" s="1">
        <v>173.20258000000001</v>
      </c>
      <c r="AA16" s="1">
        <v>205.20308</v>
      </c>
      <c r="AB16" s="1">
        <v>167.20256000000001</v>
      </c>
      <c r="AC16" s="3">
        <f t="shared" si="9"/>
        <v>175.202596</v>
      </c>
      <c r="AD16" s="3">
        <f t="shared" si="0"/>
        <v>1.315334804804805</v>
      </c>
      <c r="AE16" s="3">
        <f t="shared" si="1"/>
        <v>4.9773503795554701</v>
      </c>
    </row>
    <row r="17" spans="1:31" x14ac:dyDescent="0.3">
      <c r="A17" s="1">
        <v>16</v>
      </c>
      <c r="B17" s="1">
        <v>3620.62977862358</v>
      </c>
      <c r="C17" s="1"/>
      <c r="D17" s="1"/>
      <c r="E17" s="1"/>
      <c r="F17" s="1"/>
      <c r="G17" s="3">
        <f t="shared" si="2"/>
        <v>3620.62977862358</v>
      </c>
      <c r="H17" s="1">
        <v>145.19999999999999</v>
      </c>
      <c r="I17" s="1"/>
      <c r="J17" s="1"/>
      <c r="K17" s="1"/>
      <c r="L17" s="1"/>
      <c r="M17" s="1">
        <v>0.75757486226877502</v>
      </c>
      <c r="N17" s="1">
        <f t="shared" si="3"/>
        <v>35.200129998573864</v>
      </c>
      <c r="O17" s="7">
        <f t="shared" si="4"/>
        <v>145.19999999999999</v>
      </c>
      <c r="P17" s="13">
        <f t="shared" si="5"/>
        <v>4.1249847658483869</v>
      </c>
      <c r="Q17" s="11"/>
      <c r="R17" s="1">
        <v>4.4513957500457764</v>
      </c>
      <c r="S17" s="1">
        <v>4.3874144554138184</v>
      </c>
      <c r="T17" s="1">
        <v>4.3363223075866699</v>
      </c>
      <c r="U17" s="1">
        <v>4.3722844123840332</v>
      </c>
      <c r="V17" s="1">
        <v>4.4065563678741464</v>
      </c>
      <c r="W17" s="3">
        <f t="shared" si="8"/>
        <v>4.390794658660889</v>
      </c>
      <c r="X17" s="1">
        <v>189.20264</v>
      </c>
      <c r="Y17" s="1">
        <v>185.20265000000001</v>
      </c>
      <c r="Z17" s="1">
        <v>173.20217</v>
      </c>
      <c r="AA17" s="1">
        <v>185.20221000000001</v>
      </c>
      <c r="AB17" s="1">
        <v>193.20263</v>
      </c>
      <c r="AC17" s="3">
        <f t="shared" si="9"/>
        <v>185.20246000000003</v>
      </c>
      <c r="AD17" s="3">
        <f t="shared" si="0"/>
        <v>1.2754990358126725</v>
      </c>
      <c r="AE17" s="3">
        <f t="shared" si="1"/>
        <v>5.2614140915815799</v>
      </c>
    </row>
    <row r="18" spans="1:31" x14ac:dyDescent="0.3">
      <c r="A18" s="1">
        <v>17</v>
      </c>
      <c r="B18" s="1">
        <v>3631.7382619380901</v>
      </c>
      <c r="C18" s="1"/>
      <c r="D18" s="1"/>
      <c r="E18" s="1"/>
      <c r="F18" s="1"/>
      <c r="G18" s="3">
        <f t="shared" si="2"/>
        <v>3631.7382619380901</v>
      </c>
      <c r="H18" s="1">
        <v>125.2</v>
      </c>
      <c r="I18" s="1"/>
      <c r="J18" s="1"/>
      <c r="K18" s="1"/>
      <c r="L18" s="1"/>
      <c r="M18" s="1">
        <v>0.71884926737738697</v>
      </c>
      <c r="N18" s="1">
        <f t="shared" si="3"/>
        <v>35.200071724351155</v>
      </c>
      <c r="O18" s="7">
        <f t="shared" si="4"/>
        <v>125.2</v>
      </c>
      <c r="P18" s="13">
        <f t="shared" si="5"/>
        <v>3.5568109343762373</v>
      </c>
      <c r="Q18" s="11"/>
      <c r="R18" s="1">
        <v>4.5289299488067627</v>
      </c>
      <c r="S18" s="1">
        <v>4.572127103805542</v>
      </c>
      <c r="T18" s="1">
        <v>4.5391523838043213</v>
      </c>
      <c r="U18" s="1">
        <v>4.5018141269683838</v>
      </c>
      <c r="V18" s="1">
        <v>4.5604653358459473</v>
      </c>
      <c r="W18" s="3">
        <f t="shared" si="8"/>
        <v>4.5404977798461914</v>
      </c>
      <c r="X18" s="1">
        <v>153.20214999999999</v>
      </c>
      <c r="Y18" s="1">
        <v>177.20262</v>
      </c>
      <c r="Z18" s="1">
        <v>169.20219</v>
      </c>
      <c r="AA18" s="1">
        <v>169.20213000000001</v>
      </c>
      <c r="AB18" s="1">
        <v>165.20214999999999</v>
      </c>
      <c r="AC18" s="3">
        <f t="shared" si="9"/>
        <v>166.80224799999999</v>
      </c>
      <c r="AD18" s="3">
        <f t="shared" si="0"/>
        <v>1.3322863258785942</v>
      </c>
      <c r="AE18" s="3">
        <f t="shared" si="1"/>
        <v>4.738690571604927</v>
      </c>
    </row>
    <row r="19" spans="1:31" x14ac:dyDescent="0.3">
      <c r="A19" s="1">
        <v>18</v>
      </c>
      <c r="B19" s="1">
        <v>3622.3843076229</v>
      </c>
      <c r="C19" s="1"/>
      <c r="D19" s="1"/>
      <c r="E19" s="1"/>
      <c r="F19" s="1"/>
      <c r="G19" s="3">
        <f t="shared" si="2"/>
        <v>3622.3843076229</v>
      </c>
      <c r="H19" s="1">
        <v>117.2</v>
      </c>
      <c r="I19" s="1"/>
      <c r="J19" s="1"/>
      <c r="K19" s="1"/>
      <c r="L19" s="1"/>
      <c r="M19" s="1">
        <v>0.69965843485603596</v>
      </c>
      <c r="N19" s="1">
        <f t="shared" si="3"/>
        <v>35.200031434872585</v>
      </c>
      <c r="O19" s="7">
        <f t="shared" si="4"/>
        <v>117.2</v>
      </c>
      <c r="P19" s="13">
        <f t="shared" si="5"/>
        <v>3.3295424811436463</v>
      </c>
      <c r="Q19" s="11"/>
      <c r="R19" s="1">
        <v>4.6647727489471444</v>
      </c>
      <c r="S19" s="1">
        <v>4.6672580242156982</v>
      </c>
      <c r="T19" s="1">
        <v>4.6666269302368164</v>
      </c>
      <c r="U19" s="1">
        <v>4.672316312789917</v>
      </c>
      <c r="V19" s="1">
        <v>4.6931862831115723</v>
      </c>
      <c r="W19" s="3">
        <f t="shared" si="8"/>
        <v>4.6728320598602293</v>
      </c>
      <c r="X19" s="1">
        <v>157.20230000000001</v>
      </c>
      <c r="Y19" s="1">
        <v>165.20217</v>
      </c>
      <c r="Z19" s="1">
        <v>159.20227</v>
      </c>
      <c r="AA19" s="1">
        <v>173.20265000000001</v>
      </c>
      <c r="AB19" s="1">
        <v>173.20266000000001</v>
      </c>
      <c r="AC19" s="3">
        <f t="shared" si="9"/>
        <v>165.60241000000002</v>
      </c>
      <c r="AD19" s="3">
        <f t="shared" si="0"/>
        <v>1.4129898464163824</v>
      </c>
      <c r="AE19" s="3">
        <f t="shared" si="1"/>
        <v>4.7046097190679816</v>
      </c>
    </row>
    <row r="52" spans="1:1" x14ac:dyDescent="0.3">
      <c r="A52" t="s">
        <v>4</v>
      </c>
    </row>
    <row r="53" spans="1:1" x14ac:dyDescent="0.3">
      <c r="A53" t="s">
        <v>33</v>
      </c>
    </row>
    <row r="54" spans="1:1" x14ac:dyDescent="0.3">
      <c r="A54" t="s">
        <v>24</v>
      </c>
    </row>
    <row r="55" spans="1:1" x14ac:dyDescent="0.3">
      <c r="A55" t="s">
        <v>6</v>
      </c>
    </row>
    <row r="56" spans="1:1" x14ac:dyDescent="0.3">
      <c r="A56" t="s">
        <v>7</v>
      </c>
    </row>
    <row r="57" spans="1:1" x14ac:dyDescent="0.3">
      <c r="A57" t="s">
        <v>8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34</v>
      </c>
    </row>
    <row r="61" spans="1:1" x14ac:dyDescent="0.3">
      <c r="A61" t="s">
        <v>23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35</v>
      </c>
    </row>
    <row r="68" spans="1:1" x14ac:dyDescent="0.3">
      <c r="A68" t="s">
        <v>5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36</v>
      </c>
    </row>
    <row r="75" spans="1:1" x14ac:dyDescent="0.3">
      <c r="A75" t="s">
        <v>15</v>
      </c>
    </row>
    <row r="76" spans="1:1" x14ac:dyDescent="0.3">
      <c r="A76" t="s">
        <v>16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37</v>
      </c>
    </row>
    <row r="82" spans="1:1" x14ac:dyDescent="0.3">
      <c r="A82" t="s">
        <v>28</v>
      </c>
    </row>
    <row r="83" spans="1:1" x14ac:dyDescent="0.3">
      <c r="A83" t="s">
        <v>21</v>
      </c>
    </row>
    <row r="84" spans="1:1" x14ac:dyDescent="0.3">
      <c r="A84" t="s">
        <v>7</v>
      </c>
    </row>
    <row r="85" spans="1:1" x14ac:dyDescent="0.3">
      <c r="A85" t="s">
        <v>22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38</v>
      </c>
    </row>
    <row r="89" spans="1:1" x14ac:dyDescent="0.3">
      <c r="A89" t="s">
        <v>20</v>
      </c>
    </row>
    <row r="90" spans="1:1" x14ac:dyDescent="0.3">
      <c r="A90" t="s">
        <v>6</v>
      </c>
    </row>
    <row r="91" spans="1:1" x14ac:dyDescent="0.3">
      <c r="A91" t="s">
        <v>7</v>
      </c>
    </row>
    <row r="92" spans="1:1" x14ac:dyDescent="0.3">
      <c r="A92" t="s">
        <v>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39</v>
      </c>
    </row>
    <row r="96" spans="1:1" x14ac:dyDescent="0.3">
      <c r="A96" t="s">
        <v>11</v>
      </c>
    </row>
    <row r="97" spans="1:1" x14ac:dyDescent="0.3">
      <c r="A97" t="s">
        <v>16</v>
      </c>
    </row>
    <row r="98" spans="1:1" x14ac:dyDescent="0.3">
      <c r="A98" t="s">
        <v>17</v>
      </c>
    </row>
    <row r="99" spans="1:1" x14ac:dyDescent="0.3">
      <c r="A99" t="s">
        <v>18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40</v>
      </c>
    </row>
    <row r="103" spans="1:1" x14ac:dyDescent="0.3">
      <c r="A103" t="s">
        <v>29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30</v>
      </c>
    </row>
    <row r="109" spans="1:1" x14ac:dyDescent="0.3">
      <c r="A109" t="s">
        <v>41</v>
      </c>
    </row>
    <row r="110" spans="1:1" x14ac:dyDescent="0.3">
      <c r="A110" t="s">
        <v>13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31</v>
      </c>
    </row>
    <row r="116" spans="1:1" x14ac:dyDescent="0.3">
      <c r="A116" t="s">
        <v>42</v>
      </c>
    </row>
    <row r="117" spans="1:1" x14ac:dyDescent="0.3">
      <c r="A117" t="s">
        <v>32</v>
      </c>
    </row>
    <row r="118" spans="1:1" x14ac:dyDescent="0.3">
      <c r="A118" t="s">
        <v>21</v>
      </c>
    </row>
    <row r="119" spans="1:1" x14ac:dyDescent="0.3">
      <c r="A119" t="s">
        <v>7</v>
      </c>
    </row>
    <row r="120" spans="1:1" x14ac:dyDescent="0.3">
      <c r="A120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10L_20241209_11-49-04</vt:lpstr>
      <vt:lpstr>10L_20241209_11-49-04_duration</vt:lpstr>
      <vt:lpstr>10L_20250114_12-15-19</vt:lpstr>
      <vt:lpstr>10L_20250114_12-15-19_duration</vt:lpstr>
      <vt:lpstr>10L_20250114_14-27-37</vt:lpstr>
      <vt:lpstr>10L_20250114_14-27-37_duration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Mente, Torben</dc:creator>
  <cp:lastModifiedBy>Mente, Torben</cp:lastModifiedBy>
  <dcterms:created xsi:type="dcterms:W3CDTF">2024-12-06T09:51:29Z</dcterms:created>
  <dcterms:modified xsi:type="dcterms:W3CDTF">2025-09-15T13:55:45Z</dcterms:modified>
</cp:coreProperties>
</file>