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52" documentId="10_ncr:20000_{A2EC4746-4C2D-468C-AF6F-2AA5817FB176}" xr6:coauthVersionLast="47" xr6:coauthVersionMax="47" xr10:uidLastSave="{7FC32519-6126-4F44-9179-B6AC2C7CFFEF}"/>
  <bookViews>
    <workbookView xWindow="-28920" yWindow="-120" windowWidth="29040" windowHeight="15720" activeTab="1" xr2:uid="{00000000-000D-0000-FFFF-FFFF00000000}"/>
  </bookViews>
  <sheets>
    <sheet name="README" sheetId="3" r:id="rId1"/>
    <sheet name="Koło Kazia" sheetId="4" r:id="rId2"/>
    <sheet name="Przy stawie" sheetId="5" r:id="rId3"/>
    <sheet name="Przy holpolu" sheetId="6" r:id="rId4"/>
    <sheet name="Kołchoz" sheetId="7"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4" i="4" l="1"/>
  <c r="E53" i="4"/>
  <c r="E52" i="4"/>
  <c r="C31" i="7"/>
  <c r="C31" i="6"/>
  <c r="C31" i="5"/>
  <c r="C31" i="4"/>
  <c r="C32" i="4"/>
  <c r="C32" i="5"/>
  <c r="C32" i="6"/>
  <c r="C32" i="7"/>
  <c r="C28" i="7"/>
  <c r="C28" i="6"/>
</calcChain>
</file>

<file path=xl/sharedStrings.xml><?xml version="1.0" encoding="utf-8"?>
<sst xmlns="http://schemas.openxmlformats.org/spreadsheetml/2006/main" count="981" uniqueCount="169">
  <si>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</si>
  <si>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</si>
  <si>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</si>
  <si>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</si>
  <si>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</si>
  <si>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</si>
  <si>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</si>
  <si>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</si>
  <si>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</si>
  <si>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</si>
  <si>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</si>
  <si>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</si>
  <si>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</si>
  <si>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</si>
  <si>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</si>
  <si>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</si>
  <si>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</si>
  <si>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</si>
  <si>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</si>
  <si>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</si>
  <si>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</si>
  <si>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</si>
  <si>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</si>
  <si>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</si>
  <si>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</si>
  <si>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</si>
  <si>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</si>
  <si>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</si>
  <si>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</si>
  <si>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</si>
  <si>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</si>
  <si>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</si>
  <si>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</si>
  <si>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</si>
  <si>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</si>
  <si>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</si>
  <si>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</si>
  <si>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</si>
  <si>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</si>
  <si>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</si>
  <si>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</si>
  <si>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</si>
  <si>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</si>
  <si>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</si>
  <si>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</si>
  <si>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</si>
  <si>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</si>
  <si>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</si>
  <si>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</si>
  <si>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</si>
  <si>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</si>
  <si>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</si>
  <si>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</si>
  <si>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</si>
  <si>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</si>
  <si>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</si>
  <si>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</si>
  <si>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</si>
  <si>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</si>
  <si>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</si>
  <si>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</si>
  <si>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</si>
  <si>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</si>
  <si>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</si>
  <si>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</si>
  <si>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</si>
  <si>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</si>
  <si>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</si>
  <si>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</si>
  <si>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</si>
  <si>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</si>
  <si>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</si>
  <si>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</si>
  <si>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</si>
  <si>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</si>
  <si>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</si>
  <si>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</si>
  <si>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</si>
  <si>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</si>
  <si>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</si>
  <si>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</si>
  <si>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</si>
  <si>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</si>
  <si>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</si>
  <si>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</si>
  <si>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</si>
  <si>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</si>
  <si>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</si>
  <si>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</si>
  <si>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</si>
  <si>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</si>
  <si>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</si>
  <si>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</si>
  <si>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</si>
  <si>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</si>
  <si>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</si>
  <si>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</si>
  <si>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</si>
  <si>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</si>
  <si>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</si>
  <si>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</si>
  <si>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</si>
  <si>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</si>
  <si>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</si>
  <si>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</si>
  <si>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</si>
  <si>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</si>
  <si>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</si>
  <si>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</si>
  <si>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</si>
  <si>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</si>
  <si>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</si>
  <si>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</si>
  <si>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</si>
  <si>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</si>
  <si>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</si>
  <si>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</si>
  <si>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</si>
  <si>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</si>
  <si>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</si>
  <si>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</si>
  <si>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</si>
  <si>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</si>
  <si>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</si>
  <si>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</si>
  <si>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</si>
  <si>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</si>
  <si>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</si>
  <si>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</si>
  <si>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</si>
  <si>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</si>
  <si>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</si>
  <si>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</si>
  <si>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</si>
  <si>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</si>
  <si>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</si>
  <si>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</si>
  <si>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</si>
  <si>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</si>
  <si>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</si>
  <si>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</si>
  <si>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</si>
  <si>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</si>
  <si>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ammonium-based</t>
  </si>
  <si>
    <t>no-till</t>
  </si>
  <si>
    <t>disc harrow</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</si>
  <si>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</si>
  <si>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</si>
  <si>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Rapeseed</t>
  </si>
  <si>
    <t>*</t>
  </si>
  <si>
    <t>kWh electricity (grid)</t>
  </si>
  <si>
    <t>combination spike drum/sower</t>
  </si>
  <si>
    <t xml:space="preserve">kWh electricity (grid) </t>
  </si>
  <si>
    <t>Pesticide, product name: Mepik 300 SL = 0,12</t>
  </si>
  <si>
    <t>winter wheat</t>
  </si>
  <si>
    <t>SOC cover crop</t>
  </si>
  <si>
    <t>t-C/ha</t>
  </si>
  <si>
    <t>calculated by the IPCC steady state SOC model</t>
  </si>
  <si>
    <t>SOC tillage</t>
  </si>
  <si>
    <t>SOC rotation</t>
  </si>
  <si>
    <t>estimated</t>
  </si>
  <si>
    <t>CI cover crop</t>
  </si>
  <si>
    <t>NPP*BEDD estimate</t>
  </si>
  <si>
    <t>CI rotation</t>
  </si>
  <si>
    <t>IPCC chapter 11 Tab 11.1</t>
  </si>
  <si>
    <t>Wielkopolskie</t>
  </si>
  <si>
    <t>electricity use harvesting</t>
  </si>
  <si>
    <t>crop rotation element 1</t>
  </si>
  <si>
    <t>nitrate-based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</si>
</sst>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4" fontId="10" fillId="2" borderId="0" xfId="0"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6D4EB749-C277-489E-A39A-1F002DB8D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31502013-26EB-43BB-B2EF-1B738D755B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87E3CA79-77F6-40FF-9450-F7998077B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3" t="s">
        <v>0</v>
      </c>
      <c r="C2" s="103"/>
      <c r="D2" s="103"/>
      <c r="E2" s="63"/>
    </row>
    <row r="3" spans="1:5" ht="15.75" thickBot="1" x14ac:dyDescent="0.3">
      <c r="A3" s="63"/>
      <c r="B3" s="103"/>
      <c r="C3" s="103"/>
      <c r="D3" s="103"/>
      <c r="E3" s="63"/>
    </row>
    <row r="4" spans="1:5" ht="92.45" customHeight="1" thickBot="1" x14ac:dyDescent="0.3">
      <c r="A4" s="63"/>
      <c r="B4" s="75" t="s">
        <v>1</v>
      </c>
      <c r="C4" s="99" t="s">
        <v>2</v>
      </c>
      <c r="D4" s="100"/>
      <c r="E4" s="63"/>
    </row>
    <row r="5" spans="1:5" ht="261" customHeight="1" x14ac:dyDescent="0.25">
      <c r="A5" s="63"/>
      <c r="B5" s="74" t="s">
        <v>3</v>
      </c>
      <c r="C5" s="101" t="s">
        <v>146</v>
      </c>
      <c r="D5" s="102"/>
      <c r="E5" s="63"/>
    </row>
    <row r="6" spans="1:5" ht="21" customHeight="1" x14ac:dyDescent="0.25">
      <c r="A6" s="63"/>
      <c r="B6" s="96" t="s">
        <v>4</v>
      </c>
      <c r="C6" s="94" t="s">
        <v>5</v>
      </c>
      <c r="D6" s="95"/>
      <c r="E6" s="63"/>
    </row>
    <row r="7" spans="1:5" ht="18.75" x14ac:dyDescent="0.3">
      <c r="A7" s="63"/>
      <c r="B7" s="97"/>
      <c r="C7" s="70"/>
      <c r="D7" s="71" t="s">
        <v>6</v>
      </c>
      <c r="E7" s="63"/>
    </row>
    <row r="8" spans="1:5" ht="18.75" x14ac:dyDescent="0.3">
      <c r="A8" s="63"/>
      <c r="B8" s="97"/>
      <c r="C8" s="64"/>
      <c r="D8" s="67" t="s">
        <v>7</v>
      </c>
      <c r="E8" s="63"/>
    </row>
    <row r="9" spans="1:5" ht="18.75" x14ac:dyDescent="0.3">
      <c r="A9" s="63"/>
      <c r="B9" s="97"/>
      <c r="C9" s="65"/>
      <c r="D9" s="67" t="s">
        <v>8</v>
      </c>
      <c r="E9" s="63"/>
    </row>
    <row r="10" spans="1:5" ht="18.75" x14ac:dyDescent="0.3">
      <c r="A10" s="63"/>
      <c r="B10" s="97"/>
      <c r="C10" s="66" t="s">
        <v>9</v>
      </c>
      <c r="D10" s="67" t="s">
        <v>10</v>
      </c>
      <c r="E10" s="63"/>
    </row>
    <row r="11" spans="1:5" ht="18.75" x14ac:dyDescent="0.3">
      <c r="A11" s="63"/>
      <c r="B11" s="97"/>
      <c r="C11" s="72" t="s">
        <v>9</v>
      </c>
      <c r="D11" s="73" t="s">
        <v>11</v>
      </c>
      <c r="E11" s="63"/>
    </row>
    <row r="12" spans="1:5" ht="18.75" x14ac:dyDescent="0.25">
      <c r="A12" s="63"/>
      <c r="B12" s="97"/>
      <c r="C12" s="94" t="s">
        <v>12</v>
      </c>
      <c r="D12" s="95"/>
      <c r="E12" s="63"/>
    </row>
    <row r="13" spans="1:5" ht="138" customHeight="1" thickBot="1" x14ac:dyDescent="0.3">
      <c r="A13" s="63"/>
      <c r="B13" s="98"/>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abSelected="1" topLeftCell="A39" workbookViewId="0">
      <selection activeCell="E55" sqref="E55"/>
    </sheetView>
  </sheetViews>
  <sheetFormatPr defaultColWidth="8.85546875" defaultRowHeight="15" x14ac:dyDescent="0.25"/>
  <cols>
    <col min="1" max="1" width="26.140625" style="2" customWidth="1"/>
    <col min="2" max="2" width="80.85546875" style="2" customWidth="1"/>
    <col min="3" max="3" width="21.85546875" style="2" customWidth="1"/>
    <col min="4" max="4" width="23.28515625" style="2" bestFit="1"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7" t="s">
        <v>15</v>
      </c>
      <c r="B1" s="108"/>
      <c r="C1" s="108"/>
      <c r="D1" s="108"/>
      <c r="E1" s="108"/>
    </row>
    <row r="2" spans="1:7" x14ac:dyDescent="0.25">
      <c r="A2" s="109"/>
      <c r="B2" s="109"/>
      <c r="C2" s="109"/>
      <c r="D2" s="109"/>
      <c r="E2" s="109"/>
    </row>
    <row r="3" spans="1:7" s="80" customFormat="1" ht="15.95" customHeight="1" x14ac:dyDescent="0.3">
      <c r="A3" s="15" t="s">
        <v>16</v>
      </c>
      <c r="B3" s="16" t="s">
        <v>17</v>
      </c>
      <c r="C3" s="16" t="s">
        <v>18</v>
      </c>
      <c r="D3" s="16" t="s">
        <v>19</v>
      </c>
      <c r="E3" s="17" t="s">
        <v>20</v>
      </c>
      <c r="F3" s="79"/>
    </row>
    <row r="4" spans="1:7" ht="18.75" x14ac:dyDescent="0.3">
      <c r="A4" s="110" t="s">
        <v>21</v>
      </c>
      <c r="B4" s="18" t="s">
        <v>22</v>
      </c>
      <c r="C4" s="22" t="s">
        <v>148</v>
      </c>
      <c r="D4" s="19" t="s">
        <v>23</v>
      </c>
      <c r="E4" s="20" t="s">
        <v>165</v>
      </c>
    </row>
    <row r="5" spans="1:7" ht="18.75" x14ac:dyDescent="0.3">
      <c r="A5" s="111"/>
      <c r="B5" s="21" t="s">
        <v>24</v>
      </c>
      <c r="C5" s="22">
        <v>4.0999999999999996</v>
      </c>
      <c r="D5" s="23" t="s">
        <v>25</v>
      </c>
      <c r="E5" s="24"/>
    </row>
    <row r="6" spans="1:7" ht="18.75" x14ac:dyDescent="0.3">
      <c r="A6" s="111"/>
      <c r="B6" s="21" t="s">
        <v>26</v>
      </c>
      <c r="C6" s="93">
        <v>44792</v>
      </c>
      <c r="D6" s="23" t="s">
        <v>27</v>
      </c>
      <c r="E6" s="24"/>
    </row>
    <row r="7" spans="1:7" ht="18.75" x14ac:dyDescent="0.3">
      <c r="A7" s="111"/>
      <c r="B7" s="21" t="s">
        <v>28</v>
      </c>
      <c r="C7" s="93">
        <v>45144</v>
      </c>
      <c r="D7" s="23" t="s">
        <v>27</v>
      </c>
      <c r="E7"/>
    </row>
    <row r="8" spans="1:7" ht="18.75" x14ac:dyDescent="0.3">
      <c r="A8" s="111"/>
      <c r="B8" s="21" t="s">
        <v>29</v>
      </c>
      <c r="C8" s="92">
        <v>0</v>
      </c>
      <c r="D8" s="23" t="s">
        <v>30</v>
      </c>
      <c r="E8" s="24"/>
    </row>
    <row r="9" spans="1:7" ht="18.75" x14ac:dyDescent="0.3">
      <c r="A9" s="111"/>
      <c r="B9" s="21" t="s">
        <v>31</v>
      </c>
      <c r="C9" s="25">
        <v>17.989999999999998</v>
      </c>
      <c r="D9" s="21" t="s">
        <v>32</v>
      </c>
      <c r="E9" s="24"/>
      <c r="G9" s="81"/>
    </row>
    <row r="10" spans="1:7" ht="18.75" x14ac:dyDescent="0.3">
      <c r="A10" s="111"/>
      <c r="B10" s="21" t="s">
        <v>33</v>
      </c>
      <c r="C10" s="22">
        <v>52.776388900000001</v>
      </c>
      <c r="D10" s="21" t="s">
        <v>34</v>
      </c>
      <c r="E10" s="24"/>
    </row>
    <row r="11" spans="1:7" ht="18.75" x14ac:dyDescent="0.3">
      <c r="A11" s="111"/>
      <c r="B11" s="21" t="s">
        <v>35</v>
      </c>
      <c r="C11" s="22">
        <v>16.958888900000002</v>
      </c>
      <c r="D11" s="21" t="s">
        <v>34</v>
      </c>
      <c r="E11" s="24"/>
    </row>
    <row r="12" spans="1:7" ht="18.75" x14ac:dyDescent="0.3">
      <c r="A12" s="111"/>
      <c r="B12" s="21" t="s">
        <v>36</v>
      </c>
      <c r="C12" s="25">
        <v>78</v>
      </c>
      <c r="D12" s="21" t="s">
        <v>30</v>
      </c>
      <c r="E12" s="24"/>
    </row>
    <row r="13" spans="1:7" ht="18.75" x14ac:dyDescent="0.3">
      <c r="A13" s="111"/>
      <c r="B13" s="21" t="s">
        <v>37</v>
      </c>
      <c r="C13" s="25">
        <v>3</v>
      </c>
      <c r="D13" s="21" t="s">
        <v>30</v>
      </c>
      <c r="E13" s="24"/>
    </row>
    <row r="14" spans="1:7" ht="18.75" x14ac:dyDescent="0.3">
      <c r="A14" s="112"/>
      <c r="B14" s="26" t="s">
        <v>38</v>
      </c>
      <c r="C14" s="27">
        <v>19</v>
      </c>
      <c r="D14" s="26" t="s">
        <v>30</v>
      </c>
      <c r="E14" s="28"/>
    </row>
    <row r="15" spans="1:7" ht="18.75" x14ac:dyDescent="0.3">
      <c r="A15" s="104" t="s">
        <v>39</v>
      </c>
      <c r="B15" s="29" t="s">
        <v>40</v>
      </c>
      <c r="C15" s="30">
        <v>450</v>
      </c>
      <c r="D15" s="31" t="s">
        <v>41</v>
      </c>
      <c r="E15" s="32"/>
    </row>
    <row r="16" spans="1:7" ht="18.75" x14ac:dyDescent="0.3">
      <c r="A16" s="105"/>
      <c r="B16" s="21" t="s">
        <v>42</v>
      </c>
      <c r="C16" s="25" t="s">
        <v>145</v>
      </c>
      <c r="D16" s="33" t="s">
        <v>23</v>
      </c>
      <c r="E16" s="34"/>
    </row>
    <row r="17" spans="1:5" ht="18.75" x14ac:dyDescent="0.3">
      <c r="A17" s="105"/>
      <c r="B17" s="21" t="s">
        <v>43</v>
      </c>
      <c r="C17" s="35">
        <v>1</v>
      </c>
      <c r="D17" s="33" t="s">
        <v>23</v>
      </c>
      <c r="E17" s="34"/>
    </row>
    <row r="18" spans="1:5" ht="18.75" x14ac:dyDescent="0.3">
      <c r="A18" s="105"/>
      <c r="B18" s="3" t="s">
        <v>44</v>
      </c>
      <c r="C18" s="6"/>
      <c r="D18" s="9" t="s">
        <v>23</v>
      </c>
      <c r="E18" s="34" t="s">
        <v>151</v>
      </c>
    </row>
    <row r="19" spans="1:5" ht="18.75" x14ac:dyDescent="0.3">
      <c r="A19" s="105"/>
      <c r="B19" s="3" t="s">
        <v>45</v>
      </c>
      <c r="C19" s="10"/>
      <c r="D19" s="9" t="s">
        <v>23</v>
      </c>
      <c r="E19" s="34">
        <v>1</v>
      </c>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v>324</v>
      </c>
      <c r="D26" s="37" t="s">
        <v>41</v>
      </c>
      <c r="E26" s="32"/>
    </row>
    <row r="27" spans="1:5" ht="18.75" x14ac:dyDescent="0.3">
      <c r="A27" s="105"/>
      <c r="B27" s="26" t="s">
        <v>53</v>
      </c>
      <c r="C27" s="36">
        <v>6</v>
      </c>
      <c r="D27" s="38" t="s">
        <v>23</v>
      </c>
      <c r="E27" s="34"/>
    </row>
    <row r="28" spans="1:5" ht="18.75" x14ac:dyDescent="0.3">
      <c r="A28" s="105"/>
      <c r="B28" s="29" t="s">
        <v>54</v>
      </c>
      <c r="C28" s="30">
        <v>144</v>
      </c>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f>360/C9</f>
        <v>20.011117287381882</v>
      </c>
      <c r="D31" s="31" t="s">
        <v>41</v>
      </c>
      <c r="E31" s="32"/>
    </row>
    <row r="32" spans="1:5" ht="18.75" x14ac:dyDescent="0.3">
      <c r="A32" s="105"/>
      <c r="B32" s="29" t="s">
        <v>166</v>
      </c>
      <c r="C32" s="30">
        <f>73.8</f>
        <v>73.8</v>
      </c>
      <c r="D32" s="31" t="s">
        <v>150</v>
      </c>
      <c r="E32" s="32"/>
    </row>
    <row r="33" spans="1:9" ht="18.75" x14ac:dyDescent="0.3">
      <c r="A33" s="105"/>
      <c r="B33" s="21" t="s">
        <v>58</v>
      </c>
      <c r="C33" s="39" t="s">
        <v>142</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5.6" customHeight="1" x14ac:dyDescent="0.3">
      <c r="A36" s="104" t="s">
        <v>62</v>
      </c>
      <c r="B36" s="18" t="s">
        <v>63</v>
      </c>
      <c r="C36" s="42" t="s">
        <v>144</v>
      </c>
      <c r="D36" s="19" t="s">
        <v>23</v>
      </c>
      <c r="E36" s="43"/>
    </row>
    <row r="37" spans="1:9" ht="15.6" customHeight="1" x14ac:dyDescent="0.3">
      <c r="A37" s="106"/>
      <c r="B37" s="44" t="s">
        <v>64</v>
      </c>
      <c r="C37" s="27">
        <v>8</v>
      </c>
      <c r="D37" s="44" t="s">
        <v>65</v>
      </c>
      <c r="E37" s="45"/>
    </row>
    <row r="38" spans="1:9" ht="18.75" x14ac:dyDescent="0.3">
      <c r="A38" s="104" t="s">
        <v>66</v>
      </c>
      <c r="B38" s="18" t="s">
        <v>67</v>
      </c>
      <c r="C38" s="46" t="s">
        <v>141</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143</v>
      </c>
      <c r="D48" s="19" t="s">
        <v>23</v>
      </c>
      <c r="E48" s="48"/>
      <c r="H48" s="82"/>
      <c r="I48" s="83"/>
    </row>
    <row r="49" spans="1:9" ht="18.75" x14ac:dyDescent="0.3">
      <c r="A49" s="105"/>
      <c r="B49" s="21" t="s">
        <v>78</v>
      </c>
      <c r="C49" s="90">
        <v>113</v>
      </c>
      <c r="D49" s="21" t="s">
        <v>79</v>
      </c>
      <c r="E49" s="43"/>
      <c r="H49" s="82"/>
      <c r="I49" s="83"/>
    </row>
    <row r="50" spans="1:9" ht="18.75" x14ac:dyDescent="0.3">
      <c r="A50" s="105"/>
      <c r="B50" s="21" t="s">
        <v>80</v>
      </c>
      <c r="C50" s="25" t="s">
        <v>140</v>
      </c>
      <c r="D50" s="23" t="s">
        <v>23</v>
      </c>
      <c r="E50" s="43"/>
      <c r="H50" s="82"/>
      <c r="I50" s="83"/>
    </row>
    <row r="51" spans="1:9" ht="18.75" x14ac:dyDescent="0.3">
      <c r="A51" s="105"/>
      <c r="B51" s="21" t="s">
        <v>81</v>
      </c>
      <c r="C51" s="25" t="s">
        <v>141</v>
      </c>
      <c r="D51" s="23" t="s">
        <v>23</v>
      </c>
      <c r="E51" s="43"/>
      <c r="H51" s="82"/>
      <c r="I51" s="83"/>
    </row>
    <row r="52" spans="1:9" ht="18.75" x14ac:dyDescent="0.25">
      <c r="A52" s="105"/>
      <c r="B52" s="14" t="s">
        <v>82</v>
      </c>
      <c r="C52" s="6" t="s">
        <v>168</v>
      </c>
      <c r="D52" s="5" t="s">
        <v>23</v>
      </c>
      <c r="E52" s="43">
        <f>C49+C53</f>
        <v>199</v>
      </c>
      <c r="H52" s="82"/>
      <c r="I52" s="83"/>
    </row>
    <row r="53" spans="1:9" ht="18.75" x14ac:dyDescent="0.3">
      <c r="A53" s="105"/>
      <c r="B53" s="3" t="s">
        <v>83</v>
      </c>
      <c r="C53" s="90">
        <v>86</v>
      </c>
      <c r="D53" s="3" t="s">
        <v>79</v>
      </c>
      <c r="E53" s="43">
        <f>E52-165</f>
        <v>34</v>
      </c>
      <c r="H53" s="82"/>
      <c r="I53" s="83"/>
    </row>
    <row r="54" spans="1:9" ht="18.75" x14ac:dyDescent="0.25">
      <c r="A54" s="105"/>
      <c r="B54" s="3" t="s">
        <v>84</v>
      </c>
      <c r="C54" s="6" t="s">
        <v>140</v>
      </c>
      <c r="D54" s="5" t="s">
        <v>23</v>
      </c>
      <c r="E54" s="43">
        <f>E53/2</f>
        <v>17</v>
      </c>
      <c r="H54" s="82"/>
      <c r="I54" s="83"/>
    </row>
    <row r="55" spans="1:9" ht="18.75" x14ac:dyDescent="0.25">
      <c r="A55" s="105"/>
      <c r="B55" s="3" t="s">
        <v>85</v>
      </c>
      <c r="C55" s="6" t="s">
        <v>141</v>
      </c>
      <c r="D55" s="5" t="s">
        <v>23</v>
      </c>
      <c r="E55" s="43"/>
      <c r="H55" s="82"/>
      <c r="I55" s="83"/>
    </row>
    <row r="56" spans="1:9" ht="18.75" x14ac:dyDescent="0.25">
      <c r="A56" s="105"/>
      <c r="B56" s="14" t="s">
        <v>86</v>
      </c>
      <c r="C56" s="6"/>
      <c r="D56" s="5" t="s">
        <v>23</v>
      </c>
      <c r="E56" s="43"/>
      <c r="H56" s="82"/>
      <c r="I56" s="83"/>
    </row>
    <row r="57" spans="1:9" ht="18.75" x14ac:dyDescent="0.25">
      <c r="A57" s="105"/>
      <c r="B57" s="3" t="s">
        <v>87</v>
      </c>
      <c r="C57" s="6"/>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0.13750000000000001</v>
      </c>
      <c r="D68" s="21" t="s">
        <v>100</v>
      </c>
      <c r="E68" s="24" t="s">
        <v>153</v>
      </c>
      <c r="H68" s="82"/>
      <c r="I68" s="83"/>
    </row>
    <row r="69" spans="1:9" ht="18.75" x14ac:dyDescent="0.3">
      <c r="A69" s="105"/>
      <c r="B69" s="21" t="s">
        <v>101</v>
      </c>
      <c r="C69" s="91">
        <v>1.0976000000000001</v>
      </c>
      <c r="D69" s="21" t="s">
        <v>100</v>
      </c>
      <c r="E69" s="24"/>
      <c r="H69" s="82"/>
      <c r="I69" s="83"/>
    </row>
    <row r="70" spans="1:9" ht="18.75" x14ac:dyDescent="0.3">
      <c r="A70" s="106"/>
      <c r="B70" s="21" t="s">
        <v>102</v>
      </c>
      <c r="C70" s="91">
        <v>1.0449999999999999</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167</v>
      </c>
      <c r="C78" s="87" t="s">
        <v>154</v>
      </c>
      <c r="D78" s="23" t="s">
        <v>23</v>
      </c>
      <c r="E78" s="43"/>
      <c r="H78" s="82"/>
      <c r="I78" s="83"/>
    </row>
    <row r="79" spans="1:9" ht="18.75" x14ac:dyDescent="0.3">
      <c r="A79" s="105"/>
      <c r="B79" s="21" t="s">
        <v>116</v>
      </c>
      <c r="C79" s="87">
        <v>44475</v>
      </c>
      <c r="D79" s="21" t="s">
        <v>27</v>
      </c>
      <c r="E79" s="43"/>
    </row>
    <row r="80" spans="1:9" ht="18.75" x14ac:dyDescent="0.3">
      <c r="A80" s="105"/>
      <c r="B80" s="21" t="s">
        <v>117</v>
      </c>
      <c r="C80" s="87">
        <v>44768</v>
      </c>
      <c r="D80" s="21" t="s">
        <v>27</v>
      </c>
      <c r="E80" s="43"/>
    </row>
    <row r="81" spans="1:5" ht="18.75" x14ac:dyDescent="0.3">
      <c r="A81" s="105"/>
      <c r="B81" s="21" t="s">
        <v>118</v>
      </c>
      <c r="C81" s="22">
        <v>8</v>
      </c>
      <c r="D81" s="21" t="s">
        <v>25</v>
      </c>
      <c r="E81" s="43"/>
    </row>
    <row r="82" spans="1:5" ht="18.75" x14ac:dyDescent="0.3">
      <c r="A82" s="105"/>
      <c r="B82" s="21" t="s">
        <v>119</v>
      </c>
      <c r="C82" s="22">
        <v>0</v>
      </c>
      <c r="D82" s="21" t="s">
        <v>30</v>
      </c>
      <c r="E82" s="43"/>
    </row>
    <row r="83" spans="1:5" ht="15.75" x14ac:dyDescent="0.25">
      <c r="A83" s="105"/>
      <c r="B83" s="14" t="s">
        <v>120</v>
      </c>
      <c r="C83" s="4"/>
      <c r="D83" s="5" t="s">
        <v>23</v>
      </c>
      <c r="E83" s="12"/>
    </row>
    <row r="84" spans="1:5" ht="15.75" x14ac:dyDescent="0.25">
      <c r="A84" s="105"/>
      <c r="B84" s="3" t="s">
        <v>121</v>
      </c>
      <c r="C84" s="4"/>
      <c r="D84" s="3" t="s">
        <v>27</v>
      </c>
      <c r="E84" s="12"/>
    </row>
    <row r="85" spans="1:5" ht="15.75" x14ac:dyDescent="0.25">
      <c r="A85" s="105"/>
      <c r="B85" s="3" t="s">
        <v>122</v>
      </c>
      <c r="C85" s="4"/>
      <c r="D85" s="3" t="s">
        <v>27</v>
      </c>
      <c r="E85" s="12"/>
    </row>
    <row r="86" spans="1:5" ht="15.75" x14ac:dyDescent="0.25">
      <c r="A86" s="105"/>
      <c r="B86" s="3" t="s">
        <v>123</v>
      </c>
      <c r="C86" s="4"/>
      <c r="D86" s="3" t="s">
        <v>25</v>
      </c>
      <c r="E86" s="12"/>
    </row>
    <row r="87" spans="1:5" ht="15.75" x14ac:dyDescent="0.25">
      <c r="A87" s="105"/>
      <c r="B87" s="3" t="s">
        <v>124</v>
      </c>
      <c r="C87" s="4"/>
      <c r="D87" s="3" t="s">
        <v>30</v>
      </c>
      <c r="E87" s="12"/>
    </row>
    <row r="88" spans="1:5" ht="15.75" x14ac:dyDescent="0.25">
      <c r="A88" s="105"/>
      <c r="B88" s="14" t="s">
        <v>125</v>
      </c>
      <c r="C88" s="4"/>
      <c r="D88" s="5" t="s">
        <v>23</v>
      </c>
      <c r="E88" s="12"/>
    </row>
    <row r="89" spans="1:5" ht="15.75" x14ac:dyDescent="0.25">
      <c r="A89" s="105"/>
      <c r="B89" s="3" t="s">
        <v>126</v>
      </c>
      <c r="C89" s="4"/>
      <c r="D89" s="3" t="s">
        <v>27</v>
      </c>
      <c r="E89" s="12"/>
    </row>
    <row r="90" spans="1:5" ht="15.75" x14ac:dyDescent="0.25">
      <c r="A90" s="105"/>
      <c r="B90" s="3" t="s">
        <v>127</v>
      </c>
      <c r="C90" s="4"/>
      <c r="D90" s="3" t="s">
        <v>27</v>
      </c>
      <c r="E90" s="12"/>
    </row>
    <row r="91" spans="1:5" ht="15.75" x14ac:dyDescent="0.25">
      <c r="A91" s="105"/>
      <c r="B91" s="3" t="s">
        <v>128</v>
      </c>
      <c r="C91" s="4"/>
      <c r="D91" s="3" t="s">
        <v>25</v>
      </c>
      <c r="E91" s="12"/>
    </row>
    <row r="92" spans="1:5" ht="15.75" x14ac:dyDescent="0.25">
      <c r="A92" s="105"/>
      <c r="B92" s="3" t="s">
        <v>129</v>
      </c>
      <c r="C92" s="4"/>
      <c r="D92" s="3" t="s">
        <v>30</v>
      </c>
      <c r="E92" s="12"/>
    </row>
    <row r="93" spans="1:5" ht="15.75" x14ac:dyDescent="0.25">
      <c r="A93" s="105"/>
      <c r="B93" s="14" t="s">
        <v>130</v>
      </c>
      <c r="C93" s="4"/>
      <c r="D93" s="5" t="s">
        <v>23</v>
      </c>
      <c r="E93" s="12"/>
    </row>
    <row r="94" spans="1:5" ht="15.75" x14ac:dyDescent="0.25">
      <c r="A94" s="105"/>
      <c r="B94" s="3" t="s">
        <v>131</v>
      </c>
      <c r="C94" s="4"/>
      <c r="D94" s="3" t="s">
        <v>27</v>
      </c>
      <c r="E94" s="12"/>
    </row>
    <row r="95" spans="1:5" ht="15.75" x14ac:dyDescent="0.25">
      <c r="A95" s="105"/>
      <c r="B95" s="3" t="s">
        <v>132</v>
      </c>
      <c r="C95" s="4"/>
      <c r="D95" s="3" t="s">
        <v>27</v>
      </c>
      <c r="E95" s="12"/>
    </row>
    <row r="96" spans="1:5" ht="15.75" x14ac:dyDescent="0.25">
      <c r="A96" s="105"/>
      <c r="B96" s="3" t="s">
        <v>133</v>
      </c>
      <c r="C96" s="4"/>
      <c r="D96" s="3" t="s">
        <v>25</v>
      </c>
      <c r="E96" s="12"/>
    </row>
    <row r="97" spans="1:5" ht="15.75" x14ac:dyDescent="0.25">
      <c r="A97" s="105"/>
      <c r="B97" s="3" t="s">
        <v>134</v>
      </c>
      <c r="C97" s="4"/>
      <c r="D97" s="3" t="s">
        <v>30</v>
      </c>
      <c r="E97" s="12"/>
    </row>
    <row r="98" spans="1:5" ht="15.75" x14ac:dyDescent="0.25">
      <c r="A98" s="105"/>
      <c r="B98" s="14" t="s">
        <v>135</v>
      </c>
      <c r="C98" s="4"/>
      <c r="D98" s="5" t="s">
        <v>23</v>
      </c>
      <c r="E98" s="12"/>
    </row>
    <row r="99" spans="1:5" ht="15.75" x14ac:dyDescent="0.25">
      <c r="A99" s="105"/>
      <c r="B99" s="3" t="s">
        <v>136</v>
      </c>
      <c r="C99" s="4"/>
      <c r="D99" s="3" t="s">
        <v>27</v>
      </c>
      <c r="E99" s="12"/>
    </row>
    <row r="100" spans="1:5" ht="15.75" x14ac:dyDescent="0.25">
      <c r="A100" s="105"/>
      <c r="B100" s="3" t="s">
        <v>137</v>
      </c>
      <c r="C100" s="4"/>
      <c r="D100" s="3" t="s">
        <v>27</v>
      </c>
      <c r="E100" s="12"/>
    </row>
    <row r="101" spans="1:5" ht="15.75" x14ac:dyDescent="0.25">
      <c r="A101" s="105"/>
      <c r="B101" s="3" t="s">
        <v>138</v>
      </c>
      <c r="C101" s="4"/>
      <c r="D101" s="3" t="s">
        <v>25</v>
      </c>
      <c r="E101" s="12"/>
    </row>
    <row r="102" spans="1:5" ht="15.75" x14ac:dyDescent="0.25">
      <c r="A102" s="106"/>
      <c r="B102" s="7" t="s">
        <v>139</v>
      </c>
      <c r="C102" s="85"/>
      <c r="D102" s="7" t="s">
        <v>30</v>
      </c>
      <c r="E102" s="86"/>
    </row>
    <row r="103" spans="1:5" x14ac:dyDescent="0.25">
      <c r="B103" s="2" t="s">
        <v>155</v>
      </c>
      <c r="C103" s="2">
        <v>-1.7190488493050302E-2</v>
      </c>
      <c r="D103" s="2" t="s">
        <v>156</v>
      </c>
      <c r="E103" s="2" t="s">
        <v>157</v>
      </c>
    </row>
    <row r="104" spans="1:5" x14ac:dyDescent="0.25">
      <c r="B104" s="2" t="s">
        <v>158</v>
      </c>
      <c r="C104" s="2">
        <v>-4.1536846715699953E-2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6.1285299999999996</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51 C55 C67 C63" xr:uid="{1C08EFCD-D79F-4612-B67A-AD7B8CD8F483}">
      <formula1>#REF!</formula1>
    </dataValidation>
    <dataValidation type="list" allowBlank="1" showInputMessage="1" showErrorMessage="1" sqref="C64 C60 C72:C74 C48 C54 C36 C42:C43 C38 C22 C24 C20 C16 C18 C33 C46 C66 C62 C50"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1A4C-DCD0-4C76-A6D5-8A5698F360F2}">
  <dimension ref="A1:AI107"/>
  <sheetViews>
    <sheetView topLeftCell="A66" workbookViewId="0">
      <selection activeCell="E52" sqref="E52"/>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07" t="s">
        <v>149</v>
      </c>
      <c r="B1" s="108"/>
      <c r="C1" s="108"/>
      <c r="D1" s="108"/>
      <c r="E1" s="108"/>
    </row>
    <row r="2" spans="1:35" x14ac:dyDescent="0.25">
      <c r="A2" s="109"/>
      <c r="B2" s="109"/>
      <c r="C2" s="109"/>
      <c r="D2" s="109"/>
      <c r="E2" s="109"/>
    </row>
    <row r="3" spans="1:35"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0" t="s">
        <v>21</v>
      </c>
      <c r="B4" s="18" t="s">
        <v>22</v>
      </c>
      <c r="C4" s="22" t="s">
        <v>148</v>
      </c>
      <c r="D4" s="19" t="s">
        <v>23</v>
      </c>
      <c r="E4" s="20" t="s">
        <v>165</v>
      </c>
    </row>
    <row r="5" spans="1:35" ht="18.75" x14ac:dyDescent="0.3">
      <c r="A5" s="111"/>
      <c r="B5" s="21" t="s">
        <v>24</v>
      </c>
      <c r="C5" s="22">
        <v>4.0999999999999996</v>
      </c>
      <c r="D5" s="23" t="s">
        <v>25</v>
      </c>
      <c r="E5" s="24"/>
    </row>
    <row r="6" spans="1:35" ht="18.75" x14ac:dyDescent="0.3">
      <c r="A6" s="111"/>
      <c r="B6" s="21" t="s">
        <v>26</v>
      </c>
      <c r="C6" s="93">
        <v>44792</v>
      </c>
      <c r="D6" s="23" t="s">
        <v>27</v>
      </c>
      <c r="E6" s="24"/>
    </row>
    <row r="7" spans="1:35" ht="18.75" x14ac:dyDescent="0.3">
      <c r="A7" s="111"/>
      <c r="B7" s="21" t="s">
        <v>28</v>
      </c>
      <c r="C7" s="93">
        <v>45144</v>
      </c>
      <c r="D7" s="23" t="s">
        <v>27</v>
      </c>
      <c r="E7"/>
    </row>
    <row r="8" spans="1:35" ht="18.75" x14ac:dyDescent="0.3">
      <c r="A8" s="111"/>
      <c r="B8" s="21" t="s">
        <v>29</v>
      </c>
      <c r="C8" s="92">
        <v>0</v>
      </c>
      <c r="D8" s="23" t="s">
        <v>30</v>
      </c>
      <c r="E8" s="24"/>
    </row>
    <row r="9" spans="1:35" ht="18.75" x14ac:dyDescent="0.3">
      <c r="A9" s="111"/>
      <c r="B9" s="21" t="s">
        <v>31</v>
      </c>
      <c r="C9" s="25">
        <v>7.08</v>
      </c>
      <c r="D9" s="21" t="s">
        <v>32</v>
      </c>
      <c r="E9" s="24"/>
      <c r="G9" s="81"/>
    </row>
    <row r="10" spans="1:35" ht="18.75" x14ac:dyDescent="0.3">
      <c r="A10" s="111"/>
      <c r="B10" s="21" t="s">
        <v>33</v>
      </c>
      <c r="C10" s="22">
        <v>52.776388900000001</v>
      </c>
      <c r="D10" s="21" t="s">
        <v>34</v>
      </c>
      <c r="E10" s="24"/>
    </row>
    <row r="11" spans="1:35" ht="18.75" x14ac:dyDescent="0.3">
      <c r="A11" s="111"/>
      <c r="B11" s="21" t="s">
        <v>35</v>
      </c>
      <c r="C11" s="22">
        <v>16.958888900000002</v>
      </c>
      <c r="D11" s="21" t="s">
        <v>34</v>
      </c>
      <c r="E11" s="24"/>
    </row>
    <row r="12" spans="1:35" ht="18.75" x14ac:dyDescent="0.3">
      <c r="A12" s="111"/>
      <c r="B12" s="21" t="s">
        <v>36</v>
      </c>
      <c r="C12" s="25">
        <v>61</v>
      </c>
      <c r="D12" s="21" t="s">
        <v>30</v>
      </c>
      <c r="E12" s="24"/>
    </row>
    <row r="13" spans="1:35" ht="18.75" x14ac:dyDescent="0.3">
      <c r="A13" s="111"/>
      <c r="B13" s="21" t="s">
        <v>37</v>
      </c>
      <c r="C13" s="25">
        <v>13</v>
      </c>
      <c r="D13" s="21" t="s">
        <v>30</v>
      </c>
      <c r="E13" s="24"/>
    </row>
    <row r="14" spans="1:35" ht="18.75" x14ac:dyDescent="0.3">
      <c r="A14" s="112"/>
      <c r="B14" s="26" t="s">
        <v>38</v>
      </c>
      <c r="C14" s="27">
        <v>26</v>
      </c>
      <c r="D14" s="26" t="s">
        <v>30</v>
      </c>
      <c r="E14" s="28"/>
    </row>
    <row r="15" spans="1:35" ht="18.75" x14ac:dyDescent="0.3">
      <c r="A15" s="104" t="s">
        <v>39</v>
      </c>
      <c r="B15" s="29" t="s">
        <v>40</v>
      </c>
      <c r="C15" s="30">
        <v>177</v>
      </c>
      <c r="D15" s="31" t="s">
        <v>41</v>
      </c>
      <c r="E15" s="32"/>
    </row>
    <row r="16" spans="1:35" ht="18.75" x14ac:dyDescent="0.3">
      <c r="A16" s="105"/>
      <c r="B16" s="21" t="s">
        <v>42</v>
      </c>
      <c r="C16" s="25" t="s">
        <v>145</v>
      </c>
      <c r="D16" s="33" t="s">
        <v>23</v>
      </c>
      <c r="E16" s="34"/>
    </row>
    <row r="17" spans="1:5" ht="18.75" x14ac:dyDescent="0.3">
      <c r="A17" s="105"/>
      <c r="B17" s="21" t="s">
        <v>43</v>
      </c>
      <c r="C17" s="35">
        <v>1</v>
      </c>
      <c r="D17" s="33" t="s">
        <v>23</v>
      </c>
      <c r="E17" s="34"/>
    </row>
    <row r="18" spans="1:5" ht="18.75" x14ac:dyDescent="0.3">
      <c r="A18" s="105"/>
      <c r="B18" s="3" t="s">
        <v>44</v>
      </c>
      <c r="C18" s="6"/>
      <c r="D18" s="9" t="s">
        <v>23</v>
      </c>
      <c r="E18" s="34" t="s">
        <v>151</v>
      </c>
    </row>
    <row r="19" spans="1:5" ht="18.75" x14ac:dyDescent="0.3">
      <c r="A19" s="105"/>
      <c r="B19" s="3" t="s">
        <v>45</v>
      </c>
      <c r="C19" s="10"/>
      <c r="D19" s="9" t="s">
        <v>23</v>
      </c>
      <c r="E19" s="34">
        <v>1</v>
      </c>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v>127</v>
      </c>
      <c r="D26" s="37" t="s">
        <v>41</v>
      </c>
      <c r="E26" s="32"/>
    </row>
    <row r="27" spans="1:5" ht="18.75" x14ac:dyDescent="0.3">
      <c r="A27" s="105"/>
      <c r="B27" s="26" t="s">
        <v>53</v>
      </c>
      <c r="C27" s="36">
        <v>6</v>
      </c>
      <c r="D27" s="38" t="s">
        <v>23</v>
      </c>
      <c r="E27" s="34"/>
    </row>
    <row r="28" spans="1:5" ht="18.75" x14ac:dyDescent="0.3">
      <c r="A28" s="105"/>
      <c r="B28" s="29" t="s">
        <v>54</v>
      </c>
      <c r="C28" s="30">
        <v>57</v>
      </c>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f>142/C9</f>
        <v>20.056497175141242</v>
      </c>
      <c r="D31" s="31" t="s">
        <v>41</v>
      </c>
      <c r="E31" s="32"/>
    </row>
    <row r="32" spans="1:5" ht="18.75" x14ac:dyDescent="0.3">
      <c r="A32" s="105"/>
      <c r="B32" s="29" t="s">
        <v>166</v>
      </c>
      <c r="C32" s="30">
        <f>29.03</f>
        <v>29.03</v>
      </c>
      <c r="D32" s="31" t="s">
        <v>150</v>
      </c>
      <c r="E32" s="32"/>
    </row>
    <row r="33" spans="1:9" ht="18.75" x14ac:dyDescent="0.3">
      <c r="A33" s="105"/>
      <c r="B33" s="21" t="s">
        <v>58</v>
      </c>
      <c r="C33" s="39" t="s">
        <v>142</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144</v>
      </c>
      <c r="D36" s="19" t="s">
        <v>23</v>
      </c>
      <c r="E36" s="43"/>
    </row>
    <row r="37" spans="1:9" ht="18.75" x14ac:dyDescent="0.3">
      <c r="A37" s="106"/>
      <c r="B37" s="44" t="s">
        <v>64</v>
      </c>
      <c r="C37" s="27">
        <v>8</v>
      </c>
      <c r="D37" s="44" t="s">
        <v>65</v>
      </c>
      <c r="E37" s="45"/>
    </row>
    <row r="38" spans="1:9" ht="18.75" x14ac:dyDescent="0.3">
      <c r="A38" s="104" t="s">
        <v>66</v>
      </c>
      <c r="B38" s="18" t="s">
        <v>67</v>
      </c>
      <c r="C38" s="46" t="s">
        <v>141</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143</v>
      </c>
      <c r="D48" s="19" t="s">
        <v>23</v>
      </c>
      <c r="E48" s="48"/>
      <c r="H48" s="82"/>
      <c r="I48" s="83"/>
    </row>
    <row r="49" spans="1:9" ht="18.75" x14ac:dyDescent="0.3">
      <c r="A49" s="105"/>
      <c r="B49" s="21" t="s">
        <v>78</v>
      </c>
      <c r="C49" s="90">
        <v>113</v>
      </c>
      <c r="D49" s="21" t="s">
        <v>79</v>
      </c>
      <c r="E49" s="43"/>
      <c r="H49" s="82"/>
      <c r="I49" s="83"/>
    </row>
    <row r="50" spans="1:9" ht="18.75" x14ac:dyDescent="0.3">
      <c r="A50" s="105"/>
      <c r="B50" s="21" t="s">
        <v>80</v>
      </c>
      <c r="C50" s="25" t="s">
        <v>140</v>
      </c>
      <c r="D50" s="23" t="s">
        <v>23</v>
      </c>
      <c r="E50" s="43"/>
      <c r="H50" s="82"/>
      <c r="I50" s="83"/>
    </row>
    <row r="51" spans="1:9" ht="18.75" x14ac:dyDescent="0.3">
      <c r="A51" s="105"/>
      <c r="B51" s="21" t="s">
        <v>81</v>
      </c>
      <c r="C51" s="25" t="s">
        <v>141</v>
      </c>
      <c r="D51" s="23" t="s">
        <v>23</v>
      </c>
      <c r="E51" s="43"/>
      <c r="H51" s="82"/>
      <c r="I51" s="83"/>
    </row>
    <row r="52" spans="1:9" ht="18.75" x14ac:dyDescent="0.25">
      <c r="A52" s="105"/>
      <c r="B52" s="14" t="s">
        <v>82</v>
      </c>
      <c r="C52" s="6" t="s">
        <v>168</v>
      </c>
      <c r="D52" s="5" t="s">
        <v>23</v>
      </c>
      <c r="E52" s="43"/>
      <c r="H52" s="82"/>
      <c r="I52" s="83"/>
    </row>
    <row r="53" spans="1:9" ht="18.75" x14ac:dyDescent="0.3">
      <c r="A53" s="105"/>
      <c r="B53" s="3" t="s">
        <v>83</v>
      </c>
      <c r="C53" s="90">
        <v>86</v>
      </c>
      <c r="D53" s="3" t="s">
        <v>79</v>
      </c>
      <c r="E53" s="43"/>
      <c r="H53" s="82"/>
      <c r="I53" s="83"/>
    </row>
    <row r="54" spans="1:9" ht="18.75" x14ac:dyDescent="0.25">
      <c r="A54" s="105"/>
      <c r="B54" s="3" t="s">
        <v>84</v>
      </c>
      <c r="C54" s="6" t="s">
        <v>140</v>
      </c>
      <c r="D54" s="5" t="s">
        <v>23</v>
      </c>
      <c r="E54" s="43"/>
      <c r="H54" s="82"/>
      <c r="I54" s="83"/>
    </row>
    <row r="55" spans="1:9" ht="18.75" x14ac:dyDescent="0.25">
      <c r="A55" s="105"/>
      <c r="B55" s="3" t="s">
        <v>85</v>
      </c>
      <c r="C55" s="6" t="s">
        <v>141</v>
      </c>
      <c r="D55" s="5" t="s">
        <v>23</v>
      </c>
      <c r="E55" s="43"/>
      <c r="H55" s="82"/>
      <c r="I55" s="83"/>
    </row>
    <row r="56" spans="1:9" ht="18.75" x14ac:dyDescent="0.25">
      <c r="A56" s="105"/>
      <c r="B56" s="14" t="s">
        <v>86</v>
      </c>
      <c r="C56" s="6"/>
      <c r="D56" s="5" t="s">
        <v>23</v>
      </c>
      <c r="E56" s="43"/>
      <c r="H56" s="82"/>
      <c r="I56" s="83"/>
    </row>
    <row r="57" spans="1:9" ht="18.75" x14ac:dyDescent="0.25">
      <c r="A57" s="105"/>
      <c r="B57" s="3" t="s">
        <v>87</v>
      </c>
      <c r="C57" s="6"/>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0.13750000000000001</v>
      </c>
      <c r="D68" s="21" t="s">
        <v>100</v>
      </c>
      <c r="E68" s="24" t="s">
        <v>153</v>
      </c>
      <c r="H68" s="82"/>
      <c r="I68" s="83"/>
    </row>
    <row r="69" spans="1:9" ht="18.75" x14ac:dyDescent="0.3">
      <c r="A69" s="105"/>
      <c r="B69" s="21" t="s">
        <v>101</v>
      </c>
      <c r="C69" s="91">
        <v>1.0976000000000001</v>
      </c>
      <c r="D69" s="21" t="s">
        <v>100</v>
      </c>
      <c r="E69" s="24"/>
      <c r="H69" s="82"/>
      <c r="I69" s="83"/>
    </row>
    <row r="70" spans="1:9" ht="18.75" x14ac:dyDescent="0.3">
      <c r="A70" s="106"/>
      <c r="B70" s="21" t="s">
        <v>102</v>
      </c>
      <c r="C70" s="91">
        <v>1.0449999999999999</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167</v>
      </c>
      <c r="C78" s="87" t="s">
        <v>154</v>
      </c>
      <c r="D78" s="23" t="s">
        <v>23</v>
      </c>
      <c r="E78" s="43"/>
      <c r="H78" s="82"/>
      <c r="I78" s="83"/>
    </row>
    <row r="79" spans="1:9" ht="18.75" x14ac:dyDescent="0.3">
      <c r="A79" s="105"/>
      <c r="B79" s="21" t="s">
        <v>116</v>
      </c>
      <c r="C79" s="87">
        <v>44475</v>
      </c>
      <c r="D79" s="21" t="s">
        <v>27</v>
      </c>
      <c r="E79" s="43"/>
    </row>
    <row r="80" spans="1:9" ht="18.75" x14ac:dyDescent="0.3">
      <c r="A80" s="105"/>
      <c r="B80" s="21" t="s">
        <v>117</v>
      </c>
      <c r="C80" s="87">
        <v>44768</v>
      </c>
      <c r="D80" s="21" t="s">
        <v>27</v>
      </c>
      <c r="E80" s="43"/>
    </row>
    <row r="81" spans="1:5" ht="18.75" x14ac:dyDescent="0.3">
      <c r="A81" s="105"/>
      <c r="B81" s="21" t="s">
        <v>118</v>
      </c>
      <c r="C81" s="22">
        <v>8</v>
      </c>
      <c r="D81" s="21" t="s">
        <v>25</v>
      </c>
      <c r="E81" s="43"/>
    </row>
    <row r="82" spans="1:5" ht="18.75" x14ac:dyDescent="0.3">
      <c r="A82" s="105"/>
      <c r="B82" s="21" t="s">
        <v>119</v>
      </c>
      <c r="C82" s="22">
        <v>0</v>
      </c>
      <c r="D82" s="21" t="s">
        <v>30</v>
      </c>
      <c r="E82" s="43"/>
    </row>
    <row r="83" spans="1:5" ht="15.75" x14ac:dyDescent="0.25">
      <c r="A83" s="105"/>
      <c r="B83" s="14" t="s">
        <v>120</v>
      </c>
      <c r="C83" s="4"/>
      <c r="D83" s="5" t="s">
        <v>23</v>
      </c>
      <c r="E83" s="12"/>
    </row>
    <row r="84" spans="1:5" ht="15.75" x14ac:dyDescent="0.25">
      <c r="A84" s="105"/>
      <c r="B84" s="3" t="s">
        <v>121</v>
      </c>
      <c r="C84" s="4"/>
      <c r="D84" s="3" t="s">
        <v>27</v>
      </c>
      <c r="E84" s="12"/>
    </row>
    <row r="85" spans="1:5" ht="15.75" x14ac:dyDescent="0.25">
      <c r="A85" s="105"/>
      <c r="B85" s="3" t="s">
        <v>122</v>
      </c>
      <c r="C85" s="4"/>
      <c r="D85" s="3" t="s">
        <v>27</v>
      </c>
      <c r="E85" s="12"/>
    </row>
    <row r="86" spans="1:5" ht="15.75" x14ac:dyDescent="0.25">
      <c r="A86" s="105"/>
      <c r="B86" s="3" t="s">
        <v>123</v>
      </c>
      <c r="C86" s="4"/>
      <c r="D86" s="3" t="s">
        <v>25</v>
      </c>
      <c r="E86" s="12"/>
    </row>
    <row r="87" spans="1:5" ht="15.75" x14ac:dyDescent="0.25">
      <c r="A87" s="105"/>
      <c r="B87" s="3" t="s">
        <v>124</v>
      </c>
      <c r="C87" s="4"/>
      <c r="D87" s="3" t="s">
        <v>30</v>
      </c>
      <c r="E87" s="12"/>
    </row>
    <row r="88" spans="1:5" ht="15.75" x14ac:dyDescent="0.25">
      <c r="A88" s="105"/>
      <c r="B88" s="14" t="s">
        <v>125</v>
      </c>
      <c r="C88" s="4"/>
      <c r="D88" s="5" t="s">
        <v>23</v>
      </c>
      <c r="E88" s="12"/>
    </row>
    <row r="89" spans="1:5" ht="15.75" x14ac:dyDescent="0.25">
      <c r="A89" s="105"/>
      <c r="B89" s="3" t="s">
        <v>126</v>
      </c>
      <c r="C89" s="4"/>
      <c r="D89" s="3" t="s">
        <v>27</v>
      </c>
      <c r="E89" s="12"/>
    </row>
    <row r="90" spans="1:5" ht="15.75" x14ac:dyDescent="0.25">
      <c r="A90" s="105"/>
      <c r="B90" s="3" t="s">
        <v>127</v>
      </c>
      <c r="C90" s="4"/>
      <c r="D90" s="3" t="s">
        <v>27</v>
      </c>
      <c r="E90" s="12"/>
    </row>
    <row r="91" spans="1:5" ht="15.75" x14ac:dyDescent="0.25">
      <c r="A91" s="105"/>
      <c r="B91" s="3" t="s">
        <v>128</v>
      </c>
      <c r="C91" s="4"/>
      <c r="D91" s="3" t="s">
        <v>25</v>
      </c>
      <c r="E91" s="12"/>
    </row>
    <row r="92" spans="1:5" ht="15.75" x14ac:dyDescent="0.25">
      <c r="A92" s="105"/>
      <c r="B92" s="3" t="s">
        <v>129</v>
      </c>
      <c r="C92" s="4"/>
      <c r="D92" s="3" t="s">
        <v>30</v>
      </c>
      <c r="E92" s="12"/>
    </row>
    <row r="93" spans="1:5" ht="15.75" x14ac:dyDescent="0.25">
      <c r="A93" s="105"/>
      <c r="B93" s="14" t="s">
        <v>130</v>
      </c>
      <c r="C93" s="4"/>
      <c r="D93" s="5" t="s">
        <v>23</v>
      </c>
      <c r="E93" s="12"/>
    </row>
    <row r="94" spans="1:5" ht="15.75" x14ac:dyDescent="0.25">
      <c r="A94" s="105"/>
      <c r="B94" s="3" t="s">
        <v>131</v>
      </c>
      <c r="C94" s="4"/>
      <c r="D94" s="3" t="s">
        <v>27</v>
      </c>
      <c r="E94" s="12"/>
    </row>
    <row r="95" spans="1:5" ht="15.75" x14ac:dyDescent="0.25">
      <c r="A95" s="105"/>
      <c r="B95" s="3" t="s">
        <v>132</v>
      </c>
      <c r="C95" s="4"/>
      <c r="D95" s="3" t="s">
        <v>27</v>
      </c>
      <c r="E95" s="12"/>
    </row>
    <row r="96" spans="1:5" ht="15.75" x14ac:dyDescent="0.25">
      <c r="A96" s="105"/>
      <c r="B96" s="3" t="s">
        <v>133</v>
      </c>
      <c r="C96" s="4"/>
      <c r="D96" s="3" t="s">
        <v>25</v>
      </c>
      <c r="E96" s="12"/>
    </row>
    <row r="97" spans="1:5" ht="15.75" x14ac:dyDescent="0.25">
      <c r="A97" s="105"/>
      <c r="B97" s="3" t="s">
        <v>134</v>
      </c>
      <c r="C97" s="4"/>
      <c r="D97" s="3" t="s">
        <v>30</v>
      </c>
      <c r="E97" s="12"/>
    </row>
    <row r="98" spans="1:5" ht="15.75" x14ac:dyDescent="0.25">
      <c r="A98" s="105"/>
      <c r="B98" s="14" t="s">
        <v>135</v>
      </c>
      <c r="C98" s="4"/>
      <c r="D98" s="5" t="s">
        <v>23</v>
      </c>
      <c r="E98" s="12"/>
    </row>
    <row r="99" spans="1:5" ht="15.75" x14ac:dyDescent="0.25">
      <c r="A99" s="105"/>
      <c r="B99" s="3" t="s">
        <v>136</v>
      </c>
      <c r="C99" s="4"/>
      <c r="D99" s="3" t="s">
        <v>27</v>
      </c>
      <c r="E99" s="12"/>
    </row>
    <row r="100" spans="1:5" ht="15.75" x14ac:dyDescent="0.25">
      <c r="A100" s="105"/>
      <c r="B100" s="3" t="s">
        <v>137</v>
      </c>
      <c r="C100" s="4"/>
      <c r="D100" s="3" t="s">
        <v>27</v>
      </c>
      <c r="E100" s="12"/>
    </row>
    <row r="101" spans="1:5" ht="15.75" x14ac:dyDescent="0.25">
      <c r="A101" s="105"/>
      <c r="B101" s="3" t="s">
        <v>138</v>
      </c>
      <c r="C101" s="4"/>
      <c r="D101" s="3" t="s">
        <v>25</v>
      </c>
      <c r="E101" s="12"/>
    </row>
    <row r="102" spans="1:5" ht="15.75" x14ac:dyDescent="0.25">
      <c r="A102" s="106"/>
      <c r="B102" s="7" t="s">
        <v>139</v>
      </c>
      <c r="C102" s="85"/>
      <c r="D102" s="7" t="s">
        <v>30</v>
      </c>
      <c r="E102" s="86"/>
    </row>
    <row r="103" spans="1:5" x14ac:dyDescent="0.25">
      <c r="B103" s="2" t="s">
        <v>155</v>
      </c>
      <c r="C103" s="2">
        <v>-1.8949118850179993E-2</v>
      </c>
      <c r="D103" s="2" t="s">
        <v>156</v>
      </c>
      <c r="E103" s="2" t="s">
        <v>157</v>
      </c>
    </row>
    <row r="104" spans="1:5" x14ac:dyDescent="0.25">
      <c r="B104" s="2" t="s">
        <v>158</v>
      </c>
      <c r="C104" s="2">
        <v>-5.2629596484232856E-2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6.1285299999999996</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6D271E93-52B2-4D86-B68F-338E7B04D981}">
      <formula1>#REF!</formula1>
    </dataValidation>
    <dataValidation type="list" allowBlank="1" showInputMessage="1" showErrorMessage="1" sqref="C42:C43 C38 C60 C72:C74 C66:C67 C62:C64 C20 C22 C33 C46 C24 C16 C18 C48 C54:C55 C50:C51" xr:uid="{0E2350DE-B857-45E1-878C-16E3598FE40A}">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435A-CD79-48C4-9DD7-2202FE65A6FA}">
  <dimension ref="A1:AI107"/>
  <sheetViews>
    <sheetView topLeftCell="A63" workbookViewId="0">
      <selection activeCell="E63" sqref="E63"/>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07" t="s">
        <v>15</v>
      </c>
      <c r="B1" s="108"/>
      <c r="C1" s="108"/>
      <c r="D1" s="108"/>
      <c r="E1" s="108"/>
    </row>
    <row r="2" spans="1:35" x14ac:dyDescent="0.25">
      <c r="A2" s="109"/>
      <c r="B2" s="109"/>
      <c r="C2" s="109"/>
      <c r="D2" s="109"/>
      <c r="E2" s="109"/>
    </row>
    <row r="3" spans="1:35"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0" t="s">
        <v>21</v>
      </c>
      <c r="B4" s="18" t="s">
        <v>22</v>
      </c>
      <c r="C4" s="22" t="s">
        <v>148</v>
      </c>
      <c r="D4" s="19" t="s">
        <v>23</v>
      </c>
      <c r="E4" s="20" t="s">
        <v>165</v>
      </c>
    </row>
    <row r="5" spans="1:35" ht="18.75" x14ac:dyDescent="0.3">
      <c r="A5" s="111"/>
      <c r="B5" s="21" t="s">
        <v>24</v>
      </c>
      <c r="C5" s="22">
        <v>4.0999999999999996</v>
      </c>
      <c r="D5" s="23" t="s">
        <v>25</v>
      </c>
      <c r="E5" s="24"/>
    </row>
    <row r="6" spans="1:35" ht="18.75" x14ac:dyDescent="0.3">
      <c r="A6" s="111"/>
      <c r="B6" s="21" t="s">
        <v>26</v>
      </c>
      <c r="C6" s="93">
        <v>44792</v>
      </c>
      <c r="D6" s="23" t="s">
        <v>27</v>
      </c>
      <c r="E6" s="24"/>
    </row>
    <row r="7" spans="1:35" ht="18.75" x14ac:dyDescent="0.3">
      <c r="A7" s="111"/>
      <c r="B7" s="21" t="s">
        <v>28</v>
      </c>
      <c r="C7" s="93">
        <v>45144</v>
      </c>
      <c r="D7" s="23" t="s">
        <v>27</v>
      </c>
      <c r="E7"/>
    </row>
    <row r="8" spans="1:35" ht="18.75" x14ac:dyDescent="0.3">
      <c r="A8" s="111"/>
      <c r="B8" s="21" t="s">
        <v>29</v>
      </c>
      <c r="C8" s="92">
        <v>0</v>
      </c>
      <c r="D8" s="23" t="s">
        <v>30</v>
      </c>
      <c r="E8" s="24"/>
    </row>
    <row r="9" spans="1:35" ht="18.75" x14ac:dyDescent="0.3">
      <c r="A9" s="111"/>
      <c r="B9" s="21" t="s">
        <v>31</v>
      </c>
      <c r="C9" s="25">
        <v>9.0399999999999991</v>
      </c>
      <c r="D9" s="21" t="s">
        <v>32</v>
      </c>
      <c r="E9" s="24"/>
      <c r="G9" s="81"/>
    </row>
    <row r="10" spans="1:35" ht="18.75" x14ac:dyDescent="0.3">
      <c r="A10" s="111"/>
      <c r="B10" s="21" t="s">
        <v>33</v>
      </c>
      <c r="C10" s="22">
        <v>52.776388900000001</v>
      </c>
      <c r="D10" s="21" t="s">
        <v>34</v>
      </c>
      <c r="E10" s="24"/>
    </row>
    <row r="11" spans="1:35" ht="18.75" x14ac:dyDescent="0.3">
      <c r="A11" s="111"/>
      <c r="B11" s="21" t="s">
        <v>35</v>
      </c>
      <c r="C11" s="22">
        <v>16.958888900000002</v>
      </c>
      <c r="D11" s="21" t="s">
        <v>34</v>
      </c>
      <c r="E11" s="24"/>
    </row>
    <row r="12" spans="1:35" ht="18.75" x14ac:dyDescent="0.3">
      <c r="A12" s="111"/>
      <c r="B12" s="21" t="s">
        <v>36</v>
      </c>
      <c r="C12" s="25">
        <v>80</v>
      </c>
      <c r="D12" s="21" t="s">
        <v>30</v>
      </c>
      <c r="E12" s="24"/>
    </row>
    <row r="13" spans="1:35" ht="18.75" x14ac:dyDescent="0.3">
      <c r="A13" s="111"/>
      <c r="B13" s="21" t="s">
        <v>37</v>
      </c>
      <c r="C13" s="25">
        <v>2</v>
      </c>
      <c r="D13" s="21" t="s">
        <v>30</v>
      </c>
      <c r="E13" s="24"/>
    </row>
    <row r="14" spans="1:35" ht="18.75" x14ac:dyDescent="0.3">
      <c r="A14" s="112"/>
      <c r="B14" s="26" t="s">
        <v>38</v>
      </c>
      <c r="C14" s="27">
        <v>18</v>
      </c>
      <c r="D14" s="26" t="s">
        <v>30</v>
      </c>
      <c r="E14" s="28"/>
    </row>
    <row r="15" spans="1:35" ht="18.75" x14ac:dyDescent="0.3">
      <c r="A15" s="104" t="s">
        <v>39</v>
      </c>
      <c r="B15" s="29" t="s">
        <v>40</v>
      </c>
      <c r="C15" s="30">
        <v>226.01999999999998</v>
      </c>
      <c r="D15" s="31" t="s">
        <v>41</v>
      </c>
      <c r="E15" s="32"/>
    </row>
    <row r="16" spans="1:35" ht="18.75" x14ac:dyDescent="0.3">
      <c r="A16" s="105"/>
      <c r="B16" s="21" t="s">
        <v>42</v>
      </c>
      <c r="C16" s="25" t="s">
        <v>145</v>
      </c>
      <c r="D16" s="33" t="s">
        <v>23</v>
      </c>
      <c r="E16" s="34"/>
    </row>
    <row r="17" spans="1:5" ht="18.75" x14ac:dyDescent="0.3">
      <c r="A17" s="105"/>
      <c r="B17" s="21" t="s">
        <v>43</v>
      </c>
      <c r="C17" s="35">
        <v>1</v>
      </c>
      <c r="D17" s="33" t="s">
        <v>23</v>
      </c>
      <c r="E17" s="34"/>
    </row>
    <row r="18" spans="1:5" ht="18.75" x14ac:dyDescent="0.3">
      <c r="A18" s="105"/>
      <c r="B18" s="3" t="s">
        <v>44</v>
      </c>
      <c r="C18" s="6"/>
      <c r="D18" s="9" t="s">
        <v>23</v>
      </c>
      <c r="E18" s="34" t="s">
        <v>151</v>
      </c>
    </row>
    <row r="19" spans="1:5" ht="18.75" x14ac:dyDescent="0.3">
      <c r="A19" s="105"/>
      <c r="B19" s="3" t="s">
        <v>45</v>
      </c>
      <c r="C19" s="10"/>
      <c r="D19" s="9" t="s">
        <v>23</v>
      </c>
      <c r="E19" s="34">
        <v>1</v>
      </c>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v>18</v>
      </c>
      <c r="D26" s="37" t="s">
        <v>41</v>
      </c>
      <c r="E26" s="32"/>
    </row>
    <row r="27" spans="1:5" ht="18.75" x14ac:dyDescent="0.3">
      <c r="A27" s="105"/>
      <c r="B27" s="26" t="s">
        <v>53</v>
      </c>
      <c r="C27" s="36">
        <v>6</v>
      </c>
      <c r="D27" s="38" t="s">
        <v>23</v>
      </c>
      <c r="E27" s="34"/>
    </row>
    <row r="28" spans="1:5" ht="18.75" x14ac:dyDescent="0.3">
      <c r="A28" s="105"/>
      <c r="B28" s="29" t="s">
        <v>54</v>
      </c>
      <c r="C28" s="30">
        <f>72.32/C9</f>
        <v>8</v>
      </c>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f>180.8/C9</f>
        <v>20.000000000000004</v>
      </c>
      <c r="D31" s="31" t="s">
        <v>41</v>
      </c>
      <c r="E31" s="32"/>
    </row>
    <row r="32" spans="1:5" ht="18.75" x14ac:dyDescent="0.3">
      <c r="A32" s="105"/>
      <c r="B32" s="29" t="s">
        <v>166</v>
      </c>
      <c r="C32" s="30">
        <f>37.06</f>
        <v>37.06</v>
      </c>
      <c r="D32" s="31" t="s">
        <v>150</v>
      </c>
      <c r="E32" s="32"/>
    </row>
    <row r="33" spans="1:9" ht="18.75" x14ac:dyDescent="0.3">
      <c r="A33" s="105"/>
      <c r="B33" s="21" t="s">
        <v>58</v>
      </c>
      <c r="C33" s="39" t="s">
        <v>142</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144</v>
      </c>
      <c r="D36" s="19" t="s">
        <v>23</v>
      </c>
      <c r="E36" s="43"/>
    </row>
    <row r="37" spans="1:9" ht="18.75" x14ac:dyDescent="0.3">
      <c r="A37" s="106"/>
      <c r="B37" s="44" t="s">
        <v>64</v>
      </c>
      <c r="C37" s="27">
        <v>8</v>
      </c>
      <c r="D37" s="44" t="s">
        <v>65</v>
      </c>
      <c r="E37" s="45"/>
    </row>
    <row r="38" spans="1:9" ht="18.75" x14ac:dyDescent="0.3">
      <c r="A38" s="104" t="s">
        <v>66</v>
      </c>
      <c r="B38" s="18" t="s">
        <v>67</v>
      </c>
      <c r="C38" s="46" t="s">
        <v>141</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143</v>
      </c>
      <c r="D48" s="19" t="s">
        <v>23</v>
      </c>
      <c r="E48" s="48"/>
      <c r="H48" s="82"/>
      <c r="I48" s="83"/>
    </row>
    <row r="49" spans="1:9" ht="18.75" x14ac:dyDescent="0.3">
      <c r="A49" s="105"/>
      <c r="B49" s="21" t="s">
        <v>78</v>
      </c>
      <c r="C49" s="90">
        <v>113</v>
      </c>
      <c r="D49" s="21" t="s">
        <v>79</v>
      </c>
      <c r="E49" s="43"/>
      <c r="H49" s="82"/>
      <c r="I49" s="83"/>
    </row>
    <row r="50" spans="1:9" ht="18.75" x14ac:dyDescent="0.3">
      <c r="A50" s="105"/>
      <c r="B50" s="21" t="s">
        <v>80</v>
      </c>
      <c r="C50" s="25" t="s">
        <v>140</v>
      </c>
      <c r="D50" s="23" t="s">
        <v>23</v>
      </c>
      <c r="E50" s="43"/>
      <c r="H50" s="82"/>
      <c r="I50" s="83"/>
    </row>
    <row r="51" spans="1:9" ht="18.75" x14ac:dyDescent="0.3">
      <c r="A51" s="105"/>
      <c r="B51" s="21" t="s">
        <v>81</v>
      </c>
      <c r="C51" s="25" t="s">
        <v>141</v>
      </c>
      <c r="D51" s="23" t="s">
        <v>23</v>
      </c>
      <c r="E51" s="43"/>
      <c r="H51" s="82"/>
      <c r="I51" s="83"/>
    </row>
    <row r="52" spans="1:9" ht="18.75" x14ac:dyDescent="0.25">
      <c r="A52" s="105"/>
      <c r="B52" s="14" t="s">
        <v>82</v>
      </c>
      <c r="C52" s="6" t="s">
        <v>168</v>
      </c>
      <c r="D52" s="5" t="s">
        <v>23</v>
      </c>
      <c r="E52" s="43"/>
      <c r="H52" s="82"/>
      <c r="I52" s="83"/>
    </row>
    <row r="53" spans="1:9" ht="18.75" x14ac:dyDescent="0.3">
      <c r="A53" s="105"/>
      <c r="B53" s="3" t="s">
        <v>83</v>
      </c>
      <c r="C53" s="90">
        <v>86</v>
      </c>
      <c r="D53" s="3" t="s">
        <v>79</v>
      </c>
      <c r="E53" s="43"/>
      <c r="H53" s="82"/>
      <c r="I53" s="83"/>
    </row>
    <row r="54" spans="1:9" ht="18.75" x14ac:dyDescent="0.25">
      <c r="A54" s="105"/>
      <c r="B54" s="3" t="s">
        <v>84</v>
      </c>
      <c r="C54" s="6" t="s">
        <v>140</v>
      </c>
      <c r="D54" s="5" t="s">
        <v>23</v>
      </c>
      <c r="E54" s="43"/>
      <c r="H54" s="82"/>
      <c r="I54" s="83"/>
    </row>
    <row r="55" spans="1:9" ht="18.75" x14ac:dyDescent="0.25">
      <c r="A55" s="105"/>
      <c r="B55" s="3" t="s">
        <v>85</v>
      </c>
      <c r="C55" s="6" t="s">
        <v>141</v>
      </c>
      <c r="D55" s="5" t="s">
        <v>23</v>
      </c>
      <c r="E55" s="43"/>
      <c r="H55" s="82"/>
      <c r="I55" s="83"/>
    </row>
    <row r="56" spans="1:9" ht="18.75" x14ac:dyDescent="0.25">
      <c r="A56" s="105"/>
      <c r="B56" s="14" t="s">
        <v>86</v>
      </c>
      <c r="C56" s="6"/>
      <c r="D56" s="5" t="s">
        <v>23</v>
      </c>
      <c r="E56" s="43"/>
      <c r="H56" s="82"/>
      <c r="I56" s="83"/>
    </row>
    <row r="57" spans="1:9" ht="18.75" x14ac:dyDescent="0.25">
      <c r="A57" s="105"/>
      <c r="B57" s="3" t="s">
        <v>87</v>
      </c>
      <c r="C57" s="6"/>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0.13750000000000001</v>
      </c>
      <c r="D68" s="21" t="s">
        <v>100</v>
      </c>
      <c r="E68" s="24" t="s">
        <v>153</v>
      </c>
      <c r="H68" s="82"/>
      <c r="I68" s="83"/>
    </row>
    <row r="69" spans="1:9" ht="18.75" x14ac:dyDescent="0.3">
      <c r="A69" s="105"/>
      <c r="B69" s="21" t="s">
        <v>101</v>
      </c>
      <c r="C69" s="91">
        <v>1.0976000000000001</v>
      </c>
      <c r="D69" s="21" t="s">
        <v>100</v>
      </c>
      <c r="E69" s="24"/>
      <c r="H69" s="82"/>
      <c r="I69" s="83"/>
    </row>
    <row r="70" spans="1:9" ht="18.75" x14ac:dyDescent="0.3">
      <c r="A70" s="106"/>
      <c r="B70" s="21" t="s">
        <v>102</v>
      </c>
      <c r="C70" s="91">
        <v>1.0449999999999999</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167</v>
      </c>
      <c r="C78" s="87" t="s">
        <v>154</v>
      </c>
      <c r="D78" s="23" t="s">
        <v>23</v>
      </c>
      <c r="E78" s="43"/>
      <c r="H78" s="82"/>
      <c r="I78" s="83"/>
    </row>
    <row r="79" spans="1:9" ht="18.75" x14ac:dyDescent="0.3">
      <c r="A79" s="105"/>
      <c r="B79" s="21" t="s">
        <v>116</v>
      </c>
      <c r="C79" s="87">
        <v>44475</v>
      </c>
      <c r="D79" s="21" t="s">
        <v>27</v>
      </c>
      <c r="E79" s="43"/>
    </row>
    <row r="80" spans="1:9" ht="18.75" x14ac:dyDescent="0.3">
      <c r="A80" s="105"/>
      <c r="B80" s="21" t="s">
        <v>117</v>
      </c>
      <c r="C80" s="87">
        <v>44768</v>
      </c>
      <c r="D80" s="21" t="s">
        <v>27</v>
      </c>
      <c r="E80" s="43"/>
    </row>
    <row r="81" spans="1:5" ht="18.75" x14ac:dyDescent="0.3">
      <c r="A81" s="105"/>
      <c r="B81" s="21" t="s">
        <v>118</v>
      </c>
      <c r="C81" s="22">
        <v>8</v>
      </c>
      <c r="D81" s="21" t="s">
        <v>25</v>
      </c>
      <c r="E81" s="43"/>
    </row>
    <row r="82" spans="1:5" ht="18.75" x14ac:dyDescent="0.3">
      <c r="A82" s="105"/>
      <c r="B82" s="21" t="s">
        <v>119</v>
      </c>
      <c r="C82" s="22">
        <v>0</v>
      </c>
      <c r="D82" s="21" t="s">
        <v>30</v>
      </c>
      <c r="E82" s="43"/>
    </row>
    <row r="83" spans="1:5" ht="15.75" x14ac:dyDescent="0.25">
      <c r="A83" s="105"/>
      <c r="B83" s="14" t="s">
        <v>120</v>
      </c>
      <c r="C83" s="4"/>
      <c r="D83" s="5" t="s">
        <v>23</v>
      </c>
      <c r="E83" s="12"/>
    </row>
    <row r="84" spans="1:5" ht="15.75" x14ac:dyDescent="0.25">
      <c r="A84" s="105"/>
      <c r="B84" s="3" t="s">
        <v>121</v>
      </c>
      <c r="C84" s="4"/>
      <c r="D84" s="3" t="s">
        <v>27</v>
      </c>
      <c r="E84" s="12"/>
    </row>
    <row r="85" spans="1:5" ht="15.75" x14ac:dyDescent="0.25">
      <c r="A85" s="105"/>
      <c r="B85" s="3" t="s">
        <v>122</v>
      </c>
      <c r="C85" s="4"/>
      <c r="D85" s="3" t="s">
        <v>27</v>
      </c>
      <c r="E85" s="12"/>
    </row>
    <row r="86" spans="1:5" ht="15.75" x14ac:dyDescent="0.25">
      <c r="A86" s="105"/>
      <c r="B86" s="3" t="s">
        <v>123</v>
      </c>
      <c r="C86" s="4"/>
      <c r="D86" s="3" t="s">
        <v>25</v>
      </c>
      <c r="E86" s="12"/>
    </row>
    <row r="87" spans="1:5" ht="15.75" x14ac:dyDescent="0.25">
      <c r="A87" s="105"/>
      <c r="B87" s="3" t="s">
        <v>124</v>
      </c>
      <c r="C87" s="4"/>
      <c r="D87" s="3" t="s">
        <v>30</v>
      </c>
      <c r="E87" s="12"/>
    </row>
    <row r="88" spans="1:5" ht="15.75" x14ac:dyDescent="0.25">
      <c r="A88" s="105"/>
      <c r="B88" s="14" t="s">
        <v>125</v>
      </c>
      <c r="C88" s="4"/>
      <c r="D88" s="5" t="s">
        <v>23</v>
      </c>
      <c r="E88" s="12"/>
    </row>
    <row r="89" spans="1:5" ht="15.75" x14ac:dyDescent="0.25">
      <c r="A89" s="105"/>
      <c r="B89" s="3" t="s">
        <v>126</v>
      </c>
      <c r="C89" s="4"/>
      <c r="D89" s="3" t="s">
        <v>27</v>
      </c>
      <c r="E89" s="12"/>
    </row>
    <row r="90" spans="1:5" ht="15.75" x14ac:dyDescent="0.25">
      <c r="A90" s="105"/>
      <c r="B90" s="3" t="s">
        <v>127</v>
      </c>
      <c r="C90" s="4"/>
      <c r="D90" s="3" t="s">
        <v>27</v>
      </c>
      <c r="E90" s="12"/>
    </row>
    <row r="91" spans="1:5" ht="15.75" x14ac:dyDescent="0.25">
      <c r="A91" s="105"/>
      <c r="B91" s="3" t="s">
        <v>128</v>
      </c>
      <c r="C91" s="4"/>
      <c r="D91" s="3" t="s">
        <v>25</v>
      </c>
      <c r="E91" s="12"/>
    </row>
    <row r="92" spans="1:5" ht="15.75" x14ac:dyDescent="0.25">
      <c r="A92" s="105"/>
      <c r="B92" s="3" t="s">
        <v>129</v>
      </c>
      <c r="C92" s="4"/>
      <c r="D92" s="3" t="s">
        <v>30</v>
      </c>
      <c r="E92" s="12"/>
    </row>
    <row r="93" spans="1:5" ht="15.75" x14ac:dyDescent="0.25">
      <c r="A93" s="105"/>
      <c r="B93" s="14" t="s">
        <v>130</v>
      </c>
      <c r="C93" s="4"/>
      <c r="D93" s="5" t="s">
        <v>23</v>
      </c>
      <c r="E93" s="12"/>
    </row>
    <row r="94" spans="1:5" ht="15.75" x14ac:dyDescent="0.25">
      <c r="A94" s="105"/>
      <c r="B94" s="3" t="s">
        <v>131</v>
      </c>
      <c r="C94" s="4"/>
      <c r="D94" s="3" t="s">
        <v>27</v>
      </c>
      <c r="E94" s="12"/>
    </row>
    <row r="95" spans="1:5" ht="15.75" x14ac:dyDescent="0.25">
      <c r="A95" s="105"/>
      <c r="B95" s="3" t="s">
        <v>132</v>
      </c>
      <c r="C95" s="4"/>
      <c r="D95" s="3" t="s">
        <v>27</v>
      </c>
      <c r="E95" s="12"/>
    </row>
    <row r="96" spans="1:5" ht="15.75" x14ac:dyDescent="0.25">
      <c r="A96" s="105"/>
      <c r="B96" s="3" t="s">
        <v>133</v>
      </c>
      <c r="C96" s="4"/>
      <c r="D96" s="3" t="s">
        <v>25</v>
      </c>
      <c r="E96" s="12"/>
    </row>
    <row r="97" spans="1:5" ht="15.75" x14ac:dyDescent="0.25">
      <c r="A97" s="105"/>
      <c r="B97" s="3" t="s">
        <v>134</v>
      </c>
      <c r="C97" s="4"/>
      <c r="D97" s="3" t="s">
        <v>30</v>
      </c>
      <c r="E97" s="12"/>
    </row>
    <row r="98" spans="1:5" ht="15.75" x14ac:dyDescent="0.25">
      <c r="A98" s="105"/>
      <c r="B98" s="14" t="s">
        <v>135</v>
      </c>
      <c r="C98" s="4"/>
      <c r="D98" s="5" t="s">
        <v>23</v>
      </c>
      <c r="E98" s="12"/>
    </row>
    <row r="99" spans="1:5" ht="15.75" x14ac:dyDescent="0.25">
      <c r="A99" s="105"/>
      <c r="B99" s="3" t="s">
        <v>136</v>
      </c>
      <c r="C99" s="4"/>
      <c r="D99" s="3" t="s">
        <v>27</v>
      </c>
      <c r="E99" s="12"/>
    </row>
    <row r="100" spans="1:5" ht="15.75" x14ac:dyDescent="0.25">
      <c r="A100" s="105"/>
      <c r="B100" s="3" t="s">
        <v>137</v>
      </c>
      <c r="C100" s="4"/>
      <c r="D100" s="3" t="s">
        <v>27</v>
      </c>
      <c r="E100" s="12"/>
    </row>
    <row r="101" spans="1:5" ht="15.75" x14ac:dyDescent="0.25">
      <c r="A101" s="105"/>
      <c r="B101" s="3" t="s">
        <v>138</v>
      </c>
      <c r="C101" s="4"/>
      <c r="D101" s="3" t="s">
        <v>25</v>
      </c>
      <c r="E101" s="12"/>
    </row>
    <row r="102" spans="1:5" ht="15.75" x14ac:dyDescent="0.25">
      <c r="A102" s="106"/>
      <c r="B102" s="7" t="s">
        <v>139</v>
      </c>
      <c r="C102" s="85"/>
      <c r="D102" s="7" t="s">
        <v>30</v>
      </c>
      <c r="E102" s="86"/>
    </row>
    <row r="103" spans="1:5" x14ac:dyDescent="0.25">
      <c r="B103" s="2" t="s">
        <v>155</v>
      </c>
      <c r="C103" s="2">
        <v>-1.6997149234171616E-2</v>
      </c>
      <c r="D103" s="2" t="s">
        <v>156</v>
      </c>
      <c r="E103" s="2" t="s">
        <v>157</v>
      </c>
    </row>
    <row r="104" spans="1:5" x14ac:dyDescent="0.25">
      <c r="B104" s="2" t="s">
        <v>158</v>
      </c>
      <c r="C104" s="2">
        <v>-4.0321345258495948E-2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6.1285299999999996</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BC02FDA6-FDBE-4121-BF98-9B0B716A5469}">
      <formula1>#REF!</formula1>
    </dataValidation>
    <dataValidation type="list" allowBlank="1" showInputMessage="1" showErrorMessage="1" sqref="C42:C43 C38 C60 C72:C74 C66:C67 C62:C64 C20 C16 C18 C46 C33 C22 C24 C48 C50:C51 C54:C55" xr:uid="{5838A826-36EA-4586-930C-915100D64A80}">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5ABE-6489-4F25-8D89-1CAB89DA8162}">
  <dimension ref="A1:AI107"/>
  <sheetViews>
    <sheetView topLeftCell="A94" workbookViewId="0">
      <selection activeCell="B122" sqref="B122"/>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35" width="10.85546875" style="76"/>
  </cols>
  <sheetData>
    <row r="1" spans="1:35" x14ac:dyDescent="0.25">
      <c r="A1" s="107" t="s">
        <v>15</v>
      </c>
      <c r="B1" s="108"/>
      <c r="C1" s="108"/>
      <c r="D1" s="108"/>
      <c r="E1" s="108"/>
    </row>
    <row r="2" spans="1:35" x14ac:dyDescent="0.25">
      <c r="A2" s="109"/>
      <c r="B2" s="109"/>
      <c r="C2" s="109"/>
      <c r="D2" s="109"/>
      <c r="E2" s="109"/>
    </row>
    <row r="3" spans="1:35"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row>
    <row r="4" spans="1:35" ht="18.75" x14ac:dyDescent="0.3">
      <c r="A4" s="110" t="s">
        <v>21</v>
      </c>
      <c r="B4" s="18" t="s">
        <v>22</v>
      </c>
      <c r="C4" s="22" t="s">
        <v>148</v>
      </c>
      <c r="D4" s="19" t="s">
        <v>23</v>
      </c>
      <c r="E4" s="20" t="s">
        <v>165</v>
      </c>
    </row>
    <row r="5" spans="1:35" ht="18.75" x14ac:dyDescent="0.3">
      <c r="A5" s="111"/>
      <c r="B5" s="21" t="s">
        <v>24</v>
      </c>
      <c r="C5" s="22">
        <v>4.0999999999999996</v>
      </c>
      <c r="D5" s="23" t="s">
        <v>25</v>
      </c>
      <c r="E5" s="24"/>
    </row>
    <row r="6" spans="1:35" ht="18.75" x14ac:dyDescent="0.3">
      <c r="A6" s="111"/>
      <c r="B6" s="21" t="s">
        <v>26</v>
      </c>
      <c r="C6" s="93">
        <v>44792</v>
      </c>
      <c r="D6" s="23" t="s">
        <v>27</v>
      </c>
      <c r="E6" s="24"/>
    </row>
    <row r="7" spans="1:35" ht="18.75" x14ac:dyDescent="0.3">
      <c r="A7" s="111"/>
      <c r="B7" s="21" t="s">
        <v>28</v>
      </c>
      <c r="C7" s="93">
        <v>45144</v>
      </c>
      <c r="D7" s="23" t="s">
        <v>27</v>
      </c>
      <c r="E7"/>
    </row>
    <row r="8" spans="1:35" ht="18.75" x14ac:dyDescent="0.3">
      <c r="A8" s="111"/>
      <c r="B8" s="21" t="s">
        <v>29</v>
      </c>
      <c r="C8" s="92">
        <v>0</v>
      </c>
      <c r="D8" s="23" t="s">
        <v>30</v>
      </c>
      <c r="E8" s="24"/>
    </row>
    <row r="9" spans="1:35" ht="18.75" x14ac:dyDescent="0.3">
      <c r="A9" s="111"/>
      <c r="B9" s="21" t="s">
        <v>31</v>
      </c>
      <c r="C9" s="25">
        <v>9.5299999999999994</v>
      </c>
      <c r="D9" s="21" t="s">
        <v>32</v>
      </c>
      <c r="E9" s="24"/>
      <c r="G9" s="81"/>
    </row>
    <row r="10" spans="1:35" ht="18.75" x14ac:dyDescent="0.3">
      <c r="A10" s="111"/>
      <c r="B10" s="21" t="s">
        <v>33</v>
      </c>
      <c r="C10" s="22">
        <v>52.776388900000001</v>
      </c>
      <c r="D10" s="21" t="s">
        <v>34</v>
      </c>
      <c r="E10" s="24"/>
    </row>
    <row r="11" spans="1:35" ht="18.75" x14ac:dyDescent="0.3">
      <c r="A11" s="111"/>
      <c r="B11" s="21" t="s">
        <v>35</v>
      </c>
      <c r="C11" s="22">
        <v>16.958888900000002</v>
      </c>
      <c r="D11" s="21" t="s">
        <v>34</v>
      </c>
      <c r="E11" s="24"/>
    </row>
    <row r="12" spans="1:35" ht="18.75" x14ac:dyDescent="0.3">
      <c r="A12" s="111"/>
      <c r="B12" s="21" t="s">
        <v>36</v>
      </c>
      <c r="C12" s="25">
        <v>76</v>
      </c>
      <c r="D12" s="21" t="s">
        <v>30</v>
      </c>
      <c r="E12" s="24"/>
    </row>
    <row r="13" spans="1:35" ht="18.75" x14ac:dyDescent="0.3">
      <c r="A13" s="111"/>
      <c r="B13" s="21" t="s">
        <v>37</v>
      </c>
      <c r="C13" s="25">
        <v>4</v>
      </c>
      <c r="D13" s="21" t="s">
        <v>30</v>
      </c>
      <c r="E13" s="24"/>
    </row>
    <row r="14" spans="1:35" ht="18.75" x14ac:dyDescent="0.3">
      <c r="A14" s="112"/>
      <c r="B14" s="26" t="s">
        <v>38</v>
      </c>
      <c r="C14" s="27">
        <v>20</v>
      </c>
      <c r="D14" s="26" t="s">
        <v>30</v>
      </c>
      <c r="E14" s="28"/>
    </row>
    <row r="15" spans="1:35" ht="18.75" x14ac:dyDescent="0.3">
      <c r="A15" s="104" t="s">
        <v>39</v>
      </c>
      <c r="B15" s="29" t="s">
        <v>40</v>
      </c>
      <c r="C15" s="30">
        <v>239</v>
      </c>
      <c r="D15" s="31" t="s">
        <v>41</v>
      </c>
      <c r="E15" s="32"/>
    </row>
    <row r="16" spans="1:35" ht="18.75" x14ac:dyDescent="0.3">
      <c r="A16" s="105"/>
      <c r="B16" s="21" t="s">
        <v>42</v>
      </c>
      <c r="C16" s="25" t="s">
        <v>145</v>
      </c>
      <c r="D16" s="33" t="s">
        <v>23</v>
      </c>
      <c r="E16" s="34"/>
    </row>
    <row r="17" spans="1:5" ht="18.75" x14ac:dyDescent="0.3">
      <c r="A17" s="105"/>
      <c r="B17" s="21" t="s">
        <v>43</v>
      </c>
      <c r="C17" s="35">
        <v>1</v>
      </c>
      <c r="D17" s="33" t="s">
        <v>23</v>
      </c>
      <c r="E17" s="34"/>
    </row>
    <row r="18" spans="1:5" ht="18.75" x14ac:dyDescent="0.3">
      <c r="A18" s="105"/>
      <c r="B18" s="3" t="s">
        <v>44</v>
      </c>
      <c r="C18" s="6"/>
      <c r="D18" s="9" t="s">
        <v>23</v>
      </c>
      <c r="E18" s="34" t="s">
        <v>151</v>
      </c>
    </row>
    <row r="19" spans="1:5" ht="18.75" x14ac:dyDescent="0.3">
      <c r="A19" s="105"/>
      <c r="B19" s="3" t="s">
        <v>45</v>
      </c>
      <c r="C19" s="10"/>
      <c r="D19" s="9" t="s">
        <v>23</v>
      </c>
      <c r="E19" s="34">
        <v>1</v>
      </c>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v>172</v>
      </c>
      <c r="D26" s="37" t="s">
        <v>41</v>
      </c>
      <c r="E26" s="32"/>
    </row>
    <row r="27" spans="1:5" ht="18.75" x14ac:dyDescent="0.3">
      <c r="A27" s="105"/>
      <c r="B27" s="26" t="s">
        <v>53</v>
      </c>
      <c r="C27" s="36">
        <v>6</v>
      </c>
      <c r="D27" s="38" t="s">
        <v>23</v>
      </c>
      <c r="E27" s="34"/>
    </row>
    <row r="28" spans="1:5" ht="18.75" x14ac:dyDescent="0.3">
      <c r="A28" s="105"/>
      <c r="B28" s="29" t="s">
        <v>54</v>
      </c>
      <c r="C28" s="30">
        <f>76/C9</f>
        <v>7.9748163693599166</v>
      </c>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f>191/C9</f>
        <v>20.041972717733476</v>
      </c>
      <c r="D31" s="31" t="s">
        <v>41</v>
      </c>
      <c r="E31" s="32"/>
    </row>
    <row r="32" spans="1:5" ht="18.75" x14ac:dyDescent="0.3">
      <c r="A32" s="105"/>
      <c r="B32" s="29" t="s">
        <v>166</v>
      </c>
      <c r="C32" s="30">
        <f>39.1</f>
        <v>39.1</v>
      </c>
      <c r="D32" s="31" t="s">
        <v>152</v>
      </c>
      <c r="E32" s="32"/>
    </row>
    <row r="33" spans="1:9" ht="18.75" x14ac:dyDescent="0.3">
      <c r="A33" s="105"/>
      <c r="B33" s="21" t="s">
        <v>58</v>
      </c>
      <c r="C33" s="39" t="s">
        <v>142</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144</v>
      </c>
      <c r="D36" s="19" t="s">
        <v>23</v>
      </c>
      <c r="E36" s="43"/>
    </row>
    <row r="37" spans="1:9" ht="18.75" x14ac:dyDescent="0.3">
      <c r="A37" s="106"/>
      <c r="B37" s="44" t="s">
        <v>64</v>
      </c>
      <c r="C37" s="27">
        <v>8</v>
      </c>
      <c r="D37" s="44" t="s">
        <v>65</v>
      </c>
      <c r="E37" s="45"/>
    </row>
    <row r="38" spans="1:9" ht="18.75" x14ac:dyDescent="0.3">
      <c r="A38" s="104" t="s">
        <v>66</v>
      </c>
      <c r="B38" s="18" t="s">
        <v>67</v>
      </c>
      <c r="C38" s="46" t="s">
        <v>141</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143</v>
      </c>
      <c r="D48" s="19" t="s">
        <v>23</v>
      </c>
      <c r="E48" s="48"/>
      <c r="H48" s="82"/>
      <c r="I48" s="83"/>
    </row>
    <row r="49" spans="1:9" ht="18.75" x14ac:dyDescent="0.3">
      <c r="A49" s="105"/>
      <c r="B49" s="21" t="s">
        <v>78</v>
      </c>
      <c r="C49" s="90">
        <v>113</v>
      </c>
      <c r="D49" s="21" t="s">
        <v>79</v>
      </c>
      <c r="E49" s="43"/>
      <c r="H49" s="82"/>
      <c r="I49" s="83"/>
    </row>
    <row r="50" spans="1:9" ht="18.75" x14ac:dyDescent="0.3">
      <c r="A50" s="105"/>
      <c r="B50" s="21" t="s">
        <v>80</v>
      </c>
      <c r="C50" s="25" t="s">
        <v>140</v>
      </c>
      <c r="D50" s="23" t="s">
        <v>23</v>
      </c>
      <c r="E50" s="43"/>
      <c r="H50" s="82"/>
      <c r="I50" s="83"/>
    </row>
    <row r="51" spans="1:9" ht="18.75" x14ac:dyDescent="0.3">
      <c r="A51" s="105"/>
      <c r="B51" s="21" t="s">
        <v>81</v>
      </c>
      <c r="C51" s="25" t="s">
        <v>141</v>
      </c>
      <c r="D51" s="23" t="s">
        <v>23</v>
      </c>
      <c r="E51" s="43"/>
      <c r="H51" s="82"/>
      <c r="I51" s="83"/>
    </row>
    <row r="52" spans="1:9" ht="18.75" x14ac:dyDescent="0.25">
      <c r="A52" s="105"/>
      <c r="B52" s="14" t="s">
        <v>82</v>
      </c>
      <c r="C52" s="6" t="s">
        <v>168</v>
      </c>
      <c r="D52" s="5" t="s">
        <v>23</v>
      </c>
      <c r="E52" s="43"/>
      <c r="H52" s="82"/>
      <c r="I52" s="83"/>
    </row>
    <row r="53" spans="1:9" ht="18.75" x14ac:dyDescent="0.3">
      <c r="A53" s="105"/>
      <c r="B53" s="3" t="s">
        <v>83</v>
      </c>
      <c r="C53" s="90">
        <v>86</v>
      </c>
      <c r="D53" s="3" t="s">
        <v>79</v>
      </c>
      <c r="E53" s="43"/>
      <c r="H53" s="82"/>
      <c r="I53" s="83"/>
    </row>
    <row r="54" spans="1:9" ht="18.75" x14ac:dyDescent="0.25">
      <c r="A54" s="105"/>
      <c r="B54" s="3" t="s">
        <v>84</v>
      </c>
      <c r="C54" s="6" t="s">
        <v>140</v>
      </c>
      <c r="D54" s="5" t="s">
        <v>23</v>
      </c>
      <c r="E54" s="43"/>
      <c r="H54" s="82"/>
      <c r="I54" s="83"/>
    </row>
    <row r="55" spans="1:9" ht="18.75" x14ac:dyDescent="0.25">
      <c r="A55" s="105"/>
      <c r="B55" s="3" t="s">
        <v>85</v>
      </c>
      <c r="C55" s="6" t="s">
        <v>141</v>
      </c>
      <c r="D55" s="5" t="s">
        <v>23</v>
      </c>
      <c r="E55" s="43"/>
      <c r="H55" s="82"/>
      <c r="I55" s="83"/>
    </row>
    <row r="56" spans="1:9" ht="18.75" x14ac:dyDescent="0.25">
      <c r="A56" s="105"/>
      <c r="B56" s="14" t="s">
        <v>86</v>
      </c>
      <c r="C56" s="6"/>
      <c r="D56" s="5" t="s">
        <v>23</v>
      </c>
      <c r="E56" s="43"/>
      <c r="H56" s="82"/>
      <c r="I56" s="83"/>
    </row>
    <row r="57" spans="1:9" ht="18.75" x14ac:dyDescent="0.25">
      <c r="A57" s="105"/>
      <c r="B57" s="3" t="s">
        <v>87</v>
      </c>
      <c r="C57" s="6"/>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0.13750000000000001</v>
      </c>
      <c r="D68" s="21" t="s">
        <v>100</v>
      </c>
      <c r="E68" s="24" t="s">
        <v>153</v>
      </c>
      <c r="H68" s="82"/>
      <c r="I68" s="83"/>
    </row>
    <row r="69" spans="1:9" ht="18.75" x14ac:dyDescent="0.3">
      <c r="A69" s="105"/>
      <c r="B69" s="21" t="s">
        <v>101</v>
      </c>
      <c r="C69" s="91">
        <v>1.0976000000000001</v>
      </c>
      <c r="D69" s="21" t="s">
        <v>100</v>
      </c>
      <c r="E69" s="24"/>
      <c r="H69" s="82"/>
      <c r="I69" s="83"/>
    </row>
    <row r="70" spans="1:9" ht="18.75" x14ac:dyDescent="0.3">
      <c r="A70" s="106"/>
      <c r="B70" s="21" t="s">
        <v>102</v>
      </c>
      <c r="C70" s="91">
        <v>1.0449999999999999</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167</v>
      </c>
      <c r="C78" s="87" t="s">
        <v>154</v>
      </c>
      <c r="D78" s="23" t="s">
        <v>23</v>
      </c>
      <c r="E78" s="43"/>
      <c r="H78" s="82"/>
      <c r="I78" s="83"/>
    </row>
    <row r="79" spans="1:9" ht="18.75" x14ac:dyDescent="0.3">
      <c r="A79" s="105"/>
      <c r="B79" s="21" t="s">
        <v>116</v>
      </c>
      <c r="C79" s="87">
        <v>44475</v>
      </c>
      <c r="D79" s="21" t="s">
        <v>27</v>
      </c>
      <c r="E79" s="43"/>
    </row>
    <row r="80" spans="1:9" ht="18.75" x14ac:dyDescent="0.3">
      <c r="A80" s="105"/>
      <c r="B80" s="21" t="s">
        <v>117</v>
      </c>
      <c r="C80" s="87">
        <v>44768</v>
      </c>
      <c r="D80" s="21" t="s">
        <v>27</v>
      </c>
      <c r="E80" s="43"/>
    </row>
    <row r="81" spans="1:5" ht="18.75" x14ac:dyDescent="0.3">
      <c r="A81" s="105"/>
      <c r="B81" s="21" t="s">
        <v>118</v>
      </c>
      <c r="C81" s="22">
        <v>8</v>
      </c>
      <c r="D81" s="21" t="s">
        <v>25</v>
      </c>
      <c r="E81" s="43"/>
    </row>
    <row r="82" spans="1:5" ht="18.75" x14ac:dyDescent="0.3">
      <c r="A82" s="105"/>
      <c r="B82" s="21" t="s">
        <v>119</v>
      </c>
      <c r="C82" s="22">
        <v>0</v>
      </c>
      <c r="D82" s="21" t="s">
        <v>30</v>
      </c>
      <c r="E82" s="43"/>
    </row>
    <row r="83" spans="1:5" ht="15.75" x14ac:dyDescent="0.25">
      <c r="A83" s="105"/>
      <c r="B83" s="14" t="s">
        <v>120</v>
      </c>
      <c r="C83" s="4"/>
      <c r="D83" s="5" t="s">
        <v>23</v>
      </c>
      <c r="E83" s="12"/>
    </row>
    <row r="84" spans="1:5" ht="15.75" x14ac:dyDescent="0.25">
      <c r="A84" s="105"/>
      <c r="B84" s="3" t="s">
        <v>121</v>
      </c>
      <c r="C84" s="4"/>
      <c r="D84" s="3" t="s">
        <v>27</v>
      </c>
      <c r="E84" s="12"/>
    </row>
    <row r="85" spans="1:5" ht="15.75" x14ac:dyDescent="0.25">
      <c r="A85" s="105"/>
      <c r="B85" s="3" t="s">
        <v>122</v>
      </c>
      <c r="C85" s="4"/>
      <c r="D85" s="3" t="s">
        <v>27</v>
      </c>
      <c r="E85" s="12"/>
    </row>
    <row r="86" spans="1:5" ht="15.75" x14ac:dyDescent="0.25">
      <c r="A86" s="105"/>
      <c r="B86" s="3" t="s">
        <v>123</v>
      </c>
      <c r="C86" s="4"/>
      <c r="D86" s="3" t="s">
        <v>25</v>
      </c>
      <c r="E86" s="12"/>
    </row>
    <row r="87" spans="1:5" ht="15.75" x14ac:dyDescent="0.25">
      <c r="A87" s="105"/>
      <c r="B87" s="3" t="s">
        <v>124</v>
      </c>
      <c r="C87" s="4"/>
      <c r="D87" s="3" t="s">
        <v>30</v>
      </c>
      <c r="E87" s="12"/>
    </row>
    <row r="88" spans="1:5" ht="15.75" x14ac:dyDescent="0.25">
      <c r="A88" s="105"/>
      <c r="B88" s="14" t="s">
        <v>125</v>
      </c>
      <c r="C88" s="4"/>
      <c r="D88" s="5" t="s">
        <v>23</v>
      </c>
      <c r="E88" s="12"/>
    </row>
    <row r="89" spans="1:5" ht="15.75" x14ac:dyDescent="0.25">
      <c r="A89" s="105"/>
      <c r="B89" s="3" t="s">
        <v>126</v>
      </c>
      <c r="C89" s="4"/>
      <c r="D89" s="3" t="s">
        <v>27</v>
      </c>
      <c r="E89" s="12"/>
    </row>
    <row r="90" spans="1:5" ht="15.75" x14ac:dyDescent="0.25">
      <c r="A90" s="105"/>
      <c r="B90" s="3" t="s">
        <v>127</v>
      </c>
      <c r="C90" s="4"/>
      <c r="D90" s="3" t="s">
        <v>27</v>
      </c>
      <c r="E90" s="12"/>
    </row>
    <row r="91" spans="1:5" ht="15.75" x14ac:dyDescent="0.25">
      <c r="A91" s="105"/>
      <c r="B91" s="3" t="s">
        <v>128</v>
      </c>
      <c r="C91" s="4"/>
      <c r="D91" s="3" t="s">
        <v>25</v>
      </c>
      <c r="E91" s="12"/>
    </row>
    <row r="92" spans="1:5" ht="15.75" x14ac:dyDescent="0.25">
      <c r="A92" s="105"/>
      <c r="B92" s="3" t="s">
        <v>129</v>
      </c>
      <c r="C92" s="4"/>
      <c r="D92" s="3" t="s">
        <v>30</v>
      </c>
      <c r="E92" s="12"/>
    </row>
    <row r="93" spans="1:5" ht="15.75" x14ac:dyDescent="0.25">
      <c r="A93" s="105"/>
      <c r="B93" s="14" t="s">
        <v>130</v>
      </c>
      <c r="C93" s="4"/>
      <c r="D93" s="5" t="s">
        <v>23</v>
      </c>
      <c r="E93" s="12"/>
    </row>
    <row r="94" spans="1:5" ht="15.75" x14ac:dyDescent="0.25">
      <c r="A94" s="105"/>
      <c r="B94" s="3" t="s">
        <v>131</v>
      </c>
      <c r="C94" s="4"/>
      <c r="D94" s="3" t="s">
        <v>27</v>
      </c>
      <c r="E94" s="12"/>
    </row>
    <row r="95" spans="1:5" ht="15.75" x14ac:dyDescent="0.25">
      <c r="A95" s="105"/>
      <c r="B95" s="3" t="s">
        <v>132</v>
      </c>
      <c r="C95" s="4"/>
      <c r="D95" s="3" t="s">
        <v>27</v>
      </c>
      <c r="E95" s="12"/>
    </row>
    <row r="96" spans="1:5" ht="15.75" x14ac:dyDescent="0.25">
      <c r="A96" s="105"/>
      <c r="B96" s="3" t="s">
        <v>133</v>
      </c>
      <c r="C96" s="4"/>
      <c r="D96" s="3" t="s">
        <v>25</v>
      </c>
      <c r="E96" s="12"/>
    </row>
    <row r="97" spans="1:5" ht="15.75" x14ac:dyDescent="0.25">
      <c r="A97" s="105"/>
      <c r="B97" s="3" t="s">
        <v>134</v>
      </c>
      <c r="C97" s="4"/>
      <c r="D97" s="3" t="s">
        <v>30</v>
      </c>
      <c r="E97" s="12"/>
    </row>
    <row r="98" spans="1:5" ht="15.75" x14ac:dyDescent="0.25">
      <c r="A98" s="105"/>
      <c r="B98" s="14" t="s">
        <v>135</v>
      </c>
      <c r="C98" s="4"/>
      <c r="D98" s="5" t="s">
        <v>23</v>
      </c>
      <c r="E98" s="12"/>
    </row>
    <row r="99" spans="1:5" ht="15.75" x14ac:dyDescent="0.25">
      <c r="A99" s="105"/>
      <c r="B99" s="3" t="s">
        <v>136</v>
      </c>
      <c r="C99" s="4"/>
      <c r="D99" s="3" t="s">
        <v>27</v>
      </c>
      <c r="E99" s="12"/>
    </row>
    <row r="100" spans="1:5" ht="15.75" x14ac:dyDescent="0.25">
      <c r="A100" s="105"/>
      <c r="B100" s="3" t="s">
        <v>137</v>
      </c>
      <c r="C100" s="4"/>
      <c r="D100" s="3" t="s">
        <v>27</v>
      </c>
      <c r="E100" s="12"/>
    </row>
    <row r="101" spans="1:5" ht="15.75" x14ac:dyDescent="0.25">
      <c r="A101" s="105"/>
      <c r="B101" s="3" t="s">
        <v>138</v>
      </c>
      <c r="C101" s="4"/>
      <c r="D101" s="3" t="s">
        <v>25</v>
      </c>
      <c r="E101" s="12"/>
    </row>
    <row r="102" spans="1:5" ht="15.75" x14ac:dyDescent="0.25">
      <c r="A102" s="106"/>
      <c r="B102" s="7" t="s">
        <v>139</v>
      </c>
      <c r="C102" s="85"/>
      <c r="D102" s="7" t="s">
        <v>30</v>
      </c>
      <c r="E102" s="86"/>
    </row>
    <row r="103" spans="1:5" x14ac:dyDescent="0.25">
      <c r="B103" s="2" t="s">
        <v>155</v>
      </c>
      <c r="C103" s="2">
        <v>-1.7386532417342931E-2</v>
      </c>
      <c r="D103" s="2" t="s">
        <v>156</v>
      </c>
      <c r="E103" s="2" t="s">
        <v>157</v>
      </c>
    </row>
    <row r="104" spans="1:5" x14ac:dyDescent="0.25">
      <c r="B104" s="2" t="s">
        <v>158</v>
      </c>
      <c r="C104" s="2">
        <v>-4.2770090055950526E-2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6.1285299999999996</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33B41621-AD69-4813-BCB3-B847CEF226CE}">
      <formula1>#REF!</formula1>
    </dataValidation>
    <dataValidation type="list" allowBlank="1" showInputMessage="1" showErrorMessage="1" sqref="C42:C43 C38 C60 C72:C74 C66:C67 C62:C64 C20 C16 C18 C46 C33 C22 C24 C48 C50:C51 C54:C55" xr:uid="{E0E62BB7-F2C5-4477-B933-40C945CCB089}">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bc43322-b630-4bac-8b27-31def233d1d0"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3F2273AC-D458-4737-9106-5EACF5B629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1A1BC9-88C7-428D-A401-5D1F9FDE85D4}">
  <ds:schemaRefs>
    <ds:schemaRef ds:uri="Microsoft.SharePoint.Taxonomy.ContentTypeSync"/>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Koło Kazia</vt:lpstr>
      <vt:lpstr>Przy stawie</vt:lpstr>
      <vt:lpstr>Przy holpolu</vt:lpstr>
      <vt:lpstr>Kołchoz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2024-02-01T09:45:35Z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