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Лист1" sheetId="1" r:id="rId1"/>
    <sheet name="Лист2" sheetId="2" r:id="rId2"/>
    <sheet name="Лист3" sheetId="3" r:id="rId3"/>
  </sheets>
  <calcPr calcId="145621"/>
  <pivotCaches>
    <pivotCache cacheId="34" r:id="rId4"/>
    <pivotCache cacheId="37" r:id="rId5"/>
  </pivotCaches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" i="1"/>
  <c r="K27" i="1"/>
  <c r="K26" i="1"/>
  <c r="G27" i="1"/>
  <c r="G26" i="1"/>
  <c r="D27" i="1"/>
  <c r="D26" i="1"/>
  <c r="A2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" i="1"/>
</calcChain>
</file>

<file path=xl/sharedStrings.xml><?xml version="1.0" encoding="utf-8"?>
<sst xmlns="http://schemas.openxmlformats.org/spreadsheetml/2006/main" count="219" uniqueCount="103">
  <si>
    <t>Фамилия</t>
  </si>
  <si>
    <t>Имя</t>
  </si>
  <si>
    <t>Отчество</t>
  </si>
  <si>
    <t>Дата рождения</t>
  </si>
  <si>
    <t>Место рождения</t>
  </si>
  <si>
    <t>Факультет</t>
  </si>
  <si>
    <t>Номер группы</t>
  </si>
  <si>
    <t>Курс</t>
  </si>
  <si>
    <t>Форма обучения</t>
  </si>
  <si>
    <t xml:space="preserve">Первакова </t>
  </si>
  <si>
    <t>Анастасия</t>
  </si>
  <si>
    <t>Владимировна</t>
  </si>
  <si>
    <t>Москва</t>
  </si>
  <si>
    <t>ИБК</t>
  </si>
  <si>
    <t>2-СД-8</t>
  </si>
  <si>
    <t>Дневная</t>
  </si>
  <si>
    <t>Маралев</t>
  </si>
  <si>
    <t>Кирилл</t>
  </si>
  <si>
    <t>Иванович</t>
  </si>
  <si>
    <t>Санкт-Петербург</t>
  </si>
  <si>
    <t>1-СД-8</t>
  </si>
  <si>
    <t>Гронская</t>
  </si>
  <si>
    <t>Анна</t>
  </si>
  <si>
    <t>Игоревна</t>
  </si>
  <si>
    <t>Вологда</t>
  </si>
  <si>
    <t>1-СВ-8</t>
  </si>
  <si>
    <t>Вечерняя</t>
  </si>
  <si>
    <t>Веселова</t>
  </si>
  <si>
    <t>Юлия</t>
  </si>
  <si>
    <t>Сергеевна</t>
  </si>
  <si>
    <t>Погосов</t>
  </si>
  <si>
    <t>Евгений</t>
  </si>
  <si>
    <t>Анатольевич</t>
  </si>
  <si>
    <t>1-СД-2</t>
  </si>
  <si>
    <t>Кудрявцев</t>
  </si>
  <si>
    <t>Павел</t>
  </si>
  <si>
    <t>Сергеевич</t>
  </si>
  <si>
    <t>1-СД-6</t>
  </si>
  <si>
    <t>Оганина</t>
  </si>
  <si>
    <t>Елизавета</t>
  </si>
  <si>
    <t>Ильинична</t>
  </si>
  <si>
    <t>2-СД-2</t>
  </si>
  <si>
    <t>Яковлева</t>
  </si>
  <si>
    <t>Дмитриевна</t>
  </si>
  <si>
    <t>1-СЗ-3</t>
  </si>
  <si>
    <t>Заочная</t>
  </si>
  <si>
    <t>Иванова</t>
  </si>
  <si>
    <t>Эльвира</t>
  </si>
  <si>
    <t>Мирзаевна</t>
  </si>
  <si>
    <t>Леонидовна</t>
  </si>
  <si>
    <t>1-СВ-9</t>
  </si>
  <si>
    <t>Корогодин</t>
  </si>
  <si>
    <t>Владимир</t>
  </si>
  <si>
    <t>1-СД-9</t>
  </si>
  <si>
    <t>Зиновьева</t>
  </si>
  <si>
    <t>Татьяна</t>
  </si>
  <si>
    <t>Тосно</t>
  </si>
  <si>
    <t>СЗППИ</t>
  </si>
  <si>
    <t>Широкова</t>
  </si>
  <si>
    <t>Марина</t>
  </si>
  <si>
    <t>5-пЗ-2с</t>
  </si>
  <si>
    <t>Рожкова</t>
  </si>
  <si>
    <t>Олеся</t>
  </si>
  <si>
    <t>2-пЗ-3</t>
  </si>
  <si>
    <t>Смирнова</t>
  </si>
  <si>
    <t>Мария</t>
  </si>
  <si>
    <t>3-пД-2</t>
  </si>
  <si>
    <t>Уварова</t>
  </si>
  <si>
    <t>1-пД-1</t>
  </si>
  <si>
    <t>Васильева</t>
  </si>
  <si>
    <t>Ксения</t>
  </si>
  <si>
    <t>4-пД-1</t>
  </si>
  <si>
    <t>Алексеев</t>
  </si>
  <si>
    <t>Алексей</t>
  </si>
  <si>
    <t>Андреевич</t>
  </si>
  <si>
    <t>2-пД-1</t>
  </si>
  <si>
    <t>Стипендия</t>
  </si>
  <si>
    <t>Наличие льгот</t>
  </si>
  <si>
    <t>Да</t>
  </si>
  <si>
    <t>Нет</t>
  </si>
  <si>
    <t>Повышенная стипендия</t>
  </si>
  <si>
    <t>Студенты с одного факльтета</t>
  </si>
  <si>
    <t>&gt;01.01.1997</t>
  </si>
  <si>
    <t>&lt;12.12.1997</t>
  </si>
  <si>
    <t>Студенты с одного факультета и одного года рождения</t>
  </si>
  <si>
    <t>Количество</t>
  </si>
  <si>
    <t>Общ. Стипендия</t>
  </si>
  <si>
    <t>Студенты одного факультета, курса, дневной формы обучения</t>
  </si>
  <si>
    <t>*СД*</t>
  </si>
  <si>
    <t>Студенты одного факультета, группы, города, года рождения</t>
  </si>
  <si>
    <t>Ср. Стипендия</t>
  </si>
  <si>
    <t>Названия строк</t>
  </si>
  <si>
    <t>Общий итог</t>
  </si>
  <si>
    <t>Количество студентов на факультете</t>
  </si>
  <si>
    <t>Количество студентов на факультете/Курсе</t>
  </si>
  <si>
    <t>Среднее по полю Стипендия</t>
  </si>
  <si>
    <t>Среднее по полю Повышенная стипендия</t>
  </si>
  <si>
    <t>%</t>
  </si>
  <si>
    <t>Город</t>
  </si>
  <si>
    <t>Другой город</t>
  </si>
  <si>
    <t>СПб</t>
  </si>
  <si>
    <t>Кол-во студентов по городам</t>
  </si>
  <si>
    <t>% студентов СПб по отношению к др. городам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</si>
</sst>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 wrapText="1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0" borderId="0" xfId="0" applyNumberFormat="1" applyAlignment="1">
      <alignment horizontal="center"/>
    </xf>
    <xf numFmtId="10" fontId="0" fillId="0" borderId="0" xfId="0" applyNumberFormat="1"/>
  </cellXfs>
  <cellStyles count="1">
    <cellStyle name="Обычный" xfId="0" builtinId="0"/>
  </cellStyles>
  <dxfs count="56">
    <dxf>
      <alignment horizontal="center" vertical="center" wrapText="1" readingOrder="0"/>
    </dxf>
    <dxf>
      <alignment horizontal="center" vertical="center"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wrapText="1" readingOrder="0"/>
    </dxf>
    <dxf>
      <alignment vertical="center" wrapText="1" readingOrder="0"/>
    </dxf>
    <dxf>
      <alignment vertical="center" wrapText="1" readingOrder="0"/>
    </dxf>
    <dxf>
      <alignment vertical="center" wrapText="1" readingOrder="0"/>
    </dxf>
    <dxf>
      <alignment vertical="center" wrapText="1" readingOrder="0"/>
    </dxf>
    <dxf>
      <alignment vertical="center" wrapText="1" readingOrder="0"/>
    </dxf>
    <dxf>
      <fill>
        <patternFill patternType="solid">
          <bgColor theme="1" tint="0.14999847407452621"/>
        </patternFill>
      </fill>
    </dxf>
    <dxf>
      <fill>
        <patternFill patternType="solid">
          <bgColor theme="1" tint="0.14999847407452621"/>
        </patternFill>
      </fill>
    </dxf>
    <dxf>
      <fill>
        <patternFill patternType="solid">
          <bgColor theme="1" tint="0.14999847407452621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wrapText="1" readingOrder="0"/>
    </dxf>
    <dxf>
      <alignment vertical="center" wrapText="1" readingOrder="0"/>
    </dxf>
    <dxf>
      <alignment vertical="center" wrapText="1" readingOrder="0"/>
    </dxf>
    <dxf>
      <alignment vertical="center" wrapText="1" readingOrder="0"/>
    </dxf>
    <dxf>
      <alignment vertical="center" wrapText="1" readingOrder="0"/>
    </dxf>
    <dxf>
      <alignment vertical="center" wrapText="1" readingOrder="0"/>
    </dxf>
    <dxf>
      <fill>
        <patternFill patternType="solid">
          <bgColor theme="1" tint="0.14999847407452621"/>
        </patternFill>
      </fill>
    </dxf>
    <dxf>
      <fill>
        <patternFill patternType="solid">
          <bgColor theme="1" tint="0.14999847407452621"/>
        </patternFill>
      </fill>
    </dxf>
    <dxf>
      <fill>
        <patternFill patternType="solid">
          <bgColor theme="1" tint="0.14999847407452621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1" tint="0.14999847407452621"/>
        </patternFill>
      </fill>
    </dxf>
    <dxf>
      <fill>
        <patternFill patternType="solid">
          <bgColor theme="1" tint="0.14999847407452621"/>
        </patternFill>
      </fill>
    </dxf>
    <dxf>
      <fill>
        <patternFill patternType="solid">
          <bgColor theme="1" tint="0.14999847407452621"/>
        </patternFill>
      </fill>
    </dxf>
    <dxf>
      <alignment vertical="center" wrapText="1" readingOrder="0"/>
    </dxf>
    <dxf>
      <alignment vertical="center" wrapText="1" readingOrder="0"/>
    </dxf>
    <dxf>
      <alignment vertical="center" wrapText="1" readingOrder="0"/>
    </dxf>
    <dxf>
      <alignment vertical="center" wrapText="1" readingOrder="0"/>
    </dxf>
    <dxf>
      <alignment vertical="center" wrapText="1" readingOrder="0"/>
    </dxf>
    <dxf>
      <alignment vertical="center"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3596.634162268521" createdVersion="4" refreshedVersion="4" minRefreshableVersion="3" recordCount="18">
  <cacheSource type="worksheet">
    <worksheetSource ref="A1:L19" sheet="Лист1"/>
  </cacheSource>
  <cacheFields count="12">
    <cacheField name="Фамилия" numFmtId="0">
      <sharedItems count="17">
        <s v="Первакова "/>
        <s v="Маралев"/>
        <s v="Гронская"/>
        <s v="Веселова"/>
        <s v="Погосов"/>
        <s v="Кудрявцев"/>
        <s v="Оганина"/>
        <s v="Яковлева"/>
        <s v="Иванова"/>
        <s v="Корогодин"/>
        <s v="Зиновьева"/>
        <s v="Широкова"/>
        <s v="Рожкова"/>
        <s v="Смирнова"/>
        <s v="Уварова"/>
        <s v="Васильева"/>
        <s v="Алексеев"/>
      </sharedItems>
    </cacheField>
    <cacheField name="Имя" numFmtId="0">
      <sharedItems count="15">
        <s v="Анастасия"/>
        <s v="Кирилл"/>
        <s v="Анна"/>
        <s v="Юлия"/>
        <s v="Евгений"/>
        <s v="Павел"/>
        <s v="Елизавета"/>
        <s v="Эльвира"/>
        <s v="Владимир"/>
        <s v="Татьяна"/>
        <s v="Марина"/>
        <s v="Олеся"/>
        <s v="Мария"/>
        <s v="Ксения"/>
        <s v="Алексей"/>
      </sharedItems>
    </cacheField>
    <cacheField name="Отчество" numFmtId="0">
      <sharedItems count="11">
        <s v="Владимировна"/>
        <s v="Иванович"/>
        <s v="Игоревна"/>
        <s v="Сергеевна"/>
        <s v="Анатольевич"/>
        <s v="Сергеевич"/>
        <s v="Ильинична"/>
        <s v="Дмитриевна"/>
        <s v="Мирзаевна"/>
        <s v="Леонидовна"/>
        <s v="Андреевич"/>
      </sharedItems>
    </cacheField>
    <cacheField name="Дата рождения" numFmtId="14">
      <sharedItems containsSemiMixedTypes="0" containsNonDate="0" containsDate="1" containsString="0" minDate="1990-10-12T00:00:00" maxDate="1997-07-05T00:00:00"/>
    </cacheField>
    <cacheField name="Место рождения" numFmtId="0">
      <sharedItems count="4">
        <s v="Москва"/>
        <s v="Санкт-Петербург"/>
        <s v="Вологда"/>
        <s v="Тосно"/>
      </sharedItems>
    </cacheField>
    <cacheField name="Факультет" numFmtId="0">
      <sharedItems count="2">
        <s v="ИБК"/>
        <s v="СЗППИ"/>
      </sharedItems>
    </cacheField>
    <cacheField name="Номер группы" numFmtId="0">
      <sharedItems count="15">
        <s v="2-СД-8"/>
        <s v="1-СД-8"/>
        <s v="1-СВ-8"/>
        <s v="1-СД-2"/>
        <s v="1-СД-6"/>
        <s v="2-СД-2"/>
        <s v="1-СЗ-3"/>
        <s v="1-СВ-9"/>
        <s v="1-СД-9"/>
        <s v="5-пЗ-2с"/>
        <s v="2-пЗ-3"/>
        <s v="3-пД-2"/>
        <s v="1-пД-1"/>
        <s v="4-пД-1"/>
        <s v="2-пД-1"/>
      </sharedItems>
    </cacheField>
    <cacheField name="Курс" numFmtId="0">
      <sharedItems containsSemiMixedTypes="0" containsString="0" containsNumber="1" containsInteger="1" minValue="1" maxValue="5" count="5">
        <n v="2"/>
        <n v="1"/>
        <n v="5"/>
        <n v="3"/>
        <n v="4"/>
      </sharedItems>
    </cacheField>
    <cacheField name="Форма обучения" numFmtId="0">
      <sharedItems count="3">
        <s v="Дневная"/>
        <s v="Вечерняя"/>
        <s v="Заочная"/>
      </sharedItems>
    </cacheField>
    <cacheField name="Стипендия" numFmtId="0">
      <sharedItems containsSemiMixedTypes="0" containsString="0" containsNumber="1" containsInteger="1" minValue="500" maxValue="2000" count="3">
        <n v="2000"/>
        <n v="1000"/>
        <n v="500"/>
      </sharedItems>
    </cacheField>
    <cacheField name="Наличие льгот" numFmtId="0">
      <sharedItems count="2">
        <s v="Да"/>
        <s v="Нет"/>
      </sharedItems>
    </cacheField>
    <cacheField name="Повышенная стипендия" numFmtId="0">
      <sharedItems containsSemiMixedTypes="0" containsString="0" containsNumber="1" containsInteger="1" minValue="0" maxValue="8000" count="6">
        <n v="5000"/>
        <n v="0"/>
        <n v="4000"/>
        <n v="8000"/>
        <n v="2000"/>
        <n v="7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Автор" refreshedDate="43596.787778472222" createdVersion="4" refreshedVersion="4" minRefreshableVersion="3" recordCount="18">
  <cacheSource type="worksheet">
    <worksheetSource ref="A1:M19" sheet="Лист1"/>
  </cacheSource>
  <cacheFields count="13">
    <cacheField name="Фамилия" numFmtId="0">
      <sharedItems/>
    </cacheField>
    <cacheField name="Имя" numFmtId="0">
      <sharedItems/>
    </cacheField>
    <cacheField name="Отчество" numFmtId="0">
      <sharedItems/>
    </cacheField>
    <cacheField name="Дата рождения" numFmtId="14">
      <sharedItems containsSemiMixedTypes="0" containsNonDate="0" containsDate="1" containsString="0" minDate="1990-10-12T00:00:00" maxDate="1997-07-05T00:00:00"/>
    </cacheField>
    <cacheField name="Место рождения" numFmtId="0">
      <sharedItems/>
    </cacheField>
    <cacheField name="Факультет" numFmtId="0">
      <sharedItems/>
    </cacheField>
    <cacheField name="Номер группы" numFmtId="0">
      <sharedItems/>
    </cacheField>
    <cacheField name="Курс" numFmtId="0">
      <sharedItems containsSemiMixedTypes="0" containsString="0" containsNumber="1" containsInteger="1" minValue="1" maxValue="5"/>
    </cacheField>
    <cacheField name="Форма обучения" numFmtId="0">
      <sharedItems/>
    </cacheField>
    <cacheField name="Стипендия" numFmtId="0">
      <sharedItems containsSemiMixedTypes="0" containsString="0" containsNumber="1" containsInteger="1" minValue="500" maxValue="2000"/>
    </cacheField>
    <cacheField name="Наличие льгот" numFmtId="0">
      <sharedItems/>
    </cacheField>
    <cacheField name="Повышенная стипендия" numFmtId="0">
      <sharedItems containsSemiMixedTypes="0" containsString="0" containsNumber="1" containsInteger="1" minValue="0" maxValue="8000"/>
    </cacheField>
    <cacheField name="Город" numFmtId="0">
      <sharedItems count="2">
        <s v="Другой город"/>
        <s v="СПб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x v="0"/>
    <x v="0"/>
    <d v="1996-09-29T00:00:00"/>
    <x v="0"/>
    <x v="0"/>
    <x v="0"/>
    <x v="0"/>
    <x v="0"/>
    <x v="0"/>
    <x v="0"/>
    <x v="0"/>
  </r>
  <r>
    <x v="1"/>
    <x v="1"/>
    <x v="1"/>
    <d v="1994-09-27T00:00:00"/>
    <x v="1"/>
    <x v="0"/>
    <x v="1"/>
    <x v="1"/>
    <x v="0"/>
    <x v="0"/>
    <x v="1"/>
    <x v="1"/>
  </r>
  <r>
    <x v="2"/>
    <x v="2"/>
    <x v="2"/>
    <d v="1997-06-12T00:00:00"/>
    <x v="2"/>
    <x v="0"/>
    <x v="2"/>
    <x v="1"/>
    <x v="1"/>
    <x v="1"/>
    <x v="0"/>
    <x v="2"/>
  </r>
  <r>
    <x v="3"/>
    <x v="3"/>
    <x v="3"/>
    <d v="1997-02-04T00:00:00"/>
    <x v="0"/>
    <x v="0"/>
    <x v="0"/>
    <x v="0"/>
    <x v="0"/>
    <x v="0"/>
    <x v="0"/>
    <x v="0"/>
  </r>
  <r>
    <x v="4"/>
    <x v="4"/>
    <x v="4"/>
    <d v="1997-07-04T00:00:00"/>
    <x v="1"/>
    <x v="0"/>
    <x v="3"/>
    <x v="1"/>
    <x v="0"/>
    <x v="0"/>
    <x v="0"/>
    <x v="3"/>
  </r>
  <r>
    <x v="5"/>
    <x v="5"/>
    <x v="5"/>
    <d v="1994-09-16T00:00:00"/>
    <x v="1"/>
    <x v="0"/>
    <x v="4"/>
    <x v="1"/>
    <x v="0"/>
    <x v="0"/>
    <x v="1"/>
    <x v="1"/>
  </r>
  <r>
    <x v="6"/>
    <x v="6"/>
    <x v="6"/>
    <d v="1997-07-03T00:00:00"/>
    <x v="0"/>
    <x v="0"/>
    <x v="5"/>
    <x v="0"/>
    <x v="0"/>
    <x v="0"/>
    <x v="1"/>
    <x v="1"/>
  </r>
  <r>
    <x v="7"/>
    <x v="2"/>
    <x v="7"/>
    <d v="1995-01-04T00:00:00"/>
    <x v="1"/>
    <x v="0"/>
    <x v="6"/>
    <x v="1"/>
    <x v="2"/>
    <x v="2"/>
    <x v="1"/>
    <x v="1"/>
  </r>
  <r>
    <x v="8"/>
    <x v="7"/>
    <x v="8"/>
    <d v="1996-02-26T00:00:00"/>
    <x v="2"/>
    <x v="0"/>
    <x v="6"/>
    <x v="1"/>
    <x v="2"/>
    <x v="2"/>
    <x v="0"/>
    <x v="4"/>
  </r>
  <r>
    <x v="8"/>
    <x v="2"/>
    <x v="9"/>
    <d v="1996-10-01T00:00:00"/>
    <x v="1"/>
    <x v="0"/>
    <x v="7"/>
    <x v="1"/>
    <x v="1"/>
    <x v="1"/>
    <x v="0"/>
    <x v="2"/>
  </r>
  <r>
    <x v="9"/>
    <x v="8"/>
    <x v="5"/>
    <d v="1997-03-24T00:00:00"/>
    <x v="0"/>
    <x v="0"/>
    <x v="8"/>
    <x v="1"/>
    <x v="0"/>
    <x v="0"/>
    <x v="1"/>
    <x v="1"/>
  </r>
  <r>
    <x v="10"/>
    <x v="9"/>
    <x v="3"/>
    <d v="1993-02-27T00:00:00"/>
    <x v="3"/>
    <x v="1"/>
    <x v="7"/>
    <x v="1"/>
    <x v="1"/>
    <x v="1"/>
    <x v="1"/>
    <x v="1"/>
  </r>
  <r>
    <x v="11"/>
    <x v="10"/>
    <x v="3"/>
    <d v="1991-12-22T00:00:00"/>
    <x v="0"/>
    <x v="1"/>
    <x v="9"/>
    <x v="2"/>
    <x v="2"/>
    <x v="2"/>
    <x v="0"/>
    <x v="5"/>
  </r>
  <r>
    <x v="12"/>
    <x v="11"/>
    <x v="3"/>
    <d v="1990-10-12T00:00:00"/>
    <x v="3"/>
    <x v="1"/>
    <x v="10"/>
    <x v="0"/>
    <x v="2"/>
    <x v="2"/>
    <x v="1"/>
    <x v="1"/>
  </r>
  <r>
    <x v="13"/>
    <x v="12"/>
    <x v="3"/>
    <d v="1996-02-20T00:00:00"/>
    <x v="1"/>
    <x v="1"/>
    <x v="11"/>
    <x v="3"/>
    <x v="0"/>
    <x v="0"/>
    <x v="0"/>
    <x v="0"/>
  </r>
  <r>
    <x v="14"/>
    <x v="10"/>
    <x v="3"/>
    <d v="1993-12-25T00:00:00"/>
    <x v="1"/>
    <x v="1"/>
    <x v="12"/>
    <x v="1"/>
    <x v="0"/>
    <x v="0"/>
    <x v="0"/>
    <x v="3"/>
  </r>
  <r>
    <x v="15"/>
    <x v="13"/>
    <x v="3"/>
    <d v="1994-01-27T00:00:00"/>
    <x v="1"/>
    <x v="1"/>
    <x v="13"/>
    <x v="4"/>
    <x v="0"/>
    <x v="0"/>
    <x v="1"/>
    <x v="1"/>
  </r>
  <r>
    <x v="16"/>
    <x v="14"/>
    <x v="10"/>
    <d v="1994-07-11T00:00:00"/>
    <x v="1"/>
    <x v="1"/>
    <x v="14"/>
    <x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">
  <r>
    <s v="Первакова "/>
    <s v="Анастасия"/>
    <s v="Владимировна"/>
    <d v="1996-09-29T00:00:00"/>
    <s v="Москва"/>
    <s v="ИБК"/>
    <s v="2-СД-8"/>
    <n v="2"/>
    <s v="Дневная"/>
    <n v="2000"/>
    <s v="Да"/>
    <n v="5000"/>
    <x v="0"/>
  </r>
  <r>
    <s v="Маралев"/>
    <s v="Кирилл"/>
    <s v="Иванович"/>
    <d v="1994-09-27T00:00:00"/>
    <s v="Санкт-Петербург"/>
    <s v="ИБК"/>
    <s v="1-СД-8"/>
    <n v="1"/>
    <s v="Дневная"/>
    <n v="2000"/>
    <s v="Нет"/>
    <n v="0"/>
    <x v="1"/>
  </r>
  <r>
    <s v="Гронская"/>
    <s v="Анна"/>
    <s v="Игоревна"/>
    <d v="1997-06-12T00:00:00"/>
    <s v="Вологда"/>
    <s v="ИБК"/>
    <s v="1-СВ-8"/>
    <n v="1"/>
    <s v="Вечерняя"/>
    <n v="1000"/>
    <s v="Да"/>
    <n v="4000"/>
    <x v="0"/>
  </r>
  <r>
    <s v="Веселова"/>
    <s v="Юлия"/>
    <s v="Сергеевна"/>
    <d v="1997-02-04T00:00:00"/>
    <s v="Москва"/>
    <s v="ИБК"/>
    <s v="2-СД-8"/>
    <n v="2"/>
    <s v="Дневная"/>
    <n v="2000"/>
    <s v="Да"/>
    <n v="5000"/>
    <x v="0"/>
  </r>
  <r>
    <s v="Погосов"/>
    <s v="Евгений"/>
    <s v="Анатольевич"/>
    <d v="1997-07-04T00:00:00"/>
    <s v="Санкт-Петербург"/>
    <s v="ИБК"/>
    <s v="1-СД-2"/>
    <n v="1"/>
    <s v="Дневная"/>
    <n v="2000"/>
    <s v="Да"/>
    <n v="8000"/>
    <x v="1"/>
  </r>
  <r>
    <s v="Кудрявцев"/>
    <s v="Павел"/>
    <s v="Сергеевич"/>
    <d v="1994-09-16T00:00:00"/>
    <s v="Санкт-Петербург"/>
    <s v="ИБК"/>
    <s v="1-СД-6"/>
    <n v="1"/>
    <s v="Дневная"/>
    <n v="2000"/>
    <s v="Нет"/>
    <n v="0"/>
    <x v="1"/>
  </r>
  <r>
    <s v="Оганина"/>
    <s v="Елизавета"/>
    <s v="Ильинична"/>
    <d v="1997-07-03T00:00:00"/>
    <s v="Москва"/>
    <s v="ИБК"/>
    <s v="2-СД-2"/>
    <n v="2"/>
    <s v="Дневная"/>
    <n v="2000"/>
    <s v="Нет"/>
    <n v="0"/>
    <x v="0"/>
  </r>
  <r>
    <s v="Яковлева"/>
    <s v="Анна"/>
    <s v="Дмитриевна"/>
    <d v="1995-01-04T00:00:00"/>
    <s v="Санкт-Петербург"/>
    <s v="ИБК"/>
    <s v="1-СЗ-3"/>
    <n v="1"/>
    <s v="Заочная"/>
    <n v="500"/>
    <s v="Нет"/>
    <n v="0"/>
    <x v="1"/>
  </r>
  <r>
    <s v="Иванова"/>
    <s v="Эльвира"/>
    <s v="Мирзаевна"/>
    <d v="1996-02-26T00:00:00"/>
    <s v="Вологда"/>
    <s v="ИБК"/>
    <s v="1-СЗ-3"/>
    <n v="1"/>
    <s v="Заочная"/>
    <n v="500"/>
    <s v="Да"/>
    <n v="2000"/>
    <x v="0"/>
  </r>
  <r>
    <s v="Иванова"/>
    <s v="Анна"/>
    <s v="Леонидовна"/>
    <d v="1996-10-01T00:00:00"/>
    <s v="Санкт-Петербург"/>
    <s v="ИБК"/>
    <s v="1-СВ-9"/>
    <n v="1"/>
    <s v="Вечерняя"/>
    <n v="1000"/>
    <s v="Да"/>
    <n v="4000"/>
    <x v="1"/>
  </r>
  <r>
    <s v="Корогодин"/>
    <s v="Владимир"/>
    <s v="Сергеевич"/>
    <d v="1997-03-24T00:00:00"/>
    <s v="Москва"/>
    <s v="ИБК"/>
    <s v="1-СД-9"/>
    <n v="1"/>
    <s v="Дневная"/>
    <n v="2000"/>
    <s v="Нет"/>
    <n v="0"/>
    <x v="0"/>
  </r>
  <r>
    <s v="Зиновьева"/>
    <s v="Татьяна"/>
    <s v="Сергеевна"/>
    <d v="1993-02-27T00:00:00"/>
    <s v="Тосно"/>
    <s v="СЗППИ"/>
    <s v="1-СВ-9"/>
    <n v="1"/>
    <s v="Вечерняя"/>
    <n v="1000"/>
    <s v="Нет"/>
    <n v="0"/>
    <x v="0"/>
  </r>
  <r>
    <s v="Широкова"/>
    <s v="Марина"/>
    <s v="Сергеевна"/>
    <d v="1991-12-22T00:00:00"/>
    <s v="Москва"/>
    <s v="СЗППИ"/>
    <s v="5-пЗ-2с"/>
    <n v="5"/>
    <s v="Заочная"/>
    <n v="500"/>
    <s v="Да"/>
    <n v="750"/>
    <x v="0"/>
  </r>
  <r>
    <s v="Рожкова"/>
    <s v="Олеся"/>
    <s v="Сергеевна"/>
    <d v="1990-10-12T00:00:00"/>
    <s v="Тосно"/>
    <s v="СЗППИ"/>
    <s v="2-пЗ-3"/>
    <n v="2"/>
    <s v="Заочная"/>
    <n v="500"/>
    <s v="Нет"/>
    <n v="0"/>
    <x v="0"/>
  </r>
  <r>
    <s v="Смирнова"/>
    <s v="Мария"/>
    <s v="Сергеевна"/>
    <d v="1996-02-20T00:00:00"/>
    <s v="Санкт-Петербург"/>
    <s v="СЗППИ"/>
    <s v="3-пД-2"/>
    <n v="3"/>
    <s v="Дневная"/>
    <n v="2000"/>
    <s v="Да"/>
    <n v="5000"/>
    <x v="1"/>
  </r>
  <r>
    <s v="Уварова"/>
    <s v="Марина"/>
    <s v="Сергеевна"/>
    <d v="1993-12-25T00:00:00"/>
    <s v="Санкт-Петербург"/>
    <s v="СЗППИ"/>
    <s v="1-пД-1"/>
    <n v="1"/>
    <s v="Дневная"/>
    <n v="2000"/>
    <s v="Да"/>
    <n v="8000"/>
    <x v="1"/>
  </r>
  <r>
    <s v="Васильева"/>
    <s v="Ксения"/>
    <s v="Сергеевна"/>
    <d v="1994-01-27T00:00:00"/>
    <s v="Санкт-Петербург"/>
    <s v="СЗППИ"/>
    <s v="4-пД-1"/>
    <n v="4"/>
    <s v="Дневная"/>
    <n v="2000"/>
    <s v="Нет"/>
    <n v="0"/>
    <x v="1"/>
  </r>
  <r>
    <s v="Алексеев"/>
    <s v="Алексей"/>
    <s v="Андреевич"/>
    <d v="1994-07-11T00:00:00"/>
    <s v="Санкт-Петербург"/>
    <s v="СЗППИ"/>
    <s v="2-пД-1"/>
    <n v="2"/>
    <s v="Дневная"/>
    <n v="2000"/>
    <s v="Да"/>
    <n v="50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8" cacheId="37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60:C63" firstHeaderRow="0" firstDataRow="1" firstDataCol="1"/>
  <pivotFields count="13">
    <pivotField dataField="1"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1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Кол-во студентов по городам" fld="0" subtotal="count" baseField="12" baseItem="0"/>
    <dataField name="% студентов СПб по отношению к др. городам" fld="0" subtotal="count" showDataAs="percentDiff" baseField="12" baseItem="0" numFmtId="1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7" cacheId="34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53:C57" firstHeaderRow="0" firstDataRow="1" firstDataCol="1"/>
  <pivotFields count="12">
    <pivotField dataField="1" showAll="0">
      <items count="18">
        <item x="16"/>
        <item x="15"/>
        <item x="3"/>
        <item x="2"/>
        <item x="10"/>
        <item x="8"/>
        <item x="9"/>
        <item x="5"/>
        <item x="1"/>
        <item x="6"/>
        <item x="0"/>
        <item x="4"/>
        <item x="12"/>
        <item x="13"/>
        <item x="14"/>
        <item x="11"/>
        <item x="7"/>
        <item t="default"/>
      </items>
    </pivotField>
    <pivotField showAll="0"/>
    <pivotField showAll="0"/>
    <pivotField numFmtId="14"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Количество" fld="0" subtotal="count" baseField="8" baseItem="0"/>
    <dataField name="%" fld="0" subtotal="count" showDataAs="percentOfCol" baseField="0" baseItem="0" numFmtId="1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Таблица5" cacheId="34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47:C50" firstHeaderRow="0" firstDataRow="1" firstDataCol="1"/>
  <pivotFields count="12">
    <pivotField showAll="0">
      <items count="18">
        <item x="16"/>
        <item x="15"/>
        <item x="3"/>
        <item x="2"/>
        <item x="10"/>
        <item x="8"/>
        <item x="9"/>
        <item x="5"/>
        <item x="1"/>
        <item x="6"/>
        <item x="0"/>
        <item x="4"/>
        <item x="12"/>
        <item x="13"/>
        <item x="14"/>
        <item x="11"/>
        <item x="7"/>
        <item t="default"/>
      </items>
    </pivotField>
    <pivotField showAll="0">
      <items count="16">
        <item x="14"/>
        <item x="0"/>
        <item x="2"/>
        <item x="8"/>
        <item x="4"/>
        <item x="6"/>
        <item x="1"/>
        <item x="13"/>
        <item x="10"/>
        <item x="12"/>
        <item x="11"/>
        <item x="5"/>
        <item x="9"/>
        <item x="7"/>
        <item x="3"/>
        <item t="default"/>
      </items>
    </pivotField>
    <pivotField showAll="0">
      <items count="12">
        <item x="4"/>
        <item x="10"/>
        <item x="0"/>
        <item x="7"/>
        <item x="1"/>
        <item x="2"/>
        <item x="6"/>
        <item x="9"/>
        <item x="8"/>
        <item x="5"/>
        <item x="3"/>
        <item t="default"/>
      </items>
    </pivotField>
    <pivotField showAll="0"/>
    <pivotField showAll="0">
      <items count="5">
        <item x="2"/>
        <item x="0"/>
        <item x="1"/>
        <item x="3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16">
        <item x="12"/>
        <item x="2"/>
        <item x="7"/>
        <item x="3"/>
        <item x="4"/>
        <item x="1"/>
        <item x="8"/>
        <item x="6"/>
        <item x="14"/>
        <item x="10"/>
        <item x="5"/>
        <item x="0"/>
        <item x="11"/>
        <item x="13"/>
        <item x="9"/>
        <item t="default"/>
      </items>
    </pivotField>
    <pivotField showAll="0">
      <items count="6">
        <item x="1"/>
        <item x="0"/>
        <item x="3"/>
        <item x="4"/>
        <item x="2"/>
        <item t="default"/>
      </items>
    </pivotField>
    <pivotField showAll="0">
      <items count="4">
        <item x="1"/>
        <item x="0"/>
        <item x="2"/>
        <item t="default"/>
      </items>
    </pivotField>
    <pivotField dataField="1" showAll="0">
      <items count="4">
        <item x="2"/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dataField="1" showAll="0" avgSubtotal="1">
      <items count="7">
        <item x="1"/>
        <item x="5"/>
        <item x="4"/>
        <item x="2"/>
        <item x="0"/>
        <item x="3"/>
        <item t="avg"/>
      </items>
    </pivotField>
  </pivotFields>
  <rowFields count="1">
    <field x="5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Среднее по полю Стипендия" fld="9" subtotal="average" baseField="5" baseItem="0"/>
    <dataField name="Среднее по полю Повышенная стипендия" fld="11" subtotal="average" baseField="5" baseItem="0"/>
  </dataFields>
  <formats count="2">
    <format dxfId="1">
      <pivotArea field="5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Таблица2" cacheId="34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rowHeaderCaption="Курс" colHeaderCaption="Факультет">
  <location ref="A37:D44" firstHeaderRow="1" firstDataRow="2" firstDataCol="1"/>
  <pivotFields count="12">
    <pivotField dataField="1" showAll="0"/>
    <pivotField showAll="0"/>
    <pivotField showAll="0"/>
    <pivotField numFmtId="14" showAll="0"/>
    <pivotField showAll="0"/>
    <pivotField axis="axisCol" showAll="0">
      <items count="3">
        <item x="0"/>
        <item x="1"/>
        <item t="default"/>
      </items>
    </pivotField>
    <pivotField showAll="0"/>
    <pivotField axis="axisRow" showAll="0">
      <items count="6">
        <item x="1"/>
        <item x="0"/>
        <item x="3"/>
        <item x="4"/>
        <item x="2"/>
        <item t="default"/>
      </items>
    </pivotField>
    <pivotField showAll="0"/>
    <pivotField showAll="0"/>
    <pivotField showAll="0"/>
    <pivotField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Количество студентов на факультете/Курсе" fld="0" subtotal="count" baseField="5" baseItem="0"/>
  </dataFields>
  <formats count="18">
    <format dxfId="55">
      <pivotArea type="origin" dataOnly="0" labelOnly="1" outline="0" fieldPosition="0"/>
    </format>
    <format dxfId="54">
      <pivotArea field="7" type="button" dataOnly="0" labelOnly="1" outline="0" axis="axisRow" fieldPosition="0"/>
    </format>
    <format dxfId="53">
      <pivotArea field="5" type="button" dataOnly="0" labelOnly="1" outline="0" axis="axisCol" fieldPosition="0"/>
    </format>
    <format dxfId="52">
      <pivotArea type="topRight" dataOnly="0" labelOnly="1" outline="0" fieldPosition="0"/>
    </format>
    <format dxfId="51">
      <pivotArea dataOnly="0" labelOnly="1" fieldPosition="0">
        <references count="1">
          <reference field="5" count="0"/>
        </references>
      </pivotArea>
    </format>
    <format dxfId="50">
      <pivotArea dataOnly="0" labelOnly="1" grandCol="1" outline="0" fieldPosition="0"/>
    </format>
    <format dxfId="49">
      <pivotArea type="origin" dataOnly="0" labelOnly="1" outline="0" fieldPosition="0"/>
    </format>
    <format dxfId="48">
      <pivotArea field="7" type="button" dataOnly="0" labelOnly="1" outline="0" axis="axisRow" fieldPosition="0"/>
    </format>
    <format dxfId="47">
      <pivotArea field="5" type="button" dataOnly="0" labelOnly="1" outline="0" axis="axisCol" fieldPosition="0"/>
    </format>
    <format dxfId="46">
      <pivotArea type="topRight" dataOnly="0" labelOnly="1" outline="0" fieldPosition="0"/>
    </format>
    <format dxfId="45">
      <pivotArea dataOnly="0" labelOnly="1" fieldPosition="0">
        <references count="1">
          <reference field="5" count="0"/>
        </references>
      </pivotArea>
    </format>
    <format dxfId="44">
      <pivotArea dataOnly="0" labelOnly="1" grandCol="1" outline="0" fieldPosition="0"/>
    </format>
    <format dxfId="43">
      <pivotArea type="origin" dataOnly="0" labelOnly="1" outline="0" fieldPosition="0"/>
    </format>
    <format dxfId="42">
      <pivotArea field="5" type="button" dataOnly="0" labelOnly="1" outline="0" axis="axisCol" fieldPosition="0"/>
    </format>
    <format dxfId="41">
      <pivotArea type="topRight" dataOnly="0" labelOnly="1" outline="0" fieldPosition="0"/>
    </format>
    <format dxfId="40">
      <pivotArea collapsedLevelsAreSubtotals="1" fieldPosition="0">
        <references count="1">
          <reference field="7" count="0"/>
        </references>
      </pivotArea>
    </format>
    <format dxfId="39">
      <pivotArea dataOnly="0" labelOnly="1" fieldPosition="0">
        <references count="1">
          <reference field="7" count="0"/>
        </references>
      </pivotArea>
    </format>
    <format dxfId="38">
      <pivotArea grandRow="1"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СводнаяТаблица1" cacheId="34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rowHeaderCaption="Факультет">
  <location ref="A31:B34" firstHeaderRow="1" firstDataRow="1" firstDataCol="1"/>
  <pivotFields count="12">
    <pivotField dataField="1" showAll="0">
      <items count="18">
        <item x="16"/>
        <item x="15"/>
        <item x="3"/>
        <item x="2"/>
        <item x="10"/>
        <item x="8"/>
        <item x="9"/>
        <item x="5"/>
        <item x="1"/>
        <item x="6"/>
        <item x="0"/>
        <item x="4"/>
        <item x="12"/>
        <item x="13"/>
        <item x="14"/>
        <item x="11"/>
        <item x="7"/>
        <item t="default"/>
      </items>
    </pivotField>
    <pivotField showAll="0"/>
    <pivotField showAll="0"/>
    <pivotField numFmtId="14"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Количество студентов на факультете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abSelected="1" zoomScale="70" zoomScaleNormal="70" workbookViewId="0">
      <selection activeCell="F61" sqref="F61"/>
    </sheetView>
  </sheetViews>
  <sheetFormatPr defaultRowHeight="15" x14ac:dyDescent="0.25"/>
  <cols>
    <col min="1" max="1" width="18.28515625" customWidth="1"/>
    <col min="2" max="2" width="28.7109375" customWidth="1"/>
    <col min="3" max="3" width="44.7109375" customWidth="1"/>
    <col min="4" max="4" width="17.7109375" customWidth="1"/>
    <col min="5" max="5" width="16" customWidth="1"/>
    <col min="6" max="6" width="28.28515625" customWidth="1"/>
    <col min="7" max="7" width="40.85546875" customWidth="1"/>
    <col min="8" max="8" width="5.42578125" customWidth="1"/>
    <col min="9" max="9" width="12.140625" customWidth="1"/>
    <col min="10" max="10" width="13.140625" customWidth="1"/>
    <col min="11" max="11" width="7.7109375" customWidth="1"/>
    <col min="12" max="12" width="16.28515625" customWidth="1"/>
    <col min="13" max="13" width="14.85546875" customWidth="1"/>
    <col min="14" max="14" width="12.5703125" customWidth="1"/>
    <col min="15" max="15" width="8.5703125" customWidth="1"/>
    <col min="16" max="16" width="12.5703125" customWidth="1"/>
    <col min="17" max="17" width="10.5703125" customWidth="1"/>
    <col min="18" max="18" width="12.5703125" customWidth="1"/>
    <col min="19" max="19" width="13.7109375" bestFit="1" customWidth="1"/>
    <col min="20" max="20" width="13.7109375" customWidth="1"/>
    <col min="21" max="21" width="13.7109375" bestFit="1" customWidth="1"/>
    <col min="22" max="22" width="13.7109375" customWidth="1"/>
    <col min="23" max="23" width="12.5703125" customWidth="1"/>
    <col min="24" max="24" width="15.85546875" bestFit="1" customWidth="1"/>
    <col min="25" max="25" width="13.7109375" bestFit="1" customWidth="1"/>
    <col min="26" max="26" width="15.85546875" bestFit="1" customWidth="1"/>
    <col min="27" max="27" width="13.7109375" bestFit="1" customWidth="1"/>
    <col min="28" max="28" width="15.85546875" bestFit="1" customWidth="1"/>
    <col min="29" max="29" width="12.140625" bestFit="1" customWidth="1"/>
  </cols>
  <sheetData>
    <row r="1" spans="1:13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76</v>
      </c>
      <c r="K1" s="1" t="s">
        <v>77</v>
      </c>
      <c r="L1" s="1" t="s">
        <v>80</v>
      </c>
      <c r="M1" s="1" t="s">
        <v>98</v>
      </c>
    </row>
    <row r="2" spans="1:13" x14ac:dyDescent="0.25">
      <c r="A2" t="s">
        <v>9</v>
      </c>
      <c r="B2" t="s">
        <v>10</v>
      </c>
      <c r="C2" t="s">
        <v>11</v>
      </c>
      <c r="D2" s="2">
        <v>35337</v>
      </c>
      <c r="E2" t="s">
        <v>12</v>
      </c>
      <c r="F2" s="3" t="s">
        <v>13</v>
      </c>
      <c r="G2" s="3" t="s">
        <v>14</v>
      </c>
      <c r="H2" s="3">
        <v>2</v>
      </c>
      <c r="I2" s="3" t="s">
        <v>15</v>
      </c>
      <c r="J2" s="3">
        <f>IF(I2="Дневная",2000,IF(I2="Вечерняя",1000,IF(I2="Заочная", 500, 0)))</f>
        <v>2000</v>
      </c>
      <c r="K2" s="3" t="s">
        <v>78</v>
      </c>
      <c r="L2" s="3">
        <f>IF(AND(H2=1,K2="Да"),J2*4,IF(AND(OR(H2=2,H2=3),K2="Да"),J2*2.5,IF(AND(H2&gt;2,K2="Да"),J2*1.5,0)))</f>
        <v>5000</v>
      </c>
      <c r="M2" s="3" t="str">
        <f>IF(E2="Санкт-Петербург","СПб","Другой город")</f>
        <v>Другой город</v>
      </c>
    </row>
    <row r="3" spans="1:13" x14ac:dyDescent="0.25">
      <c r="A3" t="s">
        <v>16</v>
      </c>
      <c r="B3" t="s">
        <v>17</v>
      </c>
      <c r="C3" t="s">
        <v>18</v>
      </c>
      <c r="D3" s="2">
        <v>34604</v>
      </c>
      <c r="E3" t="s">
        <v>19</v>
      </c>
      <c r="F3" s="3" t="s">
        <v>13</v>
      </c>
      <c r="G3" s="3" t="s">
        <v>20</v>
      </c>
      <c r="H3" s="3">
        <v>1</v>
      </c>
      <c r="I3" s="3" t="s">
        <v>15</v>
      </c>
      <c r="J3" s="3">
        <f t="shared" ref="J3:J19" si="0">IF(I3="Дневная",2000,IF(I3="Вечерняя",1000,IF(I3="Заочная", 500, 0)))</f>
        <v>2000</v>
      </c>
      <c r="K3" s="3" t="s">
        <v>79</v>
      </c>
      <c r="L3" s="3">
        <f t="shared" ref="L3:L19" si="1">IF(AND(H3=1,K3="Да"),J3*4,IF(AND(OR(H3=2,H3=3),K3="Да"),J3*2.5,IF(AND(H3&gt;2,K3="Да"),J3*1.5,0)))</f>
        <v>0</v>
      </c>
      <c r="M3" s="3" t="str">
        <f t="shared" ref="M3:M19" si="2">IF(E3="Санкт-Петербург","СПб","Другой город")</f>
        <v>СПб</v>
      </c>
    </row>
    <row r="4" spans="1:13" x14ac:dyDescent="0.25">
      <c r="A4" t="s">
        <v>21</v>
      </c>
      <c r="B4" t="s">
        <v>22</v>
      </c>
      <c r="C4" t="s">
        <v>23</v>
      </c>
      <c r="D4" s="2">
        <v>35593</v>
      </c>
      <c r="E4" t="s">
        <v>24</v>
      </c>
      <c r="F4" s="3" t="s">
        <v>13</v>
      </c>
      <c r="G4" s="3" t="s">
        <v>25</v>
      </c>
      <c r="H4" s="3">
        <v>1</v>
      </c>
      <c r="I4" s="3" t="s">
        <v>26</v>
      </c>
      <c r="J4" s="3">
        <f t="shared" si="0"/>
        <v>1000</v>
      </c>
      <c r="K4" s="3" t="s">
        <v>78</v>
      </c>
      <c r="L4" s="3">
        <f t="shared" si="1"/>
        <v>4000</v>
      </c>
      <c r="M4" s="3" t="str">
        <f t="shared" si="2"/>
        <v>Другой город</v>
      </c>
    </row>
    <row r="5" spans="1:13" x14ac:dyDescent="0.25">
      <c r="A5" t="s">
        <v>27</v>
      </c>
      <c r="B5" t="s">
        <v>28</v>
      </c>
      <c r="C5" t="s">
        <v>29</v>
      </c>
      <c r="D5" s="2">
        <v>35465</v>
      </c>
      <c r="E5" t="s">
        <v>12</v>
      </c>
      <c r="F5" s="3" t="s">
        <v>13</v>
      </c>
      <c r="G5" s="3" t="s">
        <v>14</v>
      </c>
      <c r="H5" s="3">
        <v>2</v>
      </c>
      <c r="I5" s="3" t="s">
        <v>15</v>
      </c>
      <c r="J5" s="3">
        <f t="shared" si="0"/>
        <v>2000</v>
      </c>
      <c r="K5" s="3" t="s">
        <v>78</v>
      </c>
      <c r="L5" s="3">
        <f t="shared" si="1"/>
        <v>5000</v>
      </c>
      <c r="M5" s="3" t="str">
        <f t="shared" si="2"/>
        <v>Другой город</v>
      </c>
    </row>
    <row r="6" spans="1:13" x14ac:dyDescent="0.25">
      <c r="A6" t="s">
        <v>30</v>
      </c>
      <c r="B6" t="s">
        <v>31</v>
      </c>
      <c r="C6" t="s">
        <v>32</v>
      </c>
      <c r="D6" s="2">
        <v>35615</v>
      </c>
      <c r="E6" t="s">
        <v>19</v>
      </c>
      <c r="F6" s="3" t="s">
        <v>13</v>
      </c>
      <c r="G6" s="3" t="s">
        <v>33</v>
      </c>
      <c r="H6" s="3">
        <v>1</v>
      </c>
      <c r="I6" s="3" t="s">
        <v>15</v>
      </c>
      <c r="J6" s="3">
        <f t="shared" si="0"/>
        <v>2000</v>
      </c>
      <c r="K6" s="3" t="s">
        <v>78</v>
      </c>
      <c r="L6" s="3">
        <f t="shared" si="1"/>
        <v>8000</v>
      </c>
      <c r="M6" s="3" t="str">
        <f t="shared" si="2"/>
        <v>СПб</v>
      </c>
    </row>
    <row r="7" spans="1:13" x14ac:dyDescent="0.25">
      <c r="A7" t="s">
        <v>34</v>
      </c>
      <c r="B7" t="s">
        <v>35</v>
      </c>
      <c r="C7" t="s">
        <v>36</v>
      </c>
      <c r="D7" s="2">
        <v>34593</v>
      </c>
      <c r="E7" t="s">
        <v>19</v>
      </c>
      <c r="F7" s="3" t="s">
        <v>13</v>
      </c>
      <c r="G7" s="3" t="s">
        <v>37</v>
      </c>
      <c r="H7" s="3">
        <v>1</v>
      </c>
      <c r="I7" s="3" t="s">
        <v>15</v>
      </c>
      <c r="J7" s="3">
        <f t="shared" si="0"/>
        <v>2000</v>
      </c>
      <c r="K7" s="3" t="s">
        <v>79</v>
      </c>
      <c r="L7" s="3">
        <f t="shared" si="1"/>
        <v>0</v>
      </c>
      <c r="M7" s="3" t="str">
        <f t="shared" si="2"/>
        <v>СПб</v>
      </c>
    </row>
    <row r="8" spans="1:13" x14ac:dyDescent="0.25">
      <c r="A8" t="s">
        <v>38</v>
      </c>
      <c r="B8" t="s">
        <v>39</v>
      </c>
      <c r="C8" t="s">
        <v>40</v>
      </c>
      <c r="D8" s="2">
        <v>35614</v>
      </c>
      <c r="E8" t="s">
        <v>12</v>
      </c>
      <c r="F8" s="3" t="s">
        <v>13</v>
      </c>
      <c r="G8" s="3" t="s">
        <v>41</v>
      </c>
      <c r="H8" s="3">
        <v>2</v>
      </c>
      <c r="I8" s="3" t="s">
        <v>15</v>
      </c>
      <c r="J8" s="3">
        <f t="shared" si="0"/>
        <v>2000</v>
      </c>
      <c r="K8" s="3" t="s">
        <v>79</v>
      </c>
      <c r="L8" s="3">
        <f t="shared" si="1"/>
        <v>0</v>
      </c>
      <c r="M8" s="3" t="str">
        <f t="shared" si="2"/>
        <v>Другой город</v>
      </c>
    </row>
    <row r="9" spans="1:13" x14ac:dyDescent="0.25">
      <c r="A9" t="s">
        <v>42</v>
      </c>
      <c r="B9" t="s">
        <v>22</v>
      </c>
      <c r="C9" t="s">
        <v>43</v>
      </c>
      <c r="D9" s="2">
        <v>34703</v>
      </c>
      <c r="E9" t="s">
        <v>19</v>
      </c>
      <c r="F9" s="3" t="s">
        <v>13</v>
      </c>
      <c r="G9" s="3" t="s">
        <v>44</v>
      </c>
      <c r="H9" s="3">
        <v>1</v>
      </c>
      <c r="I9" s="3" t="s">
        <v>45</v>
      </c>
      <c r="J9" s="3">
        <f t="shared" si="0"/>
        <v>500</v>
      </c>
      <c r="K9" s="3" t="s">
        <v>79</v>
      </c>
      <c r="L9" s="3">
        <f t="shared" si="1"/>
        <v>0</v>
      </c>
      <c r="M9" s="3" t="str">
        <f t="shared" si="2"/>
        <v>СПб</v>
      </c>
    </row>
    <row r="10" spans="1:13" x14ac:dyDescent="0.25">
      <c r="A10" t="s">
        <v>46</v>
      </c>
      <c r="B10" t="s">
        <v>47</v>
      </c>
      <c r="C10" t="s">
        <v>48</v>
      </c>
      <c r="D10" s="2">
        <v>35121</v>
      </c>
      <c r="E10" t="s">
        <v>24</v>
      </c>
      <c r="F10" s="3" t="s">
        <v>13</v>
      </c>
      <c r="G10" s="3" t="s">
        <v>44</v>
      </c>
      <c r="H10" s="3">
        <v>1</v>
      </c>
      <c r="I10" s="3" t="s">
        <v>45</v>
      </c>
      <c r="J10" s="3">
        <f t="shared" si="0"/>
        <v>500</v>
      </c>
      <c r="K10" s="3" t="s">
        <v>78</v>
      </c>
      <c r="L10" s="3">
        <f t="shared" si="1"/>
        <v>2000</v>
      </c>
      <c r="M10" s="3" t="str">
        <f t="shared" si="2"/>
        <v>Другой город</v>
      </c>
    </row>
    <row r="11" spans="1:13" x14ac:dyDescent="0.25">
      <c r="A11" t="s">
        <v>46</v>
      </c>
      <c r="B11" t="s">
        <v>22</v>
      </c>
      <c r="C11" t="s">
        <v>49</v>
      </c>
      <c r="D11" s="2">
        <v>35339</v>
      </c>
      <c r="E11" t="s">
        <v>19</v>
      </c>
      <c r="F11" s="3" t="s">
        <v>13</v>
      </c>
      <c r="G11" s="3" t="s">
        <v>50</v>
      </c>
      <c r="H11" s="3">
        <v>1</v>
      </c>
      <c r="I11" s="3" t="s">
        <v>26</v>
      </c>
      <c r="J11" s="3">
        <f t="shared" si="0"/>
        <v>1000</v>
      </c>
      <c r="K11" s="3" t="s">
        <v>78</v>
      </c>
      <c r="L11" s="3">
        <f t="shared" si="1"/>
        <v>4000</v>
      </c>
      <c r="M11" s="3" t="str">
        <f t="shared" si="2"/>
        <v>СПб</v>
      </c>
    </row>
    <row r="12" spans="1:13" x14ac:dyDescent="0.25">
      <c r="A12" t="s">
        <v>51</v>
      </c>
      <c r="B12" t="s">
        <v>52</v>
      </c>
      <c r="C12" t="s">
        <v>36</v>
      </c>
      <c r="D12" s="2">
        <v>35513</v>
      </c>
      <c r="E12" t="s">
        <v>12</v>
      </c>
      <c r="F12" s="3" t="s">
        <v>13</v>
      </c>
      <c r="G12" s="3" t="s">
        <v>53</v>
      </c>
      <c r="H12" s="3">
        <v>1</v>
      </c>
      <c r="I12" s="3" t="s">
        <v>15</v>
      </c>
      <c r="J12" s="3">
        <f t="shared" si="0"/>
        <v>2000</v>
      </c>
      <c r="K12" s="3" t="s">
        <v>79</v>
      </c>
      <c r="L12" s="3">
        <f t="shared" si="1"/>
        <v>0</v>
      </c>
      <c r="M12" s="3" t="str">
        <f t="shared" si="2"/>
        <v>Другой город</v>
      </c>
    </row>
    <row r="13" spans="1:13" x14ac:dyDescent="0.25">
      <c r="A13" t="s">
        <v>54</v>
      </c>
      <c r="B13" t="s">
        <v>55</v>
      </c>
      <c r="C13" t="s">
        <v>29</v>
      </c>
      <c r="D13" s="2">
        <v>34027</v>
      </c>
      <c r="E13" t="s">
        <v>56</v>
      </c>
      <c r="F13" s="3" t="s">
        <v>57</v>
      </c>
      <c r="G13" s="3" t="s">
        <v>50</v>
      </c>
      <c r="H13" s="3">
        <v>1</v>
      </c>
      <c r="I13" s="3" t="s">
        <v>26</v>
      </c>
      <c r="J13" s="3">
        <f t="shared" si="0"/>
        <v>1000</v>
      </c>
      <c r="K13" s="3" t="s">
        <v>79</v>
      </c>
      <c r="L13" s="3">
        <f t="shared" si="1"/>
        <v>0</v>
      </c>
      <c r="M13" s="3" t="str">
        <f t="shared" si="2"/>
        <v>Другой город</v>
      </c>
    </row>
    <row r="14" spans="1:13" x14ac:dyDescent="0.25">
      <c r="A14" t="s">
        <v>58</v>
      </c>
      <c r="B14" t="s">
        <v>59</v>
      </c>
      <c r="C14" t="s">
        <v>29</v>
      </c>
      <c r="D14" s="2">
        <v>33594</v>
      </c>
      <c r="E14" t="s">
        <v>12</v>
      </c>
      <c r="F14" s="3" t="s">
        <v>57</v>
      </c>
      <c r="G14" s="3" t="s">
        <v>60</v>
      </c>
      <c r="H14" s="3">
        <v>5</v>
      </c>
      <c r="I14" s="3" t="s">
        <v>45</v>
      </c>
      <c r="J14" s="3">
        <f t="shared" si="0"/>
        <v>500</v>
      </c>
      <c r="K14" s="3" t="s">
        <v>78</v>
      </c>
      <c r="L14" s="3">
        <f t="shared" si="1"/>
        <v>750</v>
      </c>
      <c r="M14" s="3" t="str">
        <f t="shared" si="2"/>
        <v>Другой город</v>
      </c>
    </row>
    <row r="15" spans="1:13" x14ac:dyDescent="0.25">
      <c r="A15" t="s">
        <v>61</v>
      </c>
      <c r="B15" t="s">
        <v>62</v>
      </c>
      <c r="C15" t="s">
        <v>29</v>
      </c>
      <c r="D15" s="2">
        <v>33158</v>
      </c>
      <c r="E15" t="s">
        <v>56</v>
      </c>
      <c r="F15" s="3" t="s">
        <v>57</v>
      </c>
      <c r="G15" s="3" t="s">
        <v>63</v>
      </c>
      <c r="H15" s="3">
        <v>2</v>
      </c>
      <c r="I15" s="3" t="s">
        <v>45</v>
      </c>
      <c r="J15" s="3">
        <f t="shared" si="0"/>
        <v>500</v>
      </c>
      <c r="K15" s="3" t="s">
        <v>79</v>
      </c>
      <c r="L15" s="3">
        <f t="shared" si="1"/>
        <v>0</v>
      </c>
      <c r="M15" s="3" t="str">
        <f t="shared" si="2"/>
        <v>Другой город</v>
      </c>
    </row>
    <row r="16" spans="1:13" x14ac:dyDescent="0.25">
      <c r="A16" t="s">
        <v>64</v>
      </c>
      <c r="B16" t="s">
        <v>65</v>
      </c>
      <c r="C16" t="s">
        <v>29</v>
      </c>
      <c r="D16" s="2">
        <v>35115</v>
      </c>
      <c r="E16" t="s">
        <v>19</v>
      </c>
      <c r="F16" s="3" t="s">
        <v>57</v>
      </c>
      <c r="G16" s="3" t="s">
        <v>66</v>
      </c>
      <c r="H16" s="3">
        <v>3</v>
      </c>
      <c r="I16" s="3" t="s">
        <v>15</v>
      </c>
      <c r="J16" s="3">
        <f t="shared" si="0"/>
        <v>2000</v>
      </c>
      <c r="K16" s="3" t="s">
        <v>78</v>
      </c>
      <c r="L16" s="3">
        <f t="shared" si="1"/>
        <v>5000</v>
      </c>
      <c r="M16" s="3" t="str">
        <f t="shared" si="2"/>
        <v>СПб</v>
      </c>
    </row>
    <row r="17" spans="1:14" x14ac:dyDescent="0.25">
      <c r="A17" t="s">
        <v>67</v>
      </c>
      <c r="B17" t="s">
        <v>59</v>
      </c>
      <c r="C17" t="s">
        <v>29</v>
      </c>
      <c r="D17" s="2">
        <v>34328</v>
      </c>
      <c r="E17" t="s">
        <v>19</v>
      </c>
      <c r="F17" s="3" t="s">
        <v>57</v>
      </c>
      <c r="G17" s="3" t="s">
        <v>68</v>
      </c>
      <c r="H17" s="3">
        <v>1</v>
      </c>
      <c r="I17" s="3" t="s">
        <v>15</v>
      </c>
      <c r="J17" s="3">
        <f t="shared" si="0"/>
        <v>2000</v>
      </c>
      <c r="K17" s="3" t="s">
        <v>78</v>
      </c>
      <c r="L17" s="3">
        <f t="shared" si="1"/>
        <v>8000</v>
      </c>
      <c r="M17" s="3" t="str">
        <f t="shared" si="2"/>
        <v>СПб</v>
      </c>
    </row>
    <row r="18" spans="1:14" x14ac:dyDescent="0.25">
      <c r="A18" t="s">
        <v>69</v>
      </c>
      <c r="B18" t="s">
        <v>70</v>
      </c>
      <c r="C18" t="s">
        <v>29</v>
      </c>
      <c r="D18" s="2">
        <v>34361</v>
      </c>
      <c r="E18" t="s">
        <v>19</v>
      </c>
      <c r="F18" s="3" t="s">
        <v>57</v>
      </c>
      <c r="G18" s="3" t="s">
        <v>71</v>
      </c>
      <c r="H18" s="3">
        <v>4</v>
      </c>
      <c r="I18" s="3" t="s">
        <v>15</v>
      </c>
      <c r="J18" s="3">
        <f t="shared" si="0"/>
        <v>2000</v>
      </c>
      <c r="K18" s="3" t="s">
        <v>79</v>
      </c>
      <c r="L18" s="3">
        <f t="shared" si="1"/>
        <v>0</v>
      </c>
      <c r="M18" s="3" t="str">
        <f t="shared" si="2"/>
        <v>СПб</v>
      </c>
    </row>
    <row r="19" spans="1:14" x14ac:dyDescent="0.25">
      <c r="A19" t="s">
        <v>72</v>
      </c>
      <c r="B19" t="s">
        <v>73</v>
      </c>
      <c r="C19" t="s">
        <v>74</v>
      </c>
      <c r="D19" s="2">
        <v>34526</v>
      </c>
      <c r="E19" t="s">
        <v>19</v>
      </c>
      <c r="F19" s="3" t="s">
        <v>57</v>
      </c>
      <c r="G19" s="3" t="s">
        <v>75</v>
      </c>
      <c r="H19" s="3">
        <v>2</v>
      </c>
      <c r="I19" s="3" t="s">
        <v>15</v>
      </c>
      <c r="J19" s="3">
        <f t="shared" si="0"/>
        <v>2000</v>
      </c>
      <c r="K19" s="3" t="s">
        <v>78</v>
      </c>
      <c r="L19" s="3">
        <f t="shared" si="1"/>
        <v>5000</v>
      </c>
      <c r="M19" s="3" t="str">
        <f t="shared" si="2"/>
        <v>СПб</v>
      </c>
    </row>
    <row r="22" spans="1:14" ht="45" x14ac:dyDescent="0.25">
      <c r="A22" s="5" t="s">
        <v>5</v>
      </c>
      <c r="B22" s="7" t="s">
        <v>3</v>
      </c>
      <c r="C22" s="7" t="s">
        <v>3</v>
      </c>
      <c r="F22" s="5" t="s">
        <v>5</v>
      </c>
      <c r="G22" s="7" t="s">
        <v>7</v>
      </c>
      <c r="H22" s="7" t="s">
        <v>8</v>
      </c>
      <c r="J22" s="5" t="s">
        <v>5</v>
      </c>
      <c r="K22" s="5" t="s">
        <v>6</v>
      </c>
      <c r="L22" s="7" t="s">
        <v>4</v>
      </c>
      <c r="M22" s="7" t="s">
        <v>3</v>
      </c>
      <c r="N22" s="7" t="s">
        <v>3</v>
      </c>
    </row>
    <row r="23" spans="1:14" x14ac:dyDescent="0.25">
      <c r="A23" s="3" t="s">
        <v>13</v>
      </c>
      <c r="B23" s="2" t="s">
        <v>82</v>
      </c>
      <c r="C23" s="2" t="s">
        <v>83</v>
      </c>
      <c r="F23" s="3" t="s">
        <v>13</v>
      </c>
      <c r="G23" s="3">
        <v>1</v>
      </c>
      <c r="H23" s="2" t="s">
        <v>15</v>
      </c>
      <c r="J23" s="3" t="s">
        <v>13</v>
      </c>
      <c r="K23" s="3" t="s">
        <v>88</v>
      </c>
      <c r="L23" s="3" t="s">
        <v>12</v>
      </c>
      <c r="M23" s="2" t="s">
        <v>82</v>
      </c>
      <c r="N23" s="2" t="s">
        <v>83</v>
      </c>
    </row>
    <row r="25" spans="1:14" ht="44.25" customHeight="1" x14ac:dyDescent="0.25">
      <c r="A25" s="4" t="s">
        <v>81</v>
      </c>
      <c r="C25" s="8" t="s">
        <v>84</v>
      </c>
      <c r="D25" s="8"/>
      <c r="F25" s="8" t="s">
        <v>87</v>
      </c>
      <c r="G25" s="8"/>
      <c r="J25" s="8" t="s">
        <v>89</v>
      </c>
      <c r="K25" s="8"/>
    </row>
    <row r="26" spans="1:14" x14ac:dyDescent="0.25">
      <c r="A26" s="3">
        <f>DCOUNT(A1:L19,J1,A22:A23)</f>
        <v>11</v>
      </c>
      <c r="C26" t="s">
        <v>85</v>
      </c>
      <c r="D26">
        <f>DCOUNT(A1:L19,J1,A22:C23)</f>
        <v>5</v>
      </c>
      <c r="F26" t="s">
        <v>85</v>
      </c>
      <c r="G26">
        <f>DCOUNT(A1:L19,J1,F22:H23)</f>
        <v>4</v>
      </c>
      <c r="J26" t="s">
        <v>85</v>
      </c>
      <c r="K26">
        <f>DCOUNT(A1:L19,J1,J22:N23)</f>
        <v>3</v>
      </c>
    </row>
    <row r="27" spans="1:14" x14ac:dyDescent="0.25">
      <c r="C27" t="s">
        <v>86</v>
      </c>
      <c r="D27">
        <f>DSUM(A1:L19,J1,A22:C23)</f>
        <v>9000</v>
      </c>
      <c r="F27" t="s">
        <v>86</v>
      </c>
      <c r="G27">
        <f>DSUM(A1:L19,J1,F22:H23)</f>
        <v>8000</v>
      </c>
      <c r="J27" t="s">
        <v>90</v>
      </c>
      <c r="K27">
        <f>DAVERAGE(B1:L19,J1,J22:N23)</f>
        <v>2000</v>
      </c>
    </row>
    <row r="31" spans="1:14" x14ac:dyDescent="0.25">
      <c r="A31" s="9" t="s">
        <v>5</v>
      </c>
      <c r="B31" t="s">
        <v>93</v>
      </c>
    </row>
    <row r="32" spans="1:14" x14ac:dyDescent="0.25">
      <c r="A32" s="10" t="s">
        <v>13</v>
      </c>
      <c r="B32" s="11">
        <v>11</v>
      </c>
    </row>
    <row r="33" spans="1:4" x14ac:dyDescent="0.25">
      <c r="A33" s="10" t="s">
        <v>57</v>
      </c>
      <c r="B33" s="11">
        <v>7</v>
      </c>
    </row>
    <row r="34" spans="1:4" x14ac:dyDescent="0.25">
      <c r="A34" s="10" t="s">
        <v>92</v>
      </c>
      <c r="B34" s="11">
        <v>18</v>
      </c>
    </row>
    <row r="37" spans="1:4" ht="45" x14ac:dyDescent="0.25">
      <c r="A37" s="13" t="s">
        <v>94</v>
      </c>
      <c r="B37" s="13" t="s">
        <v>5</v>
      </c>
      <c r="C37" s="13"/>
      <c r="D37" s="13"/>
    </row>
    <row r="38" spans="1:4" x14ac:dyDescent="0.25">
      <c r="A38" s="12" t="s">
        <v>7</v>
      </c>
      <c r="B38" s="6" t="s">
        <v>13</v>
      </c>
      <c r="C38" s="6" t="s">
        <v>57</v>
      </c>
      <c r="D38" s="6" t="s">
        <v>92</v>
      </c>
    </row>
    <row r="39" spans="1:4" x14ac:dyDescent="0.25">
      <c r="A39" s="3">
        <v>1</v>
      </c>
      <c r="B39" s="14">
        <v>8</v>
      </c>
      <c r="C39" s="14">
        <v>2</v>
      </c>
      <c r="D39" s="14">
        <v>10</v>
      </c>
    </row>
    <row r="40" spans="1:4" x14ac:dyDescent="0.25">
      <c r="A40" s="3">
        <v>2</v>
      </c>
      <c r="B40" s="14">
        <v>3</v>
      </c>
      <c r="C40" s="14">
        <v>2</v>
      </c>
      <c r="D40" s="14">
        <v>5</v>
      </c>
    </row>
    <row r="41" spans="1:4" x14ac:dyDescent="0.25">
      <c r="A41" s="3">
        <v>3</v>
      </c>
      <c r="B41" s="14"/>
      <c r="C41" s="14">
        <v>1</v>
      </c>
      <c r="D41" s="14">
        <v>1</v>
      </c>
    </row>
    <row r="42" spans="1:4" x14ac:dyDescent="0.25">
      <c r="A42" s="3">
        <v>4</v>
      </c>
      <c r="B42" s="14"/>
      <c r="C42" s="14">
        <v>1</v>
      </c>
      <c r="D42" s="14">
        <v>1</v>
      </c>
    </row>
    <row r="43" spans="1:4" x14ac:dyDescent="0.25">
      <c r="A43" s="3">
        <v>5</v>
      </c>
      <c r="B43" s="14"/>
      <c r="C43" s="14">
        <v>1</v>
      </c>
      <c r="D43" s="14">
        <v>1</v>
      </c>
    </row>
    <row r="44" spans="1:4" x14ac:dyDescent="0.25">
      <c r="A44" s="10" t="s">
        <v>92</v>
      </c>
      <c r="B44" s="14">
        <v>11</v>
      </c>
      <c r="C44" s="14">
        <v>7</v>
      </c>
      <c r="D44" s="14">
        <v>18</v>
      </c>
    </row>
    <row r="46" spans="1:4" ht="21.75" customHeight="1" x14ac:dyDescent="0.25"/>
    <row r="47" spans="1:4" ht="54.75" customHeight="1" x14ac:dyDescent="0.25">
      <c r="A47" s="12" t="s">
        <v>91</v>
      </c>
      <c r="B47" s="6" t="s">
        <v>95</v>
      </c>
      <c r="C47" s="6" t="s">
        <v>96</v>
      </c>
    </row>
    <row r="48" spans="1:4" x14ac:dyDescent="0.25">
      <c r="A48" s="10" t="s">
        <v>13</v>
      </c>
      <c r="B48" s="11">
        <v>1545.4545454545455</v>
      </c>
      <c r="C48" s="11">
        <v>2545.4545454545455</v>
      </c>
    </row>
    <row r="49" spans="1:3" x14ac:dyDescent="0.25">
      <c r="A49" s="10" t="s">
        <v>57</v>
      </c>
      <c r="B49" s="11">
        <v>1428.5714285714287</v>
      </c>
      <c r="C49" s="11">
        <v>2678.5714285714284</v>
      </c>
    </row>
    <row r="50" spans="1:3" x14ac:dyDescent="0.25">
      <c r="A50" s="10" t="s">
        <v>92</v>
      </c>
      <c r="B50" s="11">
        <v>1500</v>
      </c>
      <c r="C50" s="11">
        <v>2597.2222222222222</v>
      </c>
    </row>
    <row r="53" spans="1:3" x14ac:dyDescent="0.25">
      <c r="A53" s="9" t="s">
        <v>91</v>
      </c>
      <c r="B53" t="s">
        <v>85</v>
      </c>
      <c r="C53" t="s">
        <v>97</v>
      </c>
    </row>
    <row r="54" spans="1:3" x14ac:dyDescent="0.25">
      <c r="A54" s="10" t="s">
        <v>26</v>
      </c>
      <c r="B54" s="11">
        <v>3</v>
      </c>
      <c r="C54" s="15">
        <v>0.16666666666666666</v>
      </c>
    </row>
    <row r="55" spans="1:3" x14ac:dyDescent="0.25">
      <c r="A55" s="10" t="s">
        <v>15</v>
      </c>
      <c r="B55" s="11">
        <v>11</v>
      </c>
      <c r="C55" s="15">
        <v>0.61111111111111116</v>
      </c>
    </row>
    <row r="56" spans="1:3" x14ac:dyDescent="0.25">
      <c r="A56" s="10" t="s">
        <v>45</v>
      </c>
      <c r="B56" s="11">
        <v>4</v>
      </c>
      <c r="C56" s="15">
        <v>0.22222222222222221</v>
      </c>
    </row>
    <row r="57" spans="1:3" x14ac:dyDescent="0.25">
      <c r="A57" s="10" t="s">
        <v>92</v>
      </c>
      <c r="B57" s="11">
        <v>18</v>
      </c>
      <c r="C57" s="15">
        <v>1</v>
      </c>
    </row>
    <row r="60" spans="1:3" x14ac:dyDescent="0.25">
      <c r="A60" s="9" t="s">
        <v>91</v>
      </c>
      <c r="B60" t="s">
        <v>101</v>
      </c>
      <c r="C60" t="s">
        <v>102</v>
      </c>
    </row>
    <row r="61" spans="1:3" x14ac:dyDescent="0.25">
      <c r="A61" s="10" t="s">
        <v>99</v>
      </c>
      <c r="B61" s="11">
        <v>9</v>
      </c>
      <c r="C61" s="15"/>
    </row>
    <row r="62" spans="1:3" x14ac:dyDescent="0.25">
      <c r="A62" s="10" t="s">
        <v>100</v>
      </c>
      <c r="B62" s="11">
        <v>9</v>
      </c>
      <c r="C62" s="15">
        <v>0</v>
      </c>
    </row>
    <row r="63" spans="1:3" x14ac:dyDescent="0.25">
      <c r="A63" s="10" t="s">
        <v>92</v>
      </c>
      <c r="B63" s="11">
        <v>18</v>
      </c>
      <c r="C63" s="15"/>
    </row>
  </sheetData>
  <mergeCells count="3">
    <mergeCell ref="C25:D25"/>
    <mergeCell ref="F25:G25"/>
    <mergeCell ref="J25:K25"/>
  </mergeCell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2019-05-11T13:59:47Z</dcterms:modified>
</cp:coreProperties>
</file>