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m\Documents\ipovilonis\Doc\6_Produccion\test\ipovilonis.github.io\"/>
    </mc:Choice>
  </mc:AlternateContent>
  <bookViews>
    <workbookView xWindow="0" yWindow="0" windowWidth="20490" windowHeight="7170" activeTab="1"/>
  </bookViews>
  <sheets>
    <sheet name="Hoja1" sheetId="1" r:id="rId1"/>
    <sheet name="Hoja2" sheetId="2" r:id="rId2"/>
    <sheet name="Hoja5" sheetId="5" r:id="rId3"/>
    <sheet name="Hoja3" sheetId="3" r:id="rId4"/>
    <sheet name="Fenoles" sheetId="4" r:id="rId5"/>
    <sheet name="R" sheetId="6" r:id="rId6"/>
    <sheet name="acidez" sheetId="8" r:id="rId7"/>
    <sheet name="Hoja7" sheetId="9" r:id="rId8"/>
  </sheets>
  <definedNames>
    <definedName name="_xlnm._FilterDatabase" localSheetId="3" hidden="1">Hoja3!$B$1:$B$141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8" i="8" l="1"/>
  <c r="I106" i="8"/>
  <c r="M107" i="8"/>
  <c r="M108" i="8"/>
  <c r="M109" i="8"/>
  <c r="M110" i="8"/>
  <c r="M111" i="8"/>
  <c r="M112" i="8"/>
  <c r="I110" i="8"/>
  <c r="I111" i="8"/>
  <c r="I112" i="8"/>
  <c r="I109" i="8"/>
  <c r="M106" i="8"/>
  <c r="M105" i="8"/>
  <c r="I107" i="8"/>
  <c r="I105" i="8"/>
  <c r="M104" i="8"/>
  <c r="I104" i="8"/>
  <c r="I102" i="8"/>
  <c r="I103" i="8"/>
  <c r="M103" i="8"/>
  <c r="M102" i="8"/>
  <c r="M101" i="8"/>
  <c r="I101" i="8"/>
  <c r="M100" i="8"/>
  <c r="I100" i="8"/>
  <c r="I99" i="8"/>
  <c r="M99" i="8"/>
  <c r="M98" i="8"/>
  <c r="I98" i="8"/>
  <c r="M97" i="8"/>
  <c r="I97" i="8"/>
  <c r="M91" i="8"/>
  <c r="M92" i="8"/>
  <c r="M93" i="8"/>
  <c r="M94" i="8"/>
  <c r="M95" i="8"/>
  <c r="M96" i="8"/>
  <c r="M90" i="8"/>
  <c r="I96" i="8"/>
  <c r="I95" i="8"/>
  <c r="I94" i="8"/>
  <c r="I93" i="8"/>
  <c r="I92" i="8"/>
  <c r="I91" i="8"/>
  <c r="I90" i="8"/>
  <c r="M89" i="8"/>
  <c r="I89" i="8"/>
  <c r="M88" i="8"/>
  <c r="I88" i="8"/>
  <c r="M87" i="8"/>
  <c r="I87" i="8"/>
  <c r="I85" i="8"/>
  <c r="I86" i="8"/>
  <c r="M86" i="8"/>
  <c r="M85" i="8"/>
  <c r="M84" i="8"/>
  <c r="I84" i="8"/>
  <c r="M83" i="8"/>
  <c r="I83" i="8"/>
  <c r="M82" i="8"/>
  <c r="I82" i="8"/>
  <c r="I81" i="8"/>
  <c r="M81" i="8"/>
  <c r="I80" i="8"/>
  <c r="M80" i="8"/>
  <c r="M79" i="8"/>
  <c r="I79" i="8"/>
  <c r="M78" i="8"/>
  <c r="I78" i="8"/>
  <c r="M77" i="8"/>
  <c r="M76" i="8"/>
  <c r="M75" i="8"/>
  <c r="I76" i="8"/>
  <c r="I77" i="8"/>
  <c r="P77" i="8" s="1"/>
  <c r="I75" i="8"/>
  <c r="M74" i="8"/>
  <c r="M73" i="8"/>
  <c r="M72" i="8"/>
  <c r="M71" i="8"/>
  <c r="I72" i="8"/>
  <c r="I73" i="8"/>
  <c r="P73" i="8" s="1"/>
  <c r="I74" i="8"/>
  <c r="I71" i="8"/>
  <c r="M70" i="8"/>
  <c r="I70" i="8"/>
  <c r="M69" i="8"/>
  <c r="I69" i="8"/>
  <c r="M68" i="8"/>
  <c r="I68" i="8"/>
  <c r="I11" i="8"/>
  <c r="I2" i="8"/>
  <c r="M2" i="8"/>
  <c r="I3" i="8"/>
  <c r="M3" i="8"/>
  <c r="I4" i="8"/>
  <c r="M4" i="8"/>
  <c r="I5" i="8"/>
  <c r="M5" i="8"/>
  <c r="I6" i="8"/>
  <c r="M6" i="8"/>
  <c r="I7" i="8"/>
  <c r="M7" i="8"/>
  <c r="I8" i="8"/>
  <c r="M8" i="8"/>
  <c r="I9" i="8"/>
  <c r="M9" i="8"/>
  <c r="I10" i="8"/>
  <c r="M10" i="8"/>
  <c r="M11" i="8"/>
  <c r="I12" i="8"/>
  <c r="M12" i="8"/>
  <c r="I13" i="8"/>
  <c r="M13" i="8"/>
  <c r="I14" i="8"/>
  <c r="M14" i="8"/>
  <c r="I15" i="8"/>
  <c r="M15" i="8"/>
  <c r="I16" i="8"/>
  <c r="M16" i="8"/>
  <c r="I17" i="8"/>
  <c r="M17" i="8"/>
  <c r="I18" i="8"/>
  <c r="M18" i="8"/>
  <c r="I19" i="8"/>
  <c r="M19" i="8"/>
  <c r="I20" i="8"/>
  <c r="M20" i="8"/>
  <c r="I21" i="8"/>
  <c r="M21" i="8"/>
  <c r="I22" i="8"/>
  <c r="M22" i="8"/>
  <c r="I23" i="8"/>
  <c r="M23" i="8"/>
  <c r="I24" i="8"/>
  <c r="M24" i="8"/>
  <c r="I25" i="8"/>
  <c r="M25" i="8"/>
  <c r="I26" i="8"/>
  <c r="M26" i="8"/>
  <c r="I27" i="8"/>
  <c r="M27" i="8"/>
  <c r="I28" i="8"/>
  <c r="M28" i="8"/>
  <c r="I29" i="8"/>
  <c r="M29" i="8"/>
  <c r="I30" i="8"/>
  <c r="M30" i="8"/>
  <c r="I31" i="8"/>
  <c r="M31" i="8"/>
  <c r="I32" i="8"/>
  <c r="M32" i="8"/>
  <c r="I33" i="8"/>
  <c r="M33" i="8"/>
  <c r="I34" i="8"/>
  <c r="M34" i="8"/>
  <c r="I35" i="8"/>
  <c r="M35" i="8"/>
  <c r="I36" i="8"/>
  <c r="M36" i="8"/>
  <c r="I37" i="8"/>
  <c r="M37" i="8"/>
  <c r="I38" i="8"/>
  <c r="M38" i="8"/>
  <c r="I39" i="8"/>
  <c r="M39" i="8"/>
  <c r="I40" i="8"/>
  <c r="M40" i="8"/>
  <c r="I41" i="8"/>
  <c r="M41" i="8"/>
  <c r="I42" i="8"/>
  <c r="M42" i="8"/>
  <c r="I43" i="8"/>
  <c r="M43" i="8"/>
  <c r="I44" i="8"/>
  <c r="M44" i="8"/>
  <c r="I45" i="8"/>
  <c r="M45" i="8"/>
  <c r="I46" i="8"/>
  <c r="M46" i="8"/>
  <c r="I47" i="8"/>
  <c r="M47" i="8"/>
  <c r="I48" i="8"/>
  <c r="M48" i="8"/>
  <c r="I49" i="8"/>
  <c r="M49" i="8"/>
  <c r="I50" i="8"/>
  <c r="M50" i="8"/>
  <c r="I51" i="8"/>
  <c r="M51" i="8"/>
  <c r="I52" i="8"/>
  <c r="M52" i="8"/>
  <c r="I53" i="8"/>
  <c r="M53" i="8"/>
  <c r="I54" i="8"/>
  <c r="M54" i="8"/>
  <c r="I55" i="8"/>
  <c r="M55" i="8"/>
  <c r="I56" i="8"/>
  <c r="M56" i="8"/>
  <c r="I57" i="8"/>
  <c r="M57" i="8"/>
  <c r="I58" i="8"/>
  <c r="M58" i="8"/>
  <c r="I59" i="8"/>
  <c r="M59" i="8"/>
  <c r="I60" i="8"/>
  <c r="M60" i="8"/>
  <c r="I61" i="8"/>
  <c r="M61" i="8"/>
  <c r="I62" i="8"/>
  <c r="M62" i="8"/>
  <c r="I63" i="8"/>
  <c r="M63" i="8"/>
  <c r="I64" i="8"/>
  <c r="M64" i="8"/>
  <c r="I65" i="8"/>
  <c r="M65" i="8"/>
  <c r="I66" i="8"/>
  <c r="M66" i="8"/>
  <c r="I67" i="8"/>
  <c r="M67" i="8"/>
  <c r="P65" i="8" l="1"/>
  <c r="P33" i="8"/>
  <c r="P79" i="8"/>
  <c r="P74" i="8"/>
  <c r="P75" i="8"/>
  <c r="P76" i="8"/>
  <c r="P78" i="8"/>
  <c r="P61" i="8"/>
  <c r="P28" i="8"/>
  <c r="P26" i="8"/>
  <c r="P24" i="8"/>
  <c r="P22" i="8"/>
  <c r="P20" i="8"/>
  <c r="P18" i="8"/>
  <c r="P12" i="8"/>
  <c r="P29" i="8"/>
  <c r="P17" i="8"/>
  <c r="P70" i="8"/>
  <c r="P71" i="8"/>
  <c r="P57" i="8"/>
  <c r="P53" i="8"/>
  <c r="P45" i="8"/>
  <c r="P37" i="8"/>
  <c r="P72" i="8"/>
  <c r="P49" i="8"/>
  <c r="P60" i="8"/>
  <c r="P58" i="8"/>
  <c r="P56" i="8"/>
  <c r="P54" i="8"/>
  <c r="P52" i="8"/>
  <c r="P50" i="8"/>
  <c r="P44" i="8"/>
  <c r="P42" i="8"/>
  <c r="P40" i="8"/>
  <c r="P38" i="8"/>
  <c r="P36" i="8"/>
  <c r="P21" i="8"/>
  <c r="P13" i="8"/>
  <c r="P11" i="8"/>
  <c r="P7" i="8"/>
  <c r="P10" i="8"/>
  <c r="P8" i="8"/>
  <c r="P6" i="8"/>
  <c r="P4" i="8"/>
  <c r="P2" i="8"/>
  <c r="P39" i="8"/>
  <c r="P41" i="8"/>
  <c r="P68" i="8"/>
  <c r="P59" i="8"/>
  <c r="P55" i="8"/>
  <c r="P25" i="8"/>
  <c r="P23" i="8"/>
  <c r="P9" i="8"/>
  <c r="P5" i="8"/>
  <c r="P69" i="8"/>
  <c r="P66" i="8"/>
  <c r="P63" i="8"/>
  <c r="P47" i="8"/>
  <c r="P34" i="8"/>
  <c r="P31" i="8"/>
  <c r="P15" i="8"/>
  <c r="P67" i="8"/>
  <c r="P51" i="8"/>
  <c r="P35" i="8"/>
  <c r="P19" i="8"/>
  <c r="P64" i="8"/>
  <c r="P62" i="8"/>
  <c r="P48" i="8"/>
  <c r="P46" i="8"/>
  <c r="P43" i="8"/>
  <c r="P32" i="8"/>
  <c r="P30" i="8"/>
  <c r="P27" i="8"/>
  <c r="P16" i="8"/>
  <c r="P14" i="8"/>
  <c r="P3" i="8"/>
  <c r="I2" i="4"/>
  <c r="G67" i="4"/>
  <c r="H67" i="4" s="1"/>
  <c r="I67" i="4" s="1"/>
  <c r="G68" i="4"/>
  <c r="H68" i="4" s="1"/>
  <c r="I68" i="4" s="1"/>
  <c r="G69" i="4"/>
  <c r="H69" i="4"/>
  <c r="I69" i="4" s="1"/>
  <c r="G70" i="4"/>
  <c r="H70" i="4" s="1"/>
  <c r="I70" i="4" s="1"/>
  <c r="G71" i="4"/>
  <c r="H71" i="4" s="1"/>
  <c r="I71" i="4" s="1"/>
  <c r="G72" i="4"/>
  <c r="H72" i="4" s="1"/>
  <c r="I72" i="4" s="1"/>
  <c r="G73" i="4"/>
  <c r="H73" i="4" s="1"/>
  <c r="I73" i="4" s="1"/>
  <c r="G74" i="4"/>
  <c r="H74" i="4" s="1"/>
  <c r="I74" i="4" s="1"/>
  <c r="G75" i="4"/>
  <c r="H75" i="4" s="1"/>
  <c r="I75" i="4" s="1"/>
  <c r="G76" i="4"/>
  <c r="H76" i="4" s="1"/>
  <c r="I76" i="4" s="1"/>
  <c r="G77" i="4"/>
  <c r="H77" i="4"/>
  <c r="I77" i="4" s="1"/>
  <c r="G78" i="4"/>
  <c r="H78" i="4" s="1"/>
  <c r="I78" i="4" s="1"/>
  <c r="G79" i="4"/>
  <c r="H79" i="4" s="1"/>
  <c r="I79" i="4" s="1"/>
  <c r="G80" i="4"/>
  <c r="H80" i="4" s="1"/>
  <c r="I80" i="4" s="1"/>
  <c r="G81" i="4"/>
  <c r="H81" i="4" s="1"/>
  <c r="I81" i="4" s="1"/>
  <c r="G82" i="4"/>
  <c r="H82" i="4" s="1"/>
  <c r="I82" i="4" s="1"/>
  <c r="G83" i="4"/>
  <c r="H83" i="4" s="1"/>
  <c r="I83" i="4" s="1"/>
  <c r="G84" i="4"/>
  <c r="H84" i="4" s="1"/>
  <c r="I84" i="4" s="1"/>
  <c r="G85" i="4"/>
  <c r="H85" i="4"/>
  <c r="I85" i="4" s="1"/>
  <c r="G86" i="4"/>
  <c r="H86" i="4" s="1"/>
  <c r="I86" i="4" s="1"/>
  <c r="G87" i="4"/>
  <c r="H87" i="4" s="1"/>
  <c r="I87" i="4" s="1"/>
  <c r="G88" i="4"/>
  <c r="H88" i="4" s="1"/>
  <c r="I88" i="4" s="1"/>
  <c r="G89" i="4"/>
  <c r="H89" i="4" s="1"/>
  <c r="I89" i="4" s="1"/>
  <c r="G90" i="4"/>
  <c r="H90" i="4" s="1"/>
  <c r="I90" i="4" s="1"/>
  <c r="G91" i="4"/>
  <c r="H91" i="4" s="1"/>
  <c r="I91" i="4" s="1"/>
  <c r="G92" i="4"/>
  <c r="H92" i="4" s="1"/>
  <c r="I92" i="4" s="1"/>
  <c r="G93" i="4"/>
  <c r="H93" i="4" s="1"/>
  <c r="I93" i="4" s="1"/>
  <c r="G94" i="4"/>
  <c r="H94" i="4" s="1"/>
  <c r="I94" i="4" s="1"/>
  <c r="G95" i="4"/>
  <c r="H95" i="4" s="1"/>
  <c r="I95" i="4" s="1"/>
  <c r="G96" i="4"/>
  <c r="H96" i="4" s="1"/>
  <c r="I96" i="4" s="1"/>
  <c r="G97" i="4"/>
  <c r="H97" i="4" s="1"/>
  <c r="I97" i="4" s="1"/>
  <c r="G98" i="4"/>
  <c r="H98" i="4" s="1"/>
  <c r="I98" i="4" s="1"/>
  <c r="G99" i="4"/>
  <c r="H99" i="4" s="1"/>
  <c r="I99" i="4" s="1"/>
  <c r="G100" i="4"/>
  <c r="H100" i="4" s="1"/>
  <c r="I100" i="4" s="1"/>
  <c r="G101" i="4"/>
  <c r="H101" i="4" s="1"/>
  <c r="I101" i="4" s="1"/>
  <c r="G102" i="4"/>
  <c r="H102" i="4"/>
  <c r="I102" i="4" s="1"/>
  <c r="G103" i="4"/>
  <c r="H103" i="4" s="1"/>
  <c r="I103" i="4" s="1"/>
  <c r="G104" i="4"/>
  <c r="H104" i="4"/>
  <c r="I104" i="4" s="1"/>
  <c r="G105" i="4"/>
  <c r="H105" i="4" s="1"/>
  <c r="I105" i="4" s="1"/>
  <c r="G106" i="4"/>
  <c r="H106" i="4" s="1"/>
  <c r="I106" i="4" s="1"/>
  <c r="G107" i="4"/>
  <c r="H107" i="4" s="1"/>
  <c r="I107" i="4" s="1"/>
  <c r="G2" i="4"/>
  <c r="H2" i="4" s="1"/>
  <c r="J2" i="4" s="1"/>
  <c r="G3" i="4"/>
  <c r="H3" i="4" s="1"/>
  <c r="I3" i="4" s="1"/>
  <c r="G4" i="4"/>
  <c r="H4" i="4" s="1"/>
  <c r="I4" i="4" s="1"/>
  <c r="G5" i="4"/>
  <c r="H5" i="4"/>
  <c r="I5" i="4" s="1"/>
  <c r="G6" i="4"/>
  <c r="H6" i="4"/>
  <c r="I6" i="4" s="1"/>
  <c r="G7" i="4"/>
  <c r="H7" i="4" s="1"/>
  <c r="I7" i="4" s="1"/>
  <c r="G8" i="4"/>
  <c r="H8" i="4" s="1"/>
  <c r="I8" i="4" s="1"/>
  <c r="G9" i="4"/>
  <c r="H9" i="4" s="1"/>
  <c r="I9" i="4" s="1"/>
  <c r="G10" i="4"/>
  <c r="H10" i="4" s="1"/>
  <c r="I10" i="4" s="1"/>
  <c r="G11" i="4"/>
  <c r="H11" i="4" s="1"/>
  <c r="I11" i="4" s="1"/>
  <c r="G12" i="4"/>
  <c r="H12" i="4" s="1"/>
  <c r="I12" i="4" s="1"/>
  <c r="G13" i="4"/>
  <c r="H13" i="4"/>
  <c r="I13" i="4" s="1"/>
  <c r="G14" i="4"/>
  <c r="H14" i="4"/>
  <c r="I14" i="4" s="1"/>
  <c r="G15" i="4"/>
  <c r="H15" i="4" s="1"/>
  <c r="I15" i="4" s="1"/>
  <c r="G16" i="4"/>
  <c r="H16" i="4" s="1"/>
  <c r="I16" i="4" s="1"/>
  <c r="G17" i="4"/>
  <c r="H17" i="4" s="1"/>
  <c r="I17" i="4" s="1"/>
  <c r="G18" i="4"/>
  <c r="H18" i="4" s="1"/>
  <c r="I18" i="4" s="1"/>
  <c r="G19" i="4"/>
  <c r="H19" i="4" s="1"/>
  <c r="I19" i="4" s="1"/>
  <c r="G20" i="4"/>
  <c r="H20" i="4" s="1"/>
  <c r="I20" i="4" s="1"/>
  <c r="G21" i="4"/>
  <c r="H21" i="4"/>
  <c r="I21" i="4" s="1"/>
  <c r="G22" i="4"/>
  <c r="H22" i="4"/>
  <c r="I22" i="4" s="1"/>
  <c r="G23" i="4"/>
  <c r="H23" i="4" s="1"/>
  <c r="I23" i="4" s="1"/>
  <c r="G24" i="4"/>
  <c r="H24" i="4" s="1"/>
  <c r="I24" i="4" s="1"/>
  <c r="G25" i="4"/>
  <c r="H25" i="4" s="1"/>
  <c r="I25" i="4" s="1"/>
  <c r="G26" i="4"/>
  <c r="H26" i="4" s="1"/>
  <c r="I26" i="4" s="1"/>
  <c r="G27" i="4"/>
  <c r="H27" i="4" s="1"/>
  <c r="I27" i="4" s="1"/>
  <c r="G28" i="4"/>
  <c r="H28" i="4" s="1"/>
  <c r="I28" i="4" s="1"/>
  <c r="G29" i="4"/>
  <c r="H29" i="4"/>
  <c r="I29" i="4" s="1"/>
  <c r="G30" i="4"/>
  <c r="H30" i="4"/>
  <c r="I30" i="4" s="1"/>
  <c r="G31" i="4"/>
  <c r="H31" i="4" s="1"/>
  <c r="I31" i="4" s="1"/>
  <c r="G32" i="4"/>
  <c r="H32" i="4" s="1"/>
  <c r="I32" i="4" s="1"/>
  <c r="G33" i="4"/>
  <c r="H33" i="4" s="1"/>
  <c r="I33" i="4" s="1"/>
  <c r="G34" i="4"/>
  <c r="H34" i="4" s="1"/>
  <c r="I34" i="4" s="1"/>
  <c r="G35" i="4"/>
  <c r="H35" i="4" s="1"/>
  <c r="I35" i="4" s="1"/>
  <c r="G36" i="4"/>
  <c r="H36" i="4" s="1"/>
  <c r="I36" i="4" s="1"/>
  <c r="G37" i="4"/>
  <c r="H37" i="4"/>
  <c r="I37" i="4" s="1"/>
  <c r="J37" i="4" s="1"/>
  <c r="G38" i="4"/>
  <c r="H38" i="4"/>
  <c r="I38" i="4" s="1"/>
  <c r="J38" i="4" s="1"/>
  <c r="G39" i="4"/>
  <c r="H39" i="4" s="1"/>
  <c r="I39" i="4" s="1"/>
  <c r="J39" i="4" s="1"/>
  <c r="G40" i="4"/>
  <c r="H40" i="4" s="1"/>
  <c r="I40" i="4" s="1"/>
  <c r="J40" i="4" s="1"/>
  <c r="G41" i="4"/>
  <c r="H41" i="4" s="1"/>
  <c r="I41" i="4" s="1"/>
  <c r="J41" i="4" s="1"/>
  <c r="G42" i="4"/>
  <c r="H42" i="4" s="1"/>
  <c r="I42" i="4" s="1"/>
  <c r="J42" i="4" s="1"/>
  <c r="G43" i="4"/>
  <c r="H43" i="4" s="1"/>
  <c r="I43" i="4" s="1"/>
  <c r="J43" i="4" s="1"/>
  <c r="G44" i="4"/>
  <c r="H44" i="4" s="1"/>
  <c r="I44" i="4" s="1"/>
  <c r="J44" i="4" s="1"/>
  <c r="G45" i="4"/>
  <c r="H45" i="4"/>
  <c r="I45" i="4" s="1"/>
  <c r="J45" i="4" s="1"/>
  <c r="G46" i="4"/>
  <c r="H46" i="4" s="1"/>
  <c r="I46" i="4" s="1"/>
  <c r="J46" i="4" s="1"/>
  <c r="G47" i="4"/>
  <c r="H47" i="4" s="1"/>
  <c r="I47" i="4" s="1"/>
  <c r="J47" i="4" s="1"/>
  <c r="G48" i="4"/>
  <c r="H48" i="4" s="1"/>
  <c r="I48" i="4" s="1"/>
  <c r="J48" i="4" s="1"/>
  <c r="G49" i="4"/>
  <c r="H49" i="4" s="1"/>
  <c r="I49" i="4" s="1"/>
  <c r="J49" i="4" s="1"/>
  <c r="G50" i="4"/>
  <c r="H50" i="4" s="1"/>
  <c r="I50" i="4" s="1"/>
  <c r="J50" i="4" s="1"/>
  <c r="G51" i="4"/>
  <c r="H51" i="4" s="1"/>
  <c r="I51" i="4" s="1"/>
  <c r="J51" i="4" s="1"/>
  <c r="G52" i="4"/>
  <c r="H52" i="4" s="1"/>
  <c r="I52" i="4" s="1"/>
  <c r="G53" i="4"/>
  <c r="H53" i="4"/>
  <c r="I53" i="4" s="1"/>
  <c r="J53" i="4" s="1"/>
  <c r="G54" i="4"/>
  <c r="H54" i="4"/>
  <c r="I54" i="4" s="1"/>
  <c r="J54" i="4" s="1"/>
  <c r="G55" i="4"/>
  <c r="H55" i="4" s="1"/>
  <c r="I55" i="4" s="1"/>
  <c r="J55" i="4" s="1"/>
  <c r="G56" i="4"/>
  <c r="H56" i="4" s="1"/>
  <c r="I56" i="4" s="1"/>
  <c r="J56" i="4" s="1"/>
  <c r="G57" i="4"/>
  <c r="H57" i="4" s="1"/>
  <c r="I57" i="4" s="1"/>
  <c r="J57" i="4" s="1"/>
  <c r="G58" i="4"/>
  <c r="H58" i="4" s="1"/>
  <c r="I58" i="4" s="1"/>
  <c r="J58" i="4" s="1"/>
  <c r="G59" i="4"/>
  <c r="H59" i="4" s="1"/>
  <c r="I59" i="4" s="1"/>
  <c r="J59" i="4" s="1"/>
  <c r="G60" i="4"/>
  <c r="H60" i="4" s="1"/>
  <c r="I60" i="4" s="1"/>
  <c r="J60" i="4" s="1"/>
  <c r="G61" i="4"/>
  <c r="H61" i="4"/>
  <c r="I61" i="4" s="1"/>
  <c r="J61" i="4" s="1"/>
  <c r="G62" i="4"/>
  <c r="H62" i="4" s="1"/>
  <c r="I62" i="4" s="1"/>
  <c r="J62" i="4" s="1"/>
  <c r="G63" i="4"/>
  <c r="H63" i="4" s="1"/>
  <c r="I63" i="4" s="1"/>
  <c r="J63" i="4" s="1"/>
  <c r="G64" i="4"/>
  <c r="H64" i="4" s="1"/>
  <c r="I64" i="4" s="1"/>
  <c r="J64" i="4" s="1"/>
  <c r="G65" i="4"/>
  <c r="H65" i="4" s="1"/>
  <c r="I65" i="4" s="1"/>
  <c r="J65" i="4" s="1"/>
  <c r="L61" i="4" l="1"/>
  <c r="K41" i="4"/>
  <c r="L41" i="4"/>
  <c r="K57" i="4"/>
  <c r="L53" i="4"/>
  <c r="K53" i="4"/>
  <c r="L45" i="4"/>
  <c r="K45" i="4"/>
  <c r="K37" i="4"/>
  <c r="L37" i="4"/>
  <c r="L57" i="4"/>
  <c r="K61" i="4"/>
  <c r="J52" i="4"/>
  <c r="K49" i="4" s="1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K21" i="4" l="1"/>
  <c r="L21" i="4"/>
  <c r="K29" i="4"/>
  <c r="L29" i="4"/>
  <c r="K18" i="4"/>
  <c r="L18" i="4"/>
  <c r="L49" i="4"/>
  <c r="K25" i="4"/>
  <c r="L25" i="4"/>
  <c r="L33" i="4"/>
  <c r="K33" i="4"/>
  <c r="K6" i="4"/>
  <c r="L6" i="4"/>
  <c r="K10" i="4"/>
  <c r="L10" i="4"/>
  <c r="L14" i="4"/>
  <c r="K14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G66" i="4"/>
  <c r="H66" i="4" s="1"/>
  <c r="I66" i="4" s="1"/>
  <c r="J107" i="4" l="1"/>
  <c r="L2" i="4"/>
  <c r="K2" i="4"/>
  <c r="L102" i="4"/>
  <c r="L90" i="4"/>
  <c r="K90" i="4"/>
  <c r="L86" i="4"/>
  <c r="L94" i="4"/>
  <c r="K82" i="4"/>
  <c r="L74" i="4"/>
  <c r="K74" i="4"/>
  <c r="K102" i="4"/>
  <c r="K94" i="4"/>
  <c r="K86" i="4"/>
  <c r="L78" i="4"/>
  <c r="K78" i="4"/>
  <c r="L70" i="4"/>
  <c r="K70" i="4"/>
  <c r="K98" i="4"/>
  <c r="L98" i="4"/>
  <c r="L82" i="4"/>
  <c r="J66" i="4"/>
  <c r="L66" i="4" s="1"/>
  <c r="K104" i="4" l="1"/>
  <c r="L104" i="4"/>
  <c r="K66" i="4"/>
  <c r="E43" i="2" l="1"/>
  <c r="F4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" i="2"/>
  <c r="G43" i="2" s="1"/>
  <c r="G45" i="2" s="1"/>
</calcChain>
</file>

<file path=xl/sharedStrings.xml><?xml version="1.0" encoding="utf-8"?>
<sst xmlns="http://schemas.openxmlformats.org/spreadsheetml/2006/main" count="1244" uniqueCount="75">
  <si>
    <t>Planta</t>
  </si>
  <si>
    <t>Sector</t>
  </si>
  <si>
    <t>PESO</t>
  </si>
  <si>
    <t>FRUTOS</t>
  </si>
  <si>
    <t>N</t>
  </si>
  <si>
    <t>S</t>
  </si>
  <si>
    <t>E</t>
  </si>
  <si>
    <t>O</t>
  </si>
  <si>
    <t>peso_frutos</t>
  </si>
  <si>
    <t>peso_muestra</t>
  </si>
  <si>
    <t>frutos</t>
  </si>
  <si>
    <t>sector</t>
  </si>
  <si>
    <t>fenotipo</t>
  </si>
  <si>
    <t>sitio</t>
  </si>
  <si>
    <t>concordia</t>
  </si>
  <si>
    <t>palmar</t>
  </si>
  <si>
    <t>gualeguaychu</t>
  </si>
  <si>
    <t>fenoles</t>
  </si>
  <si>
    <t>ac_anti_ox</t>
  </si>
  <si>
    <t>carotenoides</t>
  </si>
  <si>
    <t>clo_a</t>
  </si>
  <si>
    <t>clo_b</t>
  </si>
  <si>
    <t>acidez_tt</t>
  </si>
  <si>
    <t>solidos_solubles</t>
  </si>
  <si>
    <t>peso</t>
  </si>
  <si>
    <t>lectura_725nm</t>
  </si>
  <si>
    <t>Ext. Veg (mL)</t>
  </si>
  <si>
    <t>Lectura 725 nm</t>
  </si>
  <si>
    <t>Peso</t>
  </si>
  <si>
    <t>µg Tán</t>
  </si>
  <si>
    <t>mg Tán/</t>
  </si>
  <si>
    <t>mg Tán/g PF</t>
  </si>
  <si>
    <t>mg Tán/100g PF</t>
  </si>
  <si>
    <t>Promedios</t>
  </si>
  <si>
    <t>CV</t>
  </si>
  <si>
    <t>rep</t>
  </si>
  <si>
    <t>ps_pulpa</t>
  </si>
  <si>
    <t>peso_pulpa *No para %H</t>
  </si>
  <si>
    <t>M</t>
  </si>
  <si>
    <t>Gualeguaychu</t>
  </si>
  <si>
    <t>I</t>
  </si>
  <si>
    <t>ph=7,04</t>
  </si>
  <si>
    <t>Pamar</t>
  </si>
  <si>
    <t>ph=7,07</t>
  </si>
  <si>
    <t>Concordia</t>
  </si>
  <si>
    <t>ph=8,18</t>
  </si>
  <si>
    <t>ratio</t>
  </si>
  <si>
    <t>mad</t>
  </si>
  <si>
    <t>°brix promedio</t>
  </si>
  <si>
    <t>°brix</t>
  </si>
  <si>
    <t>ATT</t>
  </si>
  <si>
    <t>ph8.1</t>
  </si>
  <si>
    <t>ph7</t>
  </si>
  <si>
    <t>pHi</t>
  </si>
  <si>
    <t>Vol</t>
  </si>
  <si>
    <t>id</t>
  </si>
  <si>
    <t>ACC</t>
  </si>
  <si>
    <t>YEAR</t>
  </si>
  <si>
    <t>REG</t>
  </si>
  <si>
    <t>brix</t>
  </si>
  <si>
    <t>year</t>
  </si>
  <si>
    <t>site</t>
  </si>
  <si>
    <t>phenotype</t>
  </si>
  <si>
    <t>acidity</t>
  </si>
  <si>
    <t>m y i</t>
  </si>
  <si>
    <t>i</t>
  </si>
  <si>
    <t>m</t>
  </si>
  <si>
    <t>mad2</t>
  </si>
  <si>
    <t>MM</t>
  </si>
  <si>
    <t>pH81</t>
  </si>
  <si>
    <t>caro</t>
  </si>
  <si>
    <t>activ</t>
  </si>
  <si>
    <t>clorof a</t>
  </si>
  <si>
    <t>clorof b</t>
  </si>
  <si>
    <t>peso seco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</si>
</sst>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8"/>
      <color rgb="FFC5C8C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D1F21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0" xfId="0" applyNumberFormat="1"/>
    <xf numFmtId="0" fontId="3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/>
    </xf>
    <xf numFmtId="164" fontId="0" fillId="0" borderId="0" xfId="0" applyNumberFormat="1"/>
    <xf numFmtId="164" fontId="0" fillId="0" borderId="13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2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2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2" fontId="0" fillId="0" borderId="14" xfId="0" applyNumberFormat="1" applyBorder="1"/>
    <xf numFmtId="0" fontId="0" fillId="2" borderId="0" xfId="0" applyFill="1"/>
    <xf numFmtId="3" fontId="0" fillId="0" borderId="15" xfId="0" applyNumberFormat="1" applyBorder="1"/>
    <xf numFmtId="164" fontId="0" fillId="0" borderId="14" xfId="0" applyNumberFormat="1" applyBorder="1"/>
    <xf numFmtId="0" fontId="0" fillId="0" borderId="21" xfId="0" applyBorder="1"/>
    <xf numFmtId="0" fontId="0" fillId="0" borderId="22" xfId="0" applyBorder="1"/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right"/>
    </xf>
    <xf numFmtId="165" fontId="0" fillId="0" borderId="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3" borderId="2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workbookViewId="0">
      <selection sqref="A1:H119"/>
    </sheetView>
  </sheetViews>
  <sheetFormatPr baseColWidth="10" defaultRowHeight="15" x14ac:dyDescent="0.25"/>
  <cols>
    <col min="1" max="8" width="9.7109375" customWidth="1"/>
  </cols>
  <sheetData>
    <row r="1" spans="1:8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0</v>
      </c>
      <c r="F1" s="1" t="s">
        <v>1</v>
      </c>
      <c r="G1" s="2" t="s">
        <v>2</v>
      </c>
      <c r="H1" s="2" t="s">
        <v>3</v>
      </c>
    </row>
    <row r="2" spans="1:8" x14ac:dyDescent="0.25">
      <c r="A2" s="3">
        <v>154</v>
      </c>
      <c r="B2" s="3" t="s">
        <v>4</v>
      </c>
      <c r="C2" s="4"/>
      <c r="D2" s="4"/>
      <c r="E2" s="3">
        <v>199</v>
      </c>
      <c r="F2" s="3" t="s">
        <v>4</v>
      </c>
      <c r="G2" s="5"/>
      <c r="H2" s="5"/>
    </row>
    <row r="3" spans="1:8" x14ac:dyDescent="0.25">
      <c r="A3" s="6">
        <v>154</v>
      </c>
      <c r="B3" s="6" t="s">
        <v>5</v>
      </c>
      <c r="C3" s="7"/>
      <c r="D3" s="7"/>
      <c r="E3" s="6">
        <v>199</v>
      </c>
      <c r="F3" s="6" t="s">
        <v>5</v>
      </c>
      <c r="G3" s="8"/>
      <c r="H3" s="8"/>
    </row>
    <row r="4" spans="1:8" x14ac:dyDescent="0.25">
      <c r="A4" s="6">
        <v>154</v>
      </c>
      <c r="B4" s="6" t="s">
        <v>6</v>
      </c>
      <c r="C4" s="7"/>
      <c r="D4" s="7"/>
      <c r="E4" s="6">
        <v>199</v>
      </c>
      <c r="F4" s="6" t="s">
        <v>6</v>
      </c>
      <c r="G4" s="8"/>
      <c r="H4" s="8"/>
    </row>
    <row r="5" spans="1:8" ht="15.75" thickBot="1" x14ac:dyDescent="0.3">
      <c r="A5" s="9">
        <v>154</v>
      </c>
      <c r="B5" s="9" t="s">
        <v>7</v>
      </c>
      <c r="C5" s="10"/>
      <c r="D5" s="10"/>
      <c r="E5" s="9">
        <v>199</v>
      </c>
      <c r="F5" s="9" t="s">
        <v>7</v>
      </c>
      <c r="G5" s="11"/>
      <c r="H5" s="11"/>
    </row>
    <row r="6" spans="1:8" x14ac:dyDescent="0.25">
      <c r="A6" s="3">
        <v>156</v>
      </c>
      <c r="B6" s="3" t="s">
        <v>4</v>
      </c>
      <c r="C6" s="4"/>
      <c r="D6" s="4"/>
      <c r="E6" s="3">
        <v>208</v>
      </c>
      <c r="F6" s="3" t="s">
        <v>4</v>
      </c>
      <c r="G6" s="5"/>
      <c r="H6" s="5"/>
    </row>
    <row r="7" spans="1:8" x14ac:dyDescent="0.25">
      <c r="A7" s="6">
        <v>156</v>
      </c>
      <c r="B7" s="6" t="s">
        <v>5</v>
      </c>
      <c r="C7" s="7"/>
      <c r="D7" s="7"/>
      <c r="E7" s="6">
        <v>208</v>
      </c>
      <c r="F7" s="6" t="s">
        <v>5</v>
      </c>
      <c r="G7" s="8"/>
      <c r="H7" s="8"/>
    </row>
    <row r="8" spans="1:8" x14ac:dyDescent="0.25">
      <c r="A8" s="6">
        <v>156</v>
      </c>
      <c r="B8" s="6" t="s">
        <v>6</v>
      </c>
      <c r="C8" s="7"/>
      <c r="D8" s="7"/>
      <c r="E8" s="6">
        <v>208</v>
      </c>
      <c r="F8" s="6" t="s">
        <v>6</v>
      </c>
      <c r="G8" s="8"/>
      <c r="H8" s="8"/>
    </row>
    <row r="9" spans="1:8" ht="15.75" thickBot="1" x14ac:dyDescent="0.3">
      <c r="A9" s="9">
        <v>156</v>
      </c>
      <c r="B9" s="9" t="s">
        <v>7</v>
      </c>
      <c r="C9" s="10"/>
      <c r="D9" s="10"/>
      <c r="E9" s="9">
        <v>208</v>
      </c>
      <c r="F9" s="9" t="s">
        <v>7</v>
      </c>
      <c r="G9" s="11"/>
      <c r="H9" s="11"/>
    </row>
    <row r="10" spans="1:8" x14ac:dyDescent="0.25">
      <c r="A10" s="3">
        <v>161</v>
      </c>
      <c r="B10" s="3" t="s">
        <v>4</v>
      </c>
      <c r="C10" s="4"/>
      <c r="D10" s="4"/>
      <c r="E10" s="3">
        <v>221</v>
      </c>
      <c r="F10" s="3" t="s">
        <v>4</v>
      </c>
      <c r="G10" s="5"/>
      <c r="H10" s="5"/>
    </row>
    <row r="11" spans="1:8" x14ac:dyDescent="0.25">
      <c r="A11" s="6">
        <v>161</v>
      </c>
      <c r="B11" s="6" t="s">
        <v>5</v>
      </c>
      <c r="C11" s="7"/>
      <c r="D11" s="7"/>
      <c r="E11" s="6">
        <v>221</v>
      </c>
      <c r="F11" s="6" t="s">
        <v>5</v>
      </c>
      <c r="G11" s="8"/>
      <c r="H11" s="8"/>
    </row>
    <row r="12" spans="1:8" x14ac:dyDescent="0.25">
      <c r="A12" s="6">
        <v>161</v>
      </c>
      <c r="B12" s="6" t="s">
        <v>6</v>
      </c>
      <c r="C12" s="7"/>
      <c r="D12" s="7"/>
      <c r="E12" s="6">
        <v>221</v>
      </c>
      <c r="F12" s="6" t="s">
        <v>6</v>
      </c>
      <c r="G12" s="8"/>
      <c r="H12" s="8"/>
    </row>
    <row r="13" spans="1:8" ht="15.75" thickBot="1" x14ac:dyDescent="0.3">
      <c r="A13" s="9">
        <v>161</v>
      </c>
      <c r="B13" s="9" t="s">
        <v>7</v>
      </c>
      <c r="C13" s="10"/>
      <c r="D13" s="10"/>
      <c r="E13" s="9">
        <v>221</v>
      </c>
      <c r="F13" s="9" t="s">
        <v>7</v>
      </c>
      <c r="G13" s="11"/>
      <c r="H13" s="11"/>
    </row>
    <row r="14" spans="1:8" x14ac:dyDescent="0.25">
      <c r="A14" s="3">
        <v>171</v>
      </c>
      <c r="B14" s="3" t="s">
        <v>4</v>
      </c>
      <c r="C14" s="4"/>
      <c r="D14" s="4"/>
      <c r="E14" s="3">
        <v>222</v>
      </c>
      <c r="F14" s="3" t="s">
        <v>4</v>
      </c>
      <c r="G14" s="5"/>
      <c r="H14" s="5"/>
    </row>
    <row r="15" spans="1:8" x14ac:dyDescent="0.25">
      <c r="A15" s="6">
        <v>171</v>
      </c>
      <c r="B15" s="6" t="s">
        <v>5</v>
      </c>
      <c r="C15" s="7"/>
      <c r="D15" s="7"/>
      <c r="E15" s="6">
        <v>222</v>
      </c>
      <c r="F15" s="6" t="s">
        <v>5</v>
      </c>
      <c r="G15" s="8"/>
      <c r="H15" s="8"/>
    </row>
    <row r="16" spans="1:8" x14ac:dyDescent="0.25">
      <c r="A16" s="6">
        <v>171</v>
      </c>
      <c r="B16" s="6" t="s">
        <v>6</v>
      </c>
      <c r="C16" s="7"/>
      <c r="D16" s="7"/>
      <c r="E16" s="6">
        <v>222</v>
      </c>
      <c r="F16" s="6" t="s">
        <v>6</v>
      </c>
      <c r="G16" s="8"/>
      <c r="H16" s="8"/>
    </row>
    <row r="17" spans="1:8" ht="15.75" thickBot="1" x14ac:dyDescent="0.3">
      <c r="A17" s="9">
        <v>171</v>
      </c>
      <c r="B17" s="9" t="s">
        <v>7</v>
      </c>
      <c r="C17" s="10"/>
      <c r="D17" s="10"/>
      <c r="E17" s="9">
        <v>222</v>
      </c>
      <c r="F17" s="9" t="s">
        <v>7</v>
      </c>
      <c r="G17" s="11"/>
      <c r="H17" s="11"/>
    </row>
    <row r="18" spans="1:8" x14ac:dyDescent="0.25">
      <c r="A18" s="3">
        <v>174</v>
      </c>
      <c r="B18" s="3" t="s">
        <v>4</v>
      </c>
      <c r="C18" s="4"/>
      <c r="D18" s="4"/>
      <c r="E18" s="3">
        <v>223</v>
      </c>
      <c r="F18" s="3" t="s">
        <v>4</v>
      </c>
      <c r="G18" s="5"/>
      <c r="H18" s="5"/>
    </row>
    <row r="19" spans="1:8" x14ac:dyDescent="0.25">
      <c r="A19" s="6">
        <v>174</v>
      </c>
      <c r="B19" s="6" t="s">
        <v>5</v>
      </c>
      <c r="C19" s="7"/>
      <c r="D19" s="7"/>
      <c r="E19" s="6">
        <v>223</v>
      </c>
      <c r="F19" s="6" t="s">
        <v>5</v>
      </c>
      <c r="G19" s="8"/>
      <c r="H19" s="8"/>
    </row>
    <row r="20" spans="1:8" x14ac:dyDescent="0.25">
      <c r="A20" s="6">
        <v>174</v>
      </c>
      <c r="B20" s="6" t="s">
        <v>6</v>
      </c>
      <c r="C20" s="7"/>
      <c r="D20" s="7"/>
      <c r="E20" s="6">
        <v>223</v>
      </c>
      <c r="F20" s="6" t="s">
        <v>6</v>
      </c>
      <c r="G20" s="8"/>
      <c r="H20" s="8"/>
    </row>
    <row r="21" spans="1:8" ht="15.75" thickBot="1" x14ac:dyDescent="0.3">
      <c r="A21" s="9">
        <v>174</v>
      </c>
      <c r="B21" s="9" t="s">
        <v>7</v>
      </c>
      <c r="C21" s="10"/>
      <c r="D21" s="10"/>
      <c r="E21" s="9">
        <v>223</v>
      </c>
      <c r="F21" s="9" t="s">
        <v>7</v>
      </c>
      <c r="G21" s="11"/>
      <c r="H21" s="11"/>
    </row>
    <row r="22" spans="1:8" x14ac:dyDescent="0.25">
      <c r="A22" s="3">
        <v>175</v>
      </c>
      <c r="B22" s="3" t="s">
        <v>4</v>
      </c>
      <c r="C22" s="4"/>
      <c r="D22" s="4"/>
      <c r="E22" s="3">
        <v>260</v>
      </c>
      <c r="F22" s="3" t="s">
        <v>4</v>
      </c>
      <c r="G22" s="5"/>
      <c r="H22" s="5"/>
    </row>
    <row r="23" spans="1:8" x14ac:dyDescent="0.25">
      <c r="A23" s="6">
        <v>175</v>
      </c>
      <c r="B23" s="6" t="s">
        <v>5</v>
      </c>
      <c r="C23" s="7"/>
      <c r="D23" s="7"/>
      <c r="E23" s="6">
        <v>260</v>
      </c>
      <c r="F23" s="6" t="s">
        <v>5</v>
      </c>
      <c r="G23" s="8"/>
      <c r="H23" s="8"/>
    </row>
    <row r="24" spans="1:8" x14ac:dyDescent="0.25">
      <c r="A24" s="6">
        <v>175</v>
      </c>
      <c r="B24" s="6" t="s">
        <v>6</v>
      </c>
      <c r="C24" s="7"/>
      <c r="D24" s="7"/>
      <c r="E24" s="6">
        <v>260</v>
      </c>
      <c r="F24" s="6" t="s">
        <v>6</v>
      </c>
      <c r="G24" s="8"/>
      <c r="H24" s="8"/>
    </row>
    <row r="25" spans="1:8" ht="15.75" thickBot="1" x14ac:dyDescent="0.3">
      <c r="A25" s="9">
        <v>175</v>
      </c>
      <c r="B25" s="9" t="s">
        <v>7</v>
      </c>
      <c r="C25" s="10"/>
      <c r="D25" s="10"/>
      <c r="E25" s="9">
        <v>260</v>
      </c>
      <c r="F25" s="9" t="s">
        <v>7</v>
      </c>
      <c r="G25" s="11"/>
      <c r="H25" s="11"/>
    </row>
    <row r="26" spans="1:8" x14ac:dyDescent="0.25">
      <c r="A26" s="3">
        <v>178</v>
      </c>
      <c r="B26" s="3" t="s">
        <v>4</v>
      </c>
      <c r="C26" s="4"/>
      <c r="D26" s="4"/>
      <c r="E26" s="3">
        <v>261</v>
      </c>
      <c r="F26" s="3" t="s">
        <v>4</v>
      </c>
      <c r="G26" s="5"/>
      <c r="H26" s="5"/>
    </row>
    <row r="27" spans="1:8" x14ac:dyDescent="0.25">
      <c r="A27" s="6">
        <v>178</v>
      </c>
      <c r="B27" s="6" t="s">
        <v>5</v>
      </c>
      <c r="C27" s="7"/>
      <c r="D27" s="7"/>
      <c r="E27" s="6">
        <v>261</v>
      </c>
      <c r="F27" s="6" t="s">
        <v>5</v>
      </c>
      <c r="G27" s="8"/>
      <c r="H27" s="8"/>
    </row>
    <row r="28" spans="1:8" x14ac:dyDescent="0.25">
      <c r="A28" s="6">
        <v>178</v>
      </c>
      <c r="B28" s="6" t="s">
        <v>6</v>
      </c>
      <c r="C28" s="7"/>
      <c r="D28" s="7"/>
      <c r="E28" s="6">
        <v>261</v>
      </c>
      <c r="F28" s="6" t="s">
        <v>6</v>
      </c>
      <c r="G28" s="8"/>
      <c r="H28" s="8"/>
    </row>
    <row r="29" spans="1:8" ht="15.75" thickBot="1" x14ac:dyDescent="0.3">
      <c r="A29" s="9">
        <v>178</v>
      </c>
      <c r="B29" s="9" t="s">
        <v>7</v>
      </c>
      <c r="C29" s="10"/>
      <c r="D29" s="10"/>
      <c r="E29" s="9">
        <v>261</v>
      </c>
      <c r="F29" s="9" t="s">
        <v>7</v>
      </c>
      <c r="G29" s="11"/>
      <c r="H29" s="11"/>
    </row>
    <row r="30" spans="1:8" x14ac:dyDescent="0.25">
      <c r="A30" s="3">
        <v>185</v>
      </c>
      <c r="B30" s="3" t="s">
        <v>4</v>
      </c>
      <c r="C30" s="4"/>
      <c r="D30" s="4"/>
      <c r="E30" s="3">
        <v>262</v>
      </c>
      <c r="F30" s="3" t="s">
        <v>4</v>
      </c>
      <c r="G30" s="5"/>
      <c r="H30" s="5"/>
    </row>
    <row r="31" spans="1:8" x14ac:dyDescent="0.25">
      <c r="A31" s="6">
        <v>185</v>
      </c>
      <c r="B31" s="6" t="s">
        <v>5</v>
      </c>
      <c r="C31" s="7"/>
      <c r="D31" s="7"/>
      <c r="E31" s="6">
        <v>262</v>
      </c>
      <c r="F31" s="6" t="s">
        <v>5</v>
      </c>
      <c r="G31" s="8"/>
      <c r="H31" s="8"/>
    </row>
    <row r="32" spans="1:8" x14ac:dyDescent="0.25">
      <c r="A32" s="6">
        <v>185</v>
      </c>
      <c r="B32" s="6" t="s">
        <v>6</v>
      </c>
      <c r="C32" s="7"/>
      <c r="D32" s="7"/>
      <c r="E32" s="6">
        <v>262</v>
      </c>
      <c r="F32" s="6" t="s">
        <v>6</v>
      </c>
      <c r="G32" s="8"/>
      <c r="H32" s="8"/>
    </row>
    <row r="33" spans="1:8" ht="15.75" thickBot="1" x14ac:dyDescent="0.3">
      <c r="A33" s="9">
        <v>185</v>
      </c>
      <c r="B33" s="9" t="s">
        <v>7</v>
      </c>
      <c r="C33" s="10"/>
      <c r="D33" s="10"/>
      <c r="E33" s="9">
        <v>262</v>
      </c>
      <c r="F33" s="9" t="s">
        <v>7</v>
      </c>
      <c r="G33" s="11"/>
      <c r="H33" s="11"/>
    </row>
    <row r="34" spans="1:8" x14ac:dyDescent="0.25">
      <c r="A34" s="3">
        <v>190</v>
      </c>
      <c r="B34" s="3" t="s">
        <v>4</v>
      </c>
      <c r="C34" s="4"/>
      <c r="D34" s="4"/>
      <c r="E34" s="3">
        <v>268</v>
      </c>
      <c r="F34" s="3" t="s">
        <v>4</v>
      </c>
      <c r="G34" s="5"/>
      <c r="H34" s="5"/>
    </row>
    <row r="35" spans="1:8" x14ac:dyDescent="0.25">
      <c r="A35" s="6">
        <v>190</v>
      </c>
      <c r="B35" s="6" t="s">
        <v>5</v>
      </c>
      <c r="C35" s="7"/>
      <c r="D35" s="7"/>
      <c r="E35" s="6">
        <v>268</v>
      </c>
      <c r="F35" s="6" t="s">
        <v>5</v>
      </c>
      <c r="G35" s="8"/>
      <c r="H35" s="8"/>
    </row>
    <row r="36" spans="1:8" x14ac:dyDescent="0.25">
      <c r="A36" s="6">
        <v>190</v>
      </c>
      <c r="B36" s="6" t="s">
        <v>6</v>
      </c>
      <c r="C36" s="7"/>
      <c r="D36" s="7"/>
      <c r="E36" s="6">
        <v>268</v>
      </c>
      <c r="F36" s="6" t="s">
        <v>6</v>
      </c>
      <c r="G36" s="8"/>
      <c r="H36" s="8"/>
    </row>
    <row r="37" spans="1:8" ht="15.75" thickBot="1" x14ac:dyDescent="0.3">
      <c r="A37" s="9">
        <v>190</v>
      </c>
      <c r="B37" s="9" t="s">
        <v>7</v>
      </c>
      <c r="C37" s="10"/>
      <c r="D37" s="10"/>
      <c r="E37" s="9">
        <v>268</v>
      </c>
      <c r="F37" s="9" t="s">
        <v>7</v>
      </c>
      <c r="G37" s="11"/>
      <c r="H37" s="11"/>
    </row>
    <row r="38" spans="1:8" x14ac:dyDescent="0.25">
      <c r="A38" s="3">
        <v>193</v>
      </c>
      <c r="B38" s="3" t="s">
        <v>4</v>
      </c>
      <c r="C38" s="4"/>
      <c r="D38" s="4"/>
      <c r="E38" s="3">
        <v>271</v>
      </c>
      <c r="F38" s="3" t="s">
        <v>4</v>
      </c>
      <c r="G38" s="5"/>
      <c r="H38" s="5"/>
    </row>
    <row r="39" spans="1:8" x14ac:dyDescent="0.25">
      <c r="A39" s="6">
        <v>193</v>
      </c>
      <c r="B39" s="6" t="s">
        <v>5</v>
      </c>
      <c r="C39" s="7"/>
      <c r="D39" s="7"/>
      <c r="E39" s="6">
        <v>271</v>
      </c>
      <c r="F39" s="6" t="s">
        <v>5</v>
      </c>
      <c r="G39" s="8"/>
      <c r="H39" s="8"/>
    </row>
    <row r="40" spans="1:8" x14ac:dyDescent="0.25">
      <c r="A40" s="6">
        <v>193</v>
      </c>
      <c r="B40" s="6" t="s">
        <v>6</v>
      </c>
      <c r="C40" s="7"/>
      <c r="D40" s="7"/>
      <c r="E40" s="6">
        <v>271</v>
      </c>
      <c r="F40" s="6" t="s">
        <v>6</v>
      </c>
      <c r="G40" s="8"/>
      <c r="H40" s="8"/>
    </row>
    <row r="41" spans="1:8" ht="15.75" thickBot="1" x14ac:dyDescent="0.3">
      <c r="A41" s="9">
        <v>193</v>
      </c>
      <c r="B41" s="9" t="s">
        <v>7</v>
      </c>
      <c r="C41" s="10"/>
      <c r="D41" s="10"/>
      <c r="E41" s="9">
        <v>271</v>
      </c>
      <c r="F41" s="9" t="s">
        <v>7</v>
      </c>
      <c r="G41" s="11"/>
      <c r="H41" s="11"/>
    </row>
    <row r="42" spans="1:8" x14ac:dyDescent="0.25">
      <c r="A42" s="3">
        <v>197</v>
      </c>
      <c r="B42" s="3" t="s">
        <v>4</v>
      </c>
      <c r="C42" s="4"/>
      <c r="D42" s="4"/>
      <c r="E42" s="3">
        <v>272</v>
      </c>
      <c r="F42" s="3" t="s">
        <v>4</v>
      </c>
      <c r="G42" s="5"/>
      <c r="H42" s="5"/>
    </row>
    <row r="43" spans="1:8" x14ac:dyDescent="0.25">
      <c r="A43" s="6">
        <v>197</v>
      </c>
      <c r="B43" s="6" t="s">
        <v>5</v>
      </c>
      <c r="C43" s="7"/>
      <c r="D43" s="7"/>
      <c r="E43" s="6">
        <v>272</v>
      </c>
      <c r="F43" s="6" t="s">
        <v>5</v>
      </c>
      <c r="G43" s="8"/>
      <c r="H43" s="8"/>
    </row>
    <row r="44" spans="1:8" x14ac:dyDescent="0.25">
      <c r="A44" s="6">
        <v>197</v>
      </c>
      <c r="B44" s="6" t="s">
        <v>6</v>
      </c>
      <c r="C44" s="7"/>
      <c r="D44" s="7"/>
      <c r="E44" s="6">
        <v>272</v>
      </c>
      <c r="F44" s="6" t="s">
        <v>6</v>
      </c>
      <c r="G44" s="8"/>
      <c r="H44" s="8"/>
    </row>
    <row r="45" spans="1:8" ht="15.75" thickBot="1" x14ac:dyDescent="0.3">
      <c r="A45" s="9">
        <v>197</v>
      </c>
      <c r="B45" s="9" t="s">
        <v>7</v>
      </c>
      <c r="C45" s="10"/>
      <c r="D45" s="10"/>
      <c r="E45" s="9">
        <v>272</v>
      </c>
      <c r="F45" s="9" t="s">
        <v>7</v>
      </c>
      <c r="G45" s="11"/>
      <c r="H45" s="11"/>
    </row>
    <row r="46" spans="1:8" x14ac:dyDescent="0.25">
      <c r="A46" s="3">
        <v>198</v>
      </c>
      <c r="B46" s="3" t="s">
        <v>4</v>
      </c>
      <c r="C46" s="4"/>
      <c r="D46" s="4"/>
      <c r="E46" s="3">
        <v>274</v>
      </c>
      <c r="F46" s="3" t="s">
        <v>4</v>
      </c>
      <c r="G46" s="5"/>
      <c r="H46" s="5"/>
    </row>
    <row r="47" spans="1:8" x14ac:dyDescent="0.25">
      <c r="A47" s="6">
        <v>198</v>
      </c>
      <c r="B47" s="6" t="s">
        <v>5</v>
      </c>
      <c r="C47" s="7"/>
      <c r="D47" s="7"/>
      <c r="E47" s="6">
        <v>274</v>
      </c>
      <c r="F47" s="6" t="s">
        <v>5</v>
      </c>
      <c r="G47" s="8"/>
      <c r="H47" s="8"/>
    </row>
    <row r="48" spans="1:8" x14ac:dyDescent="0.25">
      <c r="A48" s="6">
        <v>198</v>
      </c>
      <c r="B48" s="6" t="s">
        <v>6</v>
      </c>
      <c r="C48" s="7"/>
      <c r="D48" s="7"/>
      <c r="E48" s="6">
        <v>274</v>
      </c>
      <c r="F48" s="6" t="s">
        <v>6</v>
      </c>
      <c r="G48" s="8"/>
      <c r="H48" s="8"/>
    </row>
    <row r="49" spans="1:8" ht="15.75" thickBot="1" x14ac:dyDescent="0.3">
      <c r="A49" s="9">
        <v>198</v>
      </c>
      <c r="B49" s="9" t="s">
        <v>7</v>
      </c>
      <c r="C49" s="10"/>
      <c r="D49" s="10"/>
      <c r="E49" s="9">
        <v>274</v>
      </c>
      <c r="F49" s="9" t="s">
        <v>7</v>
      </c>
      <c r="G49" s="11"/>
      <c r="H49" s="11"/>
    </row>
    <row r="50" spans="1:8" ht="15.75" thickBot="1" x14ac:dyDescent="0.3">
      <c r="A50" s="1" t="s">
        <v>0</v>
      </c>
      <c r="B50" s="1" t="s">
        <v>1</v>
      </c>
      <c r="C50" s="2" t="s">
        <v>2</v>
      </c>
      <c r="D50" s="2" t="s">
        <v>3</v>
      </c>
      <c r="E50" s="1" t="s">
        <v>0</v>
      </c>
      <c r="F50" s="1" t="s">
        <v>1</v>
      </c>
      <c r="G50" s="2" t="s">
        <v>2</v>
      </c>
      <c r="H50" s="2" t="s">
        <v>3</v>
      </c>
    </row>
    <row r="51" spans="1:8" x14ac:dyDescent="0.25">
      <c r="A51" s="12">
        <v>276</v>
      </c>
      <c r="B51" s="3" t="s">
        <v>4</v>
      </c>
      <c r="C51" s="5"/>
      <c r="D51" s="5"/>
      <c r="E51" s="12">
        <v>306</v>
      </c>
      <c r="F51" s="3" t="s">
        <v>4</v>
      </c>
      <c r="G51" s="5"/>
      <c r="H51" s="5"/>
    </row>
    <row r="52" spans="1:8" x14ac:dyDescent="0.25">
      <c r="A52" s="13">
        <v>276</v>
      </c>
      <c r="B52" s="6" t="s">
        <v>5</v>
      </c>
      <c r="C52" s="8"/>
      <c r="D52" s="8"/>
      <c r="E52" s="13">
        <v>306</v>
      </c>
      <c r="F52" s="6" t="s">
        <v>5</v>
      </c>
      <c r="G52" s="8"/>
      <c r="H52" s="8"/>
    </row>
    <row r="53" spans="1:8" x14ac:dyDescent="0.25">
      <c r="A53" s="13">
        <v>276</v>
      </c>
      <c r="B53" s="6" t="s">
        <v>6</v>
      </c>
      <c r="C53" s="8"/>
      <c r="D53" s="8"/>
      <c r="E53" s="13">
        <v>306</v>
      </c>
      <c r="F53" s="6" t="s">
        <v>6</v>
      </c>
      <c r="G53" s="8"/>
      <c r="H53" s="8"/>
    </row>
    <row r="54" spans="1:8" ht="15.75" thickBot="1" x14ac:dyDescent="0.3">
      <c r="A54" s="14">
        <v>276</v>
      </c>
      <c r="B54" s="9" t="s">
        <v>7</v>
      </c>
      <c r="C54" s="11"/>
      <c r="D54" s="11"/>
      <c r="E54" s="14">
        <v>306</v>
      </c>
      <c r="F54" s="9" t="s">
        <v>7</v>
      </c>
      <c r="G54" s="11"/>
      <c r="H54" s="11"/>
    </row>
    <row r="55" spans="1:8" x14ac:dyDescent="0.25">
      <c r="A55" s="12">
        <v>280</v>
      </c>
      <c r="B55" s="3" t="s">
        <v>4</v>
      </c>
      <c r="C55" s="5"/>
      <c r="D55" s="5"/>
      <c r="E55" s="12">
        <v>321</v>
      </c>
      <c r="F55" s="3" t="s">
        <v>4</v>
      </c>
      <c r="G55" s="5"/>
      <c r="H55" s="5"/>
    </row>
    <row r="56" spans="1:8" x14ac:dyDescent="0.25">
      <c r="A56" s="13">
        <v>280</v>
      </c>
      <c r="B56" s="6" t="s">
        <v>5</v>
      </c>
      <c r="C56" s="8"/>
      <c r="D56" s="8"/>
      <c r="E56" s="13">
        <v>321</v>
      </c>
      <c r="F56" s="6" t="s">
        <v>5</v>
      </c>
      <c r="G56" s="8"/>
      <c r="H56" s="8"/>
    </row>
    <row r="57" spans="1:8" x14ac:dyDescent="0.25">
      <c r="A57" s="13">
        <v>280</v>
      </c>
      <c r="B57" s="6" t="s">
        <v>6</v>
      </c>
      <c r="C57" s="8"/>
      <c r="D57" s="8"/>
      <c r="E57" s="13">
        <v>321</v>
      </c>
      <c r="F57" s="6" t="s">
        <v>6</v>
      </c>
      <c r="G57" s="8"/>
      <c r="H57" s="8"/>
    </row>
    <row r="58" spans="1:8" ht="15.75" thickBot="1" x14ac:dyDescent="0.3">
      <c r="A58" s="14">
        <v>280</v>
      </c>
      <c r="B58" s="9" t="s">
        <v>7</v>
      </c>
      <c r="C58" s="11"/>
      <c r="D58" s="11"/>
      <c r="E58" s="14">
        <v>321</v>
      </c>
      <c r="F58" s="9" t="s">
        <v>7</v>
      </c>
      <c r="G58" s="11"/>
      <c r="H58" s="11"/>
    </row>
    <row r="59" spans="1:8" x14ac:dyDescent="0.25">
      <c r="A59" s="12">
        <v>281</v>
      </c>
      <c r="B59" s="3" t="s">
        <v>4</v>
      </c>
      <c r="C59" s="5"/>
      <c r="D59" s="5"/>
      <c r="E59" s="12">
        <v>324</v>
      </c>
      <c r="F59" s="3" t="s">
        <v>4</v>
      </c>
      <c r="G59" s="5"/>
      <c r="H59" s="5"/>
    </row>
    <row r="60" spans="1:8" x14ac:dyDescent="0.25">
      <c r="A60" s="13">
        <v>281</v>
      </c>
      <c r="B60" s="6" t="s">
        <v>5</v>
      </c>
      <c r="C60" s="8"/>
      <c r="D60" s="8"/>
      <c r="E60" s="13">
        <v>324</v>
      </c>
      <c r="F60" s="6" t="s">
        <v>5</v>
      </c>
      <c r="G60" s="8"/>
      <c r="H60" s="8"/>
    </row>
    <row r="61" spans="1:8" x14ac:dyDescent="0.25">
      <c r="A61" s="13">
        <v>281</v>
      </c>
      <c r="B61" s="6" t="s">
        <v>6</v>
      </c>
      <c r="C61" s="8"/>
      <c r="D61" s="8"/>
      <c r="E61" s="13">
        <v>324</v>
      </c>
      <c r="F61" s="6" t="s">
        <v>6</v>
      </c>
      <c r="G61" s="8"/>
      <c r="H61" s="8"/>
    </row>
    <row r="62" spans="1:8" ht="15.75" thickBot="1" x14ac:dyDescent="0.3">
      <c r="A62" s="14">
        <v>281</v>
      </c>
      <c r="B62" s="9" t="s">
        <v>7</v>
      </c>
      <c r="C62" s="11"/>
      <c r="D62" s="11"/>
      <c r="E62" s="14">
        <v>324</v>
      </c>
      <c r="F62" s="9" t="s">
        <v>7</v>
      </c>
      <c r="G62" s="11"/>
      <c r="H62" s="11"/>
    </row>
    <row r="63" spans="1:8" x14ac:dyDescent="0.25">
      <c r="A63" s="12">
        <v>284</v>
      </c>
      <c r="B63" s="3" t="s">
        <v>4</v>
      </c>
      <c r="C63" s="5"/>
      <c r="D63" s="5"/>
      <c r="E63" s="12">
        <v>325</v>
      </c>
      <c r="F63" s="3" t="s">
        <v>4</v>
      </c>
      <c r="G63" s="5"/>
      <c r="H63" s="5"/>
    </row>
    <row r="64" spans="1:8" x14ac:dyDescent="0.25">
      <c r="A64" s="13">
        <v>284</v>
      </c>
      <c r="B64" s="6" t="s">
        <v>5</v>
      </c>
      <c r="C64" s="8"/>
      <c r="D64" s="8"/>
      <c r="E64" s="13">
        <v>325</v>
      </c>
      <c r="F64" s="6" t="s">
        <v>5</v>
      </c>
      <c r="G64" s="8"/>
      <c r="H64" s="8"/>
    </row>
    <row r="65" spans="1:8" x14ac:dyDescent="0.25">
      <c r="A65" s="13">
        <v>284</v>
      </c>
      <c r="B65" s="6" t="s">
        <v>6</v>
      </c>
      <c r="C65" s="8"/>
      <c r="D65" s="8"/>
      <c r="E65" s="13">
        <v>325</v>
      </c>
      <c r="F65" s="6" t="s">
        <v>6</v>
      </c>
      <c r="G65" s="8"/>
      <c r="H65" s="8"/>
    </row>
    <row r="66" spans="1:8" ht="15.75" thickBot="1" x14ac:dyDescent="0.3">
      <c r="A66" s="14">
        <v>284</v>
      </c>
      <c r="B66" s="9" t="s">
        <v>7</v>
      </c>
      <c r="C66" s="11"/>
      <c r="D66" s="11"/>
      <c r="E66" s="14">
        <v>325</v>
      </c>
      <c r="F66" s="9" t="s">
        <v>7</v>
      </c>
      <c r="G66" s="11"/>
      <c r="H66" s="11"/>
    </row>
    <row r="67" spans="1:8" x14ac:dyDescent="0.25">
      <c r="A67" s="12">
        <v>285</v>
      </c>
      <c r="B67" s="3" t="s">
        <v>4</v>
      </c>
      <c r="C67" s="5"/>
      <c r="D67" s="5"/>
      <c r="E67" s="12">
        <v>331</v>
      </c>
      <c r="F67" s="3" t="s">
        <v>4</v>
      </c>
      <c r="G67" s="5"/>
      <c r="H67" s="5"/>
    </row>
    <row r="68" spans="1:8" x14ac:dyDescent="0.25">
      <c r="A68" s="13">
        <v>285</v>
      </c>
      <c r="B68" s="6" t="s">
        <v>5</v>
      </c>
      <c r="C68" s="8"/>
      <c r="D68" s="8"/>
      <c r="E68" s="13">
        <v>331</v>
      </c>
      <c r="F68" s="6" t="s">
        <v>5</v>
      </c>
      <c r="G68" s="8"/>
      <c r="H68" s="8"/>
    </row>
    <row r="69" spans="1:8" x14ac:dyDescent="0.25">
      <c r="A69" s="13">
        <v>285</v>
      </c>
      <c r="B69" s="6" t="s">
        <v>6</v>
      </c>
      <c r="C69" s="8"/>
      <c r="D69" s="8"/>
      <c r="E69" s="13">
        <v>331</v>
      </c>
      <c r="F69" s="6" t="s">
        <v>6</v>
      </c>
      <c r="G69" s="8"/>
      <c r="H69" s="8"/>
    </row>
    <row r="70" spans="1:8" ht="15.75" thickBot="1" x14ac:dyDescent="0.3">
      <c r="A70" s="14">
        <v>285</v>
      </c>
      <c r="B70" s="9" t="s">
        <v>7</v>
      </c>
      <c r="C70" s="11"/>
      <c r="D70" s="11"/>
      <c r="E70" s="14">
        <v>331</v>
      </c>
      <c r="F70" s="9" t="s">
        <v>7</v>
      </c>
      <c r="G70" s="11"/>
      <c r="H70" s="11"/>
    </row>
    <row r="71" spans="1:8" x14ac:dyDescent="0.25">
      <c r="A71" s="12">
        <v>286</v>
      </c>
      <c r="B71" s="3" t="s">
        <v>4</v>
      </c>
      <c r="C71" s="5"/>
      <c r="D71" s="5"/>
      <c r="E71" s="12">
        <v>337</v>
      </c>
      <c r="F71" s="3" t="s">
        <v>4</v>
      </c>
      <c r="G71" s="5"/>
      <c r="H71" s="5"/>
    </row>
    <row r="72" spans="1:8" x14ac:dyDescent="0.25">
      <c r="A72" s="13">
        <v>286</v>
      </c>
      <c r="B72" s="6" t="s">
        <v>5</v>
      </c>
      <c r="C72" s="8"/>
      <c r="D72" s="8"/>
      <c r="E72" s="13">
        <v>337</v>
      </c>
      <c r="F72" s="6" t="s">
        <v>5</v>
      </c>
      <c r="G72" s="8"/>
      <c r="H72" s="8"/>
    </row>
    <row r="73" spans="1:8" x14ac:dyDescent="0.25">
      <c r="A73" s="13">
        <v>286</v>
      </c>
      <c r="B73" s="6" t="s">
        <v>6</v>
      </c>
      <c r="C73" s="8"/>
      <c r="D73" s="8"/>
      <c r="E73" s="13">
        <v>337</v>
      </c>
      <c r="F73" s="6" t="s">
        <v>6</v>
      </c>
      <c r="G73" s="8"/>
      <c r="H73" s="8"/>
    </row>
    <row r="74" spans="1:8" ht="15.75" thickBot="1" x14ac:dyDescent="0.3">
      <c r="A74" s="14">
        <v>286</v>
      </c>
      <c r="B74" s="9" t="s">
        <v>7</v>
      </c>
      <c r="C74" s="11"/>
      <c r="D74" s="11"/>
      <c r="E74" s="14">
        <v>337</v>
      </c>
      <c r="F74" s="9" t="s">
        <v>7</v>
      </c>
      <c r="G74" s="11"/>
      <c r="H74" s="11"/>
    </row>
    <row r="75" spans="1:8" x14ac:dyDescent="0.25">
      <c r="A75" s="12">
        <v>287</v>
      </c>
      <c r="B75" s="3" t="s">
        <v>4</v>
      </c>
      <c r="C75" s="5"/>
      <c r="D75" s="5"/>
      <c r="E75" s="12">
        <v>348</v>
      </c>
      <c r="F75" s="3" t="s">
        <v>4</v>
      </c>
      <c r="G75" s="5"/>
      <c r="H75" s="5"/>
    </row>
    <row r="76" spans="1:8" x14ac:dyDescent="0.25">
      <c r="A76" s="13">
        <v>287</v>
      </c>
      <c r="B76" s="6" t="s">
        <v>5</v>
      </c>
      <c r="C76" s="8"/>
      <c r="D76" s="8"/>
      <c r="E76" s="13">
        <v>348</v>
      </c>
      <c r="F76" s="6" t="s">
        <v>5</v>
      </c>
      <c r="G76" s="8"/>
      <c r="H76" s="8"/>
    </row>
    <row r="77" spans="1:8" x14ac:dyDescent="0.25">
      <c r="A77" s="13">
        <v>287</v>
      </c>
      <c r="B77" s="6" t="s">
        <v>6</v>
      </c>
      <c r="C77" s="8"/>
      <c r="D77" s="8"/>
      <c r="E77" s="13">
        <v>348</v>
      </c>
      <c r="F77" s="6" t="s">
        <v>6</v>
      </c>
      <c r="G77" s="8"/>
      <c r="H77" s="8"/>
    </row>
    <row r="78" spans="1:8" ht="15.75" thickBot="1" x14ac:dyDescent="0.3">
      <c r="A78" s="14">
        <v>287</v>
      </c>
      <c r="B78" s="9" t="s">
        <v>7</v>
      </c>
      <c r="C78" s="11"/>
      <c r="D78" s="11"/>
      <c r="E78" s="14">
        <v>348</v>
      </c>
      <c r="F78" s="9" t="s">
        <v>7</v>
      </c>
      <c r="G78" s="11"/>
      <c r="H78" s="11"/>
    </row>
    <row r="79" spans="1:8" x14ac:dyDescent="0.25">
      <c r="A79" s="12">
        <v>288</v>
      </c>
      <c r="B79" s="3" t="s">
        <v>4</v>
      </c>
      <c r="C79" s="5"/>
      <c r="D79" s="5"/>
      <c r="E79" s="12">
        <v>357</v>
      </c>
      <c r="F79" s="3" t="s">
        <v>4</v>
      </c>
      <c r="G79" s="5"/>
      <c r="H79" s="5"/>
    </row>
    <row r="80" spans="1:8" x14ac:dyDescent="0.25">
      <c r="A80" s="13">
        <v>288</v>
      </c>
      <c r="B80" s="6" t="s">
        <v>5</v>
      </c>
      <c r="C80" s="8"/>
      <c r="D80" s="8"/>
      <c r="E80" s="13">
        <v>357</v>
      </c>
      <c r="F80" s="6" t="s">
        <v>5</v>
      </c>
      <c r="G80" s="8"/>
      <c r="H80" s="8"/>
    </row>
    <row r="81" spans="1:8" x14ac:dyDescent="0.25">
      <c r="A81" s="13">
        <v>288</v>
      </c>
      <c r="B81" s="6" t="s">
        <v>6</v>
      </c>
      <c r="C81" s="8"/>
      <c r="D81" s="8"/>
      <c r="E81" s="13">
        <v>357</v>
      </c>
      <c r="F81" s="6" t="s">
        <v>6</v>
      </c>
      <c r="G81" s="8"/>
      <c r="H81" s="8"/>
    </row>
    <row r="82" spans="1:8" ht="15.75" thickBot="1" x14ac:dyDescent="0.3">
      <c r="A82" s="14">
        <v>288</v>
      </c>
      <c r="B82" s="9" t="s">
        <v>7</v>
      </c>
      <c r="C82" s="11"/>
      <c r="D82" s="11"/>
      <c r="E82" s="14">
        <v>357</v>
      </c>
      <c r="F82" s="9" t="s">
        <v>7</v>
      </c>
      <c r="G82" s="11"/>
      <c r="H82" s="11"/>
    </row>
    <row r="83" spans="1:8" x14ac:dyDescent="0.25">
      <c r="A83" s="12">
        <v>289</v>
      </c>
      <c r="B83" s="3" t="s">
        <v>4</v>
      </c>
      <c r="C83" s="5"/>
      <c r="D83" s="5"/>
      <c r="E83" s="12">
        <v>359</v>
      </c>
      <c r="F83" s="3" t="s">
        <v>4</v>
      </c>
      <c r="G83" s="5"/>
      <c r="H83" s="5"/>
    </row>
    <row r="84" spans="1:8" x14ac:dyDescent="0.25">
      <c r="A84" s="13">
        <v>289</v>
      </c>
      <c r="B84" s="6" t="s">
        <v>5</v>
      </c>
      <c r="C84" s="8"/>
      <c r="D84" s="8"/>
      <c r="E84" s="13">
        <v>359</v>
      </c>
      <c r="F84" s="6" t="s">
        <v>5</v>
      </c>
      <c r="G84" s="8"/>
      <c r="H84" s="8"/>
    </row>
    <row r="85" spans="1:8" x14ac:dyDescent="0.25">
      <c r="A85" s="13">
        <v>289</v>
      </c>
      <c r="B85" s="6" t="s">
        <v>6</v>
      </c>
      <c r="C85" s="8"/>
      <c r="D85" s="8"/>
      <c r="E85" s="13">
        <v>359</v>
      </c>
      <c r="F85" s="6" t="s">
        <v>6</v>
      </c>
      <c r="G85" s="8"/>
      <c r="H85" s="8"/>
    </row>
    <row r="86" spans="1:8" ht="15.75" thickBot="1" x14ac:dyDescent="0.3">
      <c r="A86" s="14">
        <v>289</v>
      </c>
      <c r="B86" s="9" t="s">
        <v>7</v>
      </c>
      <c r="C86" s="11"/>
      <c r="D86" s="11"/>
      <c r="E86" s="14">
        <v>359</v>
      </c>
      <c r="F86" s="9" t="s">
        <v>7</v>
      </c>
      <c r="G86" s="11"/>
      <c r="H86" s="11"/>
    </row>
    <row r="87" spans="1:8" x14ac:dyDescent="0.25">
      <c r="A87" s="12">
        <v>290</v>
      </c>
      <c r="B87" s="3" t="s">
        <v>4</v>
      </c>
      <c r="C87" s="5"/>
      <c r="D87" s="5"/>
      <c r="E87" s="12">
        <v>362</v>
      </c>
      <c r="F87" s="3" t="s">
        <v>4</v>
      </c>
      <c r="G87" s="5"/>
      <c r="H87" s="5"/>
    </row>
    <row r="88" spans="1:8" x14ac:dyDescent="0.25">
      <c r="A88" s="13">
        <v>290</v>
      </c>
      <c r="B88" s="6" t="s">
        <v>5</v>
      </c>
      <c r="C88" s="8"/>
      <c r="D88" s="8"/>
      <c r="E88" s="13">
        <v>362</v>
      </c>
      <c r="F88" s="6" t="s">
        <v>5</v>
      </c>
      <c r="G88" s="8"/>
      <c r="H88" s="8"/>
    </row>
    <row r="89" spans="1:8" x14ac:dyDescent="0.25">
      <c r="A89" s="13">
        <v>290</v>
      </c>
      <c r="B89" s="6" t="s">
        <v>6</v>
      </c>
      <c r="C89" s="8"/>
      <c r="D89" s="8"/>
      <c r="E89" s="13">
        <v>362</v>
      </c>
      <c r="F89" s="6" t="s">
        <v>6</v>
      </c>
      <c r="G89" s="8"/>
      <c r="H89" s="8"/>
    </row>
    <row r="90" spans="1:8" ht="15.75" thickBot="1" x14ac:dyDescent="0.3">
      <c r="A90" s="14">
        <v>290</v>
      </c>
      <c r="B90" s="9" t="s">
        <v>7</v>
      </c>
      <c r="C90" s="11"/>
      <c r="D90" s="11"/>
      <c r="E90" s="14">
        <v>362</v>
      </c>
      <c r="F90" s="9" t="s">
        <v>7</v>
      </c>
      <c r="G90" s="11"/>
      <c r="H90" s="11"/>
    </row>
    <row r="91" spans="1:8" x14ac:dyDescent="0.25">
      <c r="A91" s="12">
        <v>236</v>
      </c>
      <c r="B91" s="3" t="s">
        <v>4</v>
      </c>
      <c r="C91" s="5"/>
      <c r="D91" s="5"/>
      <c r="E91" s="12">
        <v>363</v>
      </c>
      <c r="F91" s="3" t="s">
        <v>4</v>
      </c>
      <c r="G91" s="5"/>
      <c r="H91" s="5"/>
    </row>
    <row r="92" spans="1:8" x14ac:dyDescent="0.25">
      <c r="A92" s="13">
        <v>236</v>
      </c>
      <c r="B92" s="6" t="s">
        <v>5</v>
      </c>
      <c r="C92" s="8"/>
      <c r="D92" s="8"/>
      <c r="E92" s="13">
        <v>363</v>
      </c>
      <c r="F92" s="6" t="s">
        <v>5</v>
      </c>
      <c r="G92" s="8"/>
      <c r="H92" s="8"/>
    </row>
    <row r="93" spans="1:8" x14ac:dyDescent="0.25">
      <c r="A93" s="13">
        <v>236</v>
      </c>
      <c r="B93" s="6" t="s">
        <v>6</v>
      </c>
      <c r="C93" s="8"/>
      <c r="D93" s="8"/>
      <c r="E93" s="13">
        <v>363</v>
      </c>
      <c r="F93" s="6" t="s">
        <v>6</v>
      </c>
      <c r="G93" s="8"/>
      <c r="H93" s="8"/>
    </row>
    <row r="94" spans="1:8" ht="15.75" thickBot="1" x14ac:dyDescent="0.3">
      <c r="A94" s="14">
        <v>236</v>
      </c>
      <c r="B94" s="9" t="s">
        <v>7</v>
      </c>
      <c r="C94" s="11"/>
      <c r="D94" s="11"/>
      <c r="E94" s="14">
        <v>363</v>
      </c>
      <c r="F94" s="9" t="s">
        <v>7</v>
      </c>
      <c r="G94" s="11"/>
      <c r="H94" s="11"/>
    </row>
    <row r="95" spans="1:8" x14ac:dyDescent="0.25">
      <c r="A95" s="12">
        <v>305</v>
      </c>
      <c r="B95" s="3" t="s">
        <v>4</v>
      </c>
      <c r="C95" s="5"/>
      <c r="D95" s="5"/>
      <c r="E95" s="12">
        <v>364</v>
      </c>
      <c r="F95" s="3" t="s">
        <v>4</v>
      </c>
      <c r="G95" s="5"/>
      <c r="H95" s="5"/>
    </row>
    <row r="96" spans="1:8" x14ac:dyDescent="0.25">
      <c r="A96" s="13">
        <v>305</v>
      </c>
      <c r="B96" s="6" t="s">
        <v>5</v>
      </c>
      <c r="C96" s="8"/>
      <c r="D96" s="8"/>
      <c r="E96" s="13">
        <v>364</v>
      </c>
      <c r="F96" s="6" t="s">
        <v>5</v>
      </c>
      <c r="G96" s="8"/>
      <c r="H96" s="8"/>
    </row>
    <row r="97" spans="1:8" x14ac:dyDescent="0.25">
      <c r="A97" s="13">
        <v>305</v>
      </c>
      <c r="B97" s="6" t="s">
        <v>6</v>
      </c>
      <c r="C97" s="8"/>
      <c r="D97" s="8"/>
      <c r="E97" s="13">
        <v>364</v>
      </c>
      <c r="F97" s="6" t="s">
        <v>6</v>
      </c>
      <c r="G97" s="8"/>
      <c r="H97" s="8"/>
    </row>
    <row r="98" spans="1:8" ht="15.75" thickBot="1" x14ac:dyDescent="0.3">
      <c r="A98" s="14">
        <v>305</v>
      </c>
      <c r="B98" s="9" t="s">
        <v>7</v>
      </c>
      <c r="C98" s="11"/>
      <c r="D98" s="11"/>
      <c r="E98" s="14">
        <v>364</v>
      </c>
      <c r="F98" s="9" t="s">
        <v>7</v>
      </c>
      <c r="G98" s="11"/>
      <c r="H98" s="11"/>
    </row>
    <row r="99" spans="1:8" ht="15.75" thickBot="1" x14ac:dyDescent="0.3">
      <c r="A99" s="1" t="s">
        <v>0</v>
      </c>
      <c r="B99" s="1" t="s">
        <v>1</v>
      </c>
      <c r="C99" s="2" t="s">
        <v>2</v>
      </c>
      <c r="D99" s="2" t="s">
        <v>3</v>
      </c>
      <c r="E99" s="15"/>
      <c r="F99" s="15"/>
    </row>
    <row r="100" spans="1:8" x14ac:dyDescent="0.25">
      <c r="A100" s="12">
        <v>390</v>
      </c>
      <c r="B100" s="3" t="s">
        <v>4</v>
      </c>
      <c r="C100" s="5"/>
      <c r="D100" s="5"/>
      <c r="E100" s="15"/>
      <c r="F100" s="15"/>
    </row>
    <row r="101" spans="1:8" x14ac:dyDescent="0.25">
      <c r="A101" s="13">
        <v>390</v>
      </c>
      <c r="B101" s="6" t="s">
        <v>5</v>
      </c>
      <c r="C101" s="8"/>
      <c r="D101" s="8"/>
      <c r="E101" s="15"/>
      <c r="F101" s="15"/>
    </row>
    <row r="102" spans="1:8" x14ac:dyDescent="0.25">
      <c r="A102" s="13">
        <v>390</v>
      </c>
      <c r="B102" s="6" t="s">
        <v>6</v>
      </c>
      <c r="C102" s="8"/>
      <c r="D102" s="8"/>
      <c r="E102" s="15"/>
      <c r="F102" s="15"/>
    </row>
    <row r="103" spans="1:8" ht="15.75" thickBot="1" x14ac:dyDescent="0.3">
      <c r="A103" s="14">
        <v>390</v>
      </c>
      <c r="B103" s="9" t="s">
        <v>7</v>
      </c>
      <c r="C103" s="11"/>
      <c r="D103" s="11"/>
      <c r="E103" s="15"/>
      <c r="F103" s="15"/>
    </row>
    <row r="104" spans="1:8" x14ac:dyDescent="0.25">
      <c r="A104" s="12">
        <v>392</v>
      </c>
      <c r="B104" s="3" t="s">
        <v>4</v>
      </c>
      <c r="C104" s="5"/>
      <c r="D104" s="5"/>
      <c r="E104" s="15"/>
      <c r="F104" s="15"/>
    </row>
    <row r="105" spans="1:8" x14ac:dyDescent="0.25">
      <c r="A105" s="13">
        <v>392</v>
      </c>
      <c r="B105" s="6" t="s">
        <v>5</v>
      </c>
      <c r="C105" s="8"/>
      <c r="D105" s="8"/>
      <c r="E105" s="15"/>
      <c r="F105" s="15"/>
    </row>
    <row r="106" spans="1:8" x14ac:dyDescent="0.25">
      <c r="A106" s="13">
        <v>392</v>
      </c>
      <c r="B106" s="6" t="s">
        <v>6</v>
      </c>
      <c r="C106" s="8"/>
      <c r="D106" s="8"/>
      <c r="E106" s="15"/>
      <c r="F106" s="15"/>
    </row>
    <row r="107" spans="1:8" ht="15.75" thickBot="1" x14ac:dyDescent="0.3">
      <c r="A107" s="14">
        <v>392</v>
      </c>
      <c r="B107" s="9" t="s">
        <v>7</v>
      </c>
      <c r="C107" s="11"/>
      <c r="D107" s="11"/>
      <c r="E107" s="15"/>
      <c r="F107" s="15"/>
    </row>
    <row r="108" spans="1:8" x14ac:dyDescent="0.25">
      <c r="A108" s="12">
        <v>393</v>
      </c>
      <c r="B108" s="3" t="s">
        <v>4</v>
      </c>
      <c r="C108" s="5"/>
      <c r="D108" s="5"/>
      <c r="E108" s="15"/>
      <c r="F108" s="15"/>
    </row>
    <row r="109" spans="1:8" x14ac:dyDescent="0.25">
      <c r="A109" s="13">
        <v>393</v>
      </c>
      <c r="B109" s="6" t="s">
        <v>5</v>
      </c>
      <c r="C109" s="8"/>
      <c r="D109" s="8"/>
      <c r="E109" s="15"/>
      <c r="F109" s="15"/>
    </row>
    <row r="110" spans="1:8" x14ac:dyDescent="0.25">
      <c r="A110" s="13">
        <v>393</v>
      </c>
      <c r="B110" s="6" t="s">
        <v>6</v>
      </c>
      <c r="C110" s="8"/>
      <c r="D110" s="8"/>
      <c r="E110" s="15"/>
      <c r="F110" s="15"/>
    </row>
    <row r="111" spans="1:8" ht="15.75" thickBot="1" x14ac:dyDescent="0.3">
      <c r="A111" s="14">
        <v>393</v>
      </c>
      <c r="B111" s="9" t="s">
        <v>7</v>
      </c>
      <c r="C111" s="11"/>
      <c r="D111" s="11"/>
      <c r="E111" s="15"/>
      <c r="F111" s="15"/>
    </row>
    <row r="112" spans="1:8" x14ac:dyDescent="0.25">
      <c r="A112" s="12">
        <v>395</v>
      </c>
      <c r="B112" s="3" t="s">
        <v>4</v>
      </c>
      <c r="C112" s="5"/>
      <c r="D112" s="5"/>
      <c r="E112" s="15"/>
      <c r="F112" s="15"/>
    </row>
    <row r="113" spans="1:6" x14ac:dyDescent="0.25">
      <c r="A113" s="13">
        <v>395</v>
      </c>
      <c r="B113" s="6" t="s">
        <v>5</v>
      </c>
      <c r="C113" s="8"/>
      <c r="D113" s="8"/>
      <c r="E113" s="15"/>
      <c r="F113" s="15"/>
    </row>
    <row r="114" spans="1:6" x14ac:dyDescent="0.25">
      <c r="A114" s="13">
        <v>395</v>
      </c>
      <c r="B114" s="6" t="s">
        <v>6</v>
      </c>
      <c r="C114" s="8"/>
      <c r="D114" s="8"/>
      <c r="E114" s="15"/>
      <c r="F114" s="15"/>
    </row>
    <row r="115" spans="1:6" ht="15.75" thickBot="1" x14ac:dyDescent="0.3">
      <c r="A115" s="14">
        <v>395</v>
      </c>
      <c r="B115" s="9" t="s">
        <v>7</v>
      </c>
      <c r="C115" s="11"/>
      <c r="D115" s="11"/>
      <c r="E115" s="15"/>
      <c r="F115" s="15"/>
    </row>
    <row r="116" spans="1:6" x14ac:dyDescent="0.25">
      <c r="A116" s="12">
        <v>396</v>
      </c>
      <c r="B116" s="3" t="s">
        <v>4</v>
      </c>
      <c r="C116" s="5"/>
      <c r="D116" s="5"/>
      <c r="E116" s="15"/>
      <c r="F116" s="15"/>
    </row>
    <row r="117" spans="1:6" x14ac:dyDescent="0.25">
      <c r="A117" s="13">
        <v>396</v>
      </c>
      <c r="B117" s="6" t="s">
        <v>5</v>
      </c>
      <c r="C117" s="8"/>
      <c r="D117" s="8"/>
      <c r="E117" s="15"/>
      <c r="F117" s="15"/>
    </row>
    <row r="118" spans="1:6" x14ac:dyDescent="0.25">
      <c r="A118" s="13">
        <v>396</v>
      </c>
      <c r="B118" s="6" t="s">
        <v>6</v>
      </c>
      <c r="C118" s="8"/>
      <c r="D118" s="8"/>
      <c r="E118" s="15"/>
      <c r="F118" s="15"/>
    </row>
    <row r="119" spans="1:6" ht="15.75" thickBot="1" x14ac:dyDescent="0.3">
      <c r="A119" s="14">
        <v>396</v>
      </c>
      <c r="B119" s="9" t="s">
        <v>7</v>
      </c>
      <c r="C119" s="11"/>
      <c r="D119" s="11"/>
      <c r="E119" s="15"/>
      <c r="F119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I3" sqref="I3"/>
    </sheetView>
  </sheetViews>
  <sheetFormatPr baseColWidth="10" defaultRowHeight="15" x14ac:dyDescent="0.25"/>
  <sheetData>
    <row r="1" spans="1:7" x14ac:dyDescent="0.25">
      <c r="A1" t="s">
        <v>13</v>
      </c>
      <c r="B1" t="s">
        <v>12</v>
      </c>
      <c r="C1" t="s">
        <v>11</v>
      </c>
      <c r="D1" t="s">
        <v>10</v>
      </c>
      <c r="E1" t="s">
        <v>8</v>
      </c>
      <c r="F1" t="s">
        <v>9</v>
      </c>
      <c r="G1" t="s">
        <v>37</v>
      </c>
    </row>
    <row r="2" spans="1:7" x14ac:dyDescent="0.25">
      <c r="A2" t="s">
        <v>14</v>
      </c>
      <c r="B2">
        <v>154</v>
      </c>
      <c r="C2" t="s">
        <v>4</v>
      </c>
      <c r="D2">
        <v>7</v>
      </c>
      <c r="E2">
        <v>50.48</v>
      </c>
      <c r="F2">
        <v>26.74</v>
      </c>
      <c r="G2">
        <f>E2-F2</f>
        <v>23.74</v>
      </c>
    </row>
    <row r="3" spans="1:7" x14ac:dyDescent="0.25">
      <c r="A3" t="s">
        <v>14</v>
      </c>
      <c r="B3">
        <v>156</v>
      </c>
      <c r="C3" t="s">
        <v>4</v>
      </c>
      <c r="D3">
        <v>18</v>
      </c>
      <c r="E3">
        <v>156.29</v>
      </c>
      <c r="F3">
        <v>70.41</v>
      </c>
      <c r="G3">
        <f t="shared" ref="G3:G42" si="0">E3-F3</f>
        <v>85.88</v>
      </c>
    </row>
    <row r="4" spans="1:7" x14ac:dyDescent="0.25">
      <c r="A4" t="s">
        <v>14</v>
      </c>
      <c r="B4">
        <v>161</v>
      </c>
      <c r="C4" t="s">
        <v>4</v>
      </c>
      <c r="D4">
        <v>16</v>
      </c>
      <c r="E4">
        <v>115.45</v>
      </c>
      <c r="F4">
        <v>59.21</v>
      </c>
      <c r="G4">
        <f t="shared" si="0"/>
        <v>56.24</v>
      </c>
    </row>
    <row r="5" spans="1:7" x14ac:dyDescent="0.25">
      <c r="A5" t="s">
        <v>14</v>
      </c>
      <c r="B5">
        <v>171</v>
      </c>
      <c r="C5" t="s">
        <v>4</v>
      </c>
      <c r="D5">
        <v>8</v>
      </c>
      <c r="E5">
        <v>145.6</v>
      </c>
      <c r="F5">
        <v>98.97</v>
      </c>
      <c r="G5">
        <f t="shared" si="0"/>
        <v>46.629999999999995</v>
      </c>
    </row>
    <row r="6" spans="1:7" x14ac:dyDescent="0.25">
      <c r="A6" t="s">
        <v>14</v>
      </c>
      <c r="B6">
        <v>171</v>
      </c>
      <c r="C6" t="s">
        <v>5</v>
      </c>
      <c r="D6">
        <v>10</v>
      </c>
      <c r="E6">
        <v>170.58</v>
      </c>
      <c r="F6">
        <v>104.39</v>
      </c>
      <c r="G6">
        <f t="shared" si="0"/>
        <v>66.190000000000012</v>
      </c>
    </row>
    <row r="7" spans="1:7" x14ac:dyDescent="0.25">
      <c r="A7" t="s">
        <v>14</v>
      </c>
      <c r="B7">
        <v>171</v>
      </c>
      <c r="C7" t="s">
        <v>6</v>
      </c>
      <c r="D7">
        <v>8</v>
      </c>
      <c r="E7">
        <v>127.12</v>
      </c>
      <c r="F7">
        <v>82.17</v>
      </c>
      <c r="G7">
        <f t="shared" si="0"/>
        <v>44.95</v>
      </c>
    </row>
    <row r="8" spans="1:7" x14ac:dyDescent="0.25">
      <c r="A8" t="s">
        <v>14</v>
      </c>
      <c r="B8">
        <v>171</v>
      </c>
      <c r="C8" t="s">
        <v>7</v>
      </c>
      <c r="D8">
        <v>10</v>
      </c>
      <c r="E8">
        <v>132.9</v>
      </c>
      <c r="F8">
        <v>73.47</v>
      </c>
      <c r="G8">
        <f t="shared" si="0"/>
        <v>59.430000000000007</v>
      </c>
    </row>
    <row r="9" spans="1:7" x14ac:dyDescent="0.25">
      <c r="A9" t="s">
        <v>14</v>
      </c>
      <c r="B9">
        <v>174</v>
      </c>
      <c r="C9" t="s">
        <v>5</v>
      </c>
      <c r="D9">
        <v>8</v>
      </c>
      <c r="E9">
        <v>70.95</v>
      </c>
      <c r="F9">
        <v>35.64</v>
      </c>
      <c r="G9">
        <f t="shared" si="0"/>
        <v>35.31</v>
      </c>
    </row>
    <row r="10" spans="1:7" x14ac:dyDescent="0.25">
      <c r="A10" t="s">
        <v>14</v>
      </c>
      <c r="B10">
        <v>174</v>
      </c>
      <c r="C10" t="s">
        <v>6</v>
      </c>
      <c r="D10">
        <v>7</v>
      </c>
      <c r="E10">
        <v>105.84</v>
      </c>
      <c r="F10">
        <v>62.84</v>
      </c>
      <c r="G10">
        <f t="shared" si="0"/>
        <v>43</v>
      </c>
    </row>
    <row r="11" spans="1:7" x14ac:dyDescent="0.25">
      <c r="A11" t="s">
        <v>14</v>
      </c>
      <c r="B11">
        <v>174</v>
      </c>
      <c r="C11" t="s">
        <v>7</v>
      </c>
      <c r="D11">
        <v>14</v>
      </c>
      <c r="E11">
        <v>213.59</v>
      </c>
      <c r="F11">
        <v>127.26</v>
      </c>
      <c r="G11">
        <f t="shared" si="0"/>
        <v>86.33</v>
      </c>
    </row>
    <row r="12" spans="1:7" x14ac:dyDescent="0.25">
      <c r="A12" t="s">
        <v>14</v>
      </c>
      <c r="B12">
        <v>175</v>
      </c>
      <c r="C12" t="s">
        <v>4</v>
      </c>
      <c r="D12">
        <v>24</v>
      </c>
      <c r="E12">
        <v>67.67</v>
      </c>
      <c r="F12">
        <v>33.6</v>
      </c>
      <c r="G12">
        <f t="shared" si="0"/>
        <v>34.07</v>
      </c>
    </row>
    <row r="13" spans="1:7" x14ac:dyDescent="0.25">
      <c r="A13" t="s">
        <v>14</v>
      </c>
      <c r="B13">
        <v>178</v>
      </c>
      <c r="C13" t="s">
        <v>4</v>
      </c>
      <c r="D13">
        <v>12</v>
      </c>
      <c r="E13">
        <v>47.14</v>
      </c>
      <c r="F13">
        <v>29.96</v>
      </c>
      <c r="G13">
        <f t="shared" si="0"/>
        <v>17.18</v>
      </c>
    </row>
    <row r="14" spans="1:7" x14ac:dyDescent="0.25">
      <c r="A14" t="s">
        <v>14</v>
      </c>
      <c r="B14">
        <v>185</v>
      </c>
      <c r="C14" t="s">
        <v>4</v>
      </c>
      <c r="D14">
        <v>16</v>
      </c>
      <c r="E14">
        <v>82.25</v>
      </c>
      <c r="F14">
        <v>25.38</v>
      </c>
      <c r="G14">
        <f t="shared" si="0"/>
        <v>56.870000000000005</v>
      </c>
    </row>
    <row r="15" spans="1:7" x14ac:dyDescent="0.25">
      <c r="A15" t="s">
        <v>14</v>
      </c>
      <c r="B15">
        <v>190</v>
      </c>
      <c r="C15" t="s">
        <v>4</v>
      </c>
      <c r="D15">
        <v>24</v>
      </c>
      <c r="E15">
        <v>109.02</v>
      </c>
      <c r="F15">
        <v>50.83</v>
      </c>
      <c r="G15">
        <f t="shared" si="0"/>
        <v>58.19</v>
      </c>
    </row>
    <row r="16" spans="1:7" x14ac:dyDescent="0.25">
      <c r="A16" t="s">
        <v>14</v>
      </c>
      <c r="B16">
        <v>193</v>
      </c>
      <c r="C16" t="s">
        <v>4</v>
      </c>
      <c r="D16">
        <v>30</v>
      </c>
      <c r="E16">
        <v>228.67</v>
      </c>
      <c r="F16">
        <v>97.76</v>
      </c>
      <c r="G16">
        <f t="shared" si="0"/>
        <v>130.90999999999997</v>
      </c>
    </row>
    <row r="17" spans="1:7" x14ac:dyDescent="0.25">
      <c r="A17" t="s">
        <v>14</v>
      </c>
      <c r="B17">
        <v>197</v>
      </c>
      <c r="C17" t="s">
        <v>4</v>
      </c>
      <c r="D17">
        <v>14</v>
      </c>
      <c r="E17">
        <v>58.82</v>
      </c>
      <c r="F17">
        <v>29.59</v>
      </c>
      <c r="G17">
        <f t="shared" si="0"/>
        <v>29.23</v>
      </c>
    </row>
    <row r="18" spans="1:7" x14ac:dyDescent="0.25">
      <c r="A18" t="s">
        <v>14</v>
      </c>
      <c r="B18">
        <v>198</v>
      </c>
      <c r="C18" t="s">
        <v>4</v>
      </c>
      <c r="D18">
        <v>7</v>
      </c>
      <c r="E18">
        <v>71.92</v>
      </c>
      <c r="F18">
        <v>47.72</v>
      </c>
      <c r="G18">
        <f t="shared" si="0"/>
        <v>24.200000000000003</v>
      </c>
    </row>
    <row r="19" spans="1:7" x14ac:dyDescent="0.25">
      <c r="A19" t="s">
        <v>14</v>
      </c>
      <c r="B19">
        <v>198</v>
      </c>
      <c r="C19" t="s">
        <v>6</v>
      </c>
      <c r="D19">
        <v>5</v>
      </c>
      <c r="E19">
        <v>42.91</v>
      </c>
      <c r="F19">
        <v>20.170000000000002</v>
      </c>
      <c r="G19">
        <f t="shared" si="0"/>
        <v>22.739999999999995</v>
      </c>
    </row>
    <row r="20" spans="1:7" x14ac:dyDescent="0.25">
      <c r="A20" t="s">
        <v>14</v>
      </c>
      <c r="B20">
        <v>198</v>
      </c>
      <c r="C20" t="s">
        <v>7</v>
      </c>
      <c r="D20">
        <v>9</v>
      </c>
      <c r="E20">
        <v>124.47</v>
      </c>
      <c r="F20">
        <v>89.8</v>
      </c>
      <c r="G20">
        <f t="shared" si="0"/>
        <v>34.67</v>
      </c>
    </row>
    <row r="21" spans="1:7" x14ac:dyDescent="0.25">
      <c r="A21" t="s">
        <v>14</v>
      </c>
      <c r="B21">
        <v>199</v>
      </c>
      <c r="C21" t="s">
        <v>4</v>
      </c>
      <c r="D21">
        <v>19</v>
      </c>
      <c r="E21">
        <v>164.6</v>
      </c>
      <c r="F21">
        <v>73.709999999999994</v>
      </c>
      <c r="G21">
        <f t="shared" si="0"/>
        <v>90.89</v>
      </c>
    </row>
    <row r="22" spans="1:7" x14ac:dyDescent="0.25">
      <c r="A22" t="s">
        <v>14</v>
      </c>
      <c r="B22">
        <v>208</v>
      </c>
      <c r="C22" t="s">
        <v>4</v>
      </c>
      <c r="D22">
        <v>11</v>
      </c>
      <c r="E22">
        <v>35.119999999999997</v>
      </c>
      <c r="F22">
        <v>16.329999999999998</v>
      </c>
      <c r="G22">
        <f t="shared" si="0"/>
        <v>18.79</v>
      </c>
    </row>
    <row r="23" spans="1:7" x14ac:dyDescent="0.25">
      <c r="A23" t="s">
        <v>14</v>
      </c>
      <c r="B23">
        <v>221</v>
      </c>
      <c r="C23" t="s">
        <v>4</v>
      </c>
      <c r="D23">
        <v>35</v>
      </c>
      <c r="E23">
        <v>233.26</v>
      </c>
      <c r="F23">
        <v>92.3</v>
      </c>
      <c r="G23">
        <f t="shared" si="0"/>
        <v>140.95999999999998</v>
      </c>
    </row>
    <row r="24" spans="1:7" x14ac:dyDescent="0.25">
      <c r="A24" t="s">
        <v>14</v>
      </c>
      <c r="B24">
        <v>222</v>
      </c>
      <c r="C24" t="s">
        <v>4</v>
      </c>
      <c r="D24">
        <v>12</v>
      </c>
      <c r="E24">
        <v>97</v>
      </c>
      <c r="F24">
        <v>31.65</v>
      </c>
      <c r="G24">
        <f t="shared" si="0"/>
        <v>65.349999999999994</v>
      </c>
    </row>
    <row r="25" spans="1:7" x14ac:dyDescent="0.25">
      <c r="A25" t="s">
        <v>14</v>
      </c>
      <c r="B25">
        <v>222</v>
      </c>
      <c r="C25" t="s">
        <v>5</v>
      </c>
      <c r="D25">
        <v>15</v>
      </c>
      <c r="E25">
        <v>110</v>
      </c>
      <c r="F25">
        <v>33.29</v>
      </c>
      <c r="G25">
        <f t="shared" si="0"/>
        <v>76.710000000000008</v>
      </c>
    </row>
    <row r="26" spans="1:7" x14ac:dyDescent="0.25">
      <c r="A26" t="s">
        <v>14</v>
      </c>
      <c r="B26">
        <v>222</v>
      </c>
      <c r="C26" t="s">
        <v>6</v>
      </c>
      <c r="D26">
        <v>25</v>
      </c>
      <c r="E26">
        <v>148.65</v>
      </c>
      <c r="F26">
        <v>47.25</v>
      </c>
      <c r="G26">
        <f t="shared" si="0"/>
        <v>101.4</v>
      </c>
    </row>
    <row r="27" spans="1:7" x14ac:dyDescent="0.25">
      <c r="A27" t="s">
        <v>14</v>
      </c>
      <c r="B27">
        <v>223</v>
      </c>
      <c r="C27" t="s">
        <v>4</v>
      </c>
      <c r="D27">
        <v>13</v>
      </c>
      <c r="E27">
        <v>107.91</v>
      </c>
      <c r="F27">
        <v>50.37</v>
      </c>
      <c r="G27">
        <f t="shared" si="0"/>
        <v>57.54</v>
      </c>
    </row>
    <row r="28" spans="1:7" x14ac:dyDescent="0.25">
      <c r="A28" t="s">
        <v>14</v>
      </c>
      <c r="B28">
        <v>223</v>
      </c>
      <c r="C28" t="s">
        <v>5</v>
      </c>
      <c r="D28">
        <v>14</v>
      </c>
      <c r="E28">
        <v>73.61</v>
      </c>
      <c r="F28">
        <v>38.22</v>
      </c>
      <c r="G28">
        <f t="shared" si="0"/>
        <v>35.39</v>
      </c>
    </row>
    <row r="29" spans="1:7" x14ac:dyDescent="0.25">
      <c r="A29" t="s">
        <v>14</v>
      </c>
      <c r="B29">
        <v>223</v>
      </c>
      <c r="C29" t="s">
        <v>6</v>
      </c>
      <c r="D29">
        <v>16</v>
      </c>
      <c r="E29">
        <v>178.76</v>
      </c>
      <c r="F29">
        <v>93.95</v>
      </c>
      <c r="G29">
        <f t="shared" si="0"/>
        <v>84.809999999999988</v>
      </c>
    </row>
    <row r="30" spans="1:7" x14ac:dyDescent="0.25">
      <c r="A30" t="s">
        <v>14</v>
      </c>
      <c r="B30">
        <v>223</v>
      </c>
      <c r="C30" t="s">
        <v>7</v>
      </c>
      <c r="D30">
        <v>15</v>
      </c>
      <c r="E30">
        <v>124.5</v>
      </c>
      <c r="F30">
        <v>65.349999999999994</v>
      </c>
      <c r="G30">
        <f t="shared" si="0"/>
        <v>59.150000000000006</v>
      </c>
    </row>
    <row r="31" spans="1:7" x14ac:dyDescent="0.25">
      <c r="A31" t="s">
        <v>15</v>
      </c>
      <c r="B31">
        <v>284</v>
      </c>
      <c r="C31" t="s">
        <v>4</v>
      </c>
      <c r="E31">
        <v>85.18</v>
      </c>
      <c r="F31">
        <v>25.85</v>
      </c>
      <c r="G31">
        <f t="shared" si="0"/>
        <v>59.330000000000005</v>
      </c>
    </row>
    <row r="32" spans="1:7" x14ac:dyDescent="0.25">
      <c r="A32" t="s">
        <v>16</v>
      </c>
      <c r="B32">
        <v>305</v>
      </c>
      <c r="C32" t="s">
        <v>5</v>
      </c>
      <c r="E32">
        <v>172.42</v>
      </c>
      <c r="F32">
        <v>85.26</v>
      </c>
      <c r="G32">
        <f t="shared" si="0"/>
        <v>87.159999999999982</v>
      </c>
    </row>
    <row r="33" spans="1:7" x14ac:dyDescent="0.25">
      <c r="A33" t="s">
        <v>16</v>
      </c>
      <c r="B33">
        <v>305</v>
      </c>
      <c r="C33" t="s">
        <v>6</v>
      </c>
      <c r="E33">
        <v>184.1</v>
      </c>
      <c r="F33">
        <v>82.72</v>
      </c>
      <c r="G33">
        <f t="shared" si="0"/>
        <v>101.38</v>
      </c>
    </row>
    <row r="34" spans="1:7" x14ac:dyDescent="0.25">
      <c r="A34" t="s">
        <v>16</v>
      </c>
      <c r="B34">
        <v>306</v>
      </c>
      <c r="C34" t="s">
        <v>4</v>
      </c>
      <c r="E34">
        <v>336.89</v>
      </c>
      <c r="F34">
        <v>156.1</v>
      </c>
      <c r="G34">
        <f t="shared" si="0"/>
        <v>180.79</v>
      </c>
    </row>
    <row r="35" spans="1:7" x14ac:dyDescent="0.25">
      <c r="A35" t="s">
        <v>16</v>
      </c>
      <c r="B35">
        <v>321</v>
      </c>
      <c r="C35" t="s">
        <v>4</v>
      </c>
      <c r="E35">
        <v>278.44</v>
      </c>
      <c r="F35">
        <v>74.84</v>
      </c>
      <c r="G35">
        <f t="shared" si="0"/>
        <v>203.6</v>
      </c>
    </row>
    <row r="36" spans="1:7" x14ac:dyDescent="0.25">
      <c r="A36" t="s">
        <v>16</v>
      </c>
      <c r="B36">
        <v>324</v>
      </c>
      <c r="C36" t="s">
        <v>4</v>
      </c>
      <c r="E36">
        <v>278.82</v>
      </c>
      <c r="F36">
        <v>82.6</v>
      </c>
      <c r="G36">
        <f t="shared" si="0"/>
        <v>196.22</v>
      </c>
    </row>
    <row r="37" spans="1:7" x14ac:dyDescent="0.25">
      <c r="A37" t="s">
        <v>16</v>
      </c>
      <c r="B37">
        <v>325</v>
      </c>
      <c r="C37" t="s">
        <v>4</v>
      </c>
      <c r="E37">
        <v>232.01</v>
      </c>
      <c r="F37">
        <v>130.72</v>
      </c>
      <c r="G37">
        <f t="shared" si="0"/>
        <v>101.28999999999999</v>
      </c>
    </row>
    <row r="38" spans="1:7" x14ac:dyDescent="0.25">
      <c r="A38" t="s">
        <v>16</v>
      </c>
      <c r="B38">
        <v>331</v>
      </c>
      <c r="C38" t="s">
        <v>4</v>
      </c>
      <c r="E38">
        <v>275.13</v>
      </c>
      <c r="F38">
        <v>88.96</v>
      </c>
      <c r="G38">
        <f t="shared" si="0"/>
        <v>186.17000000000002</v>
      </c>
    </row>
    <row r="39" spans="1:7" x14ac:dyDescent="0.25">
      <c r="A39" t="s">
        <v>16</v>
      </c>
      <c r="B39">
        <v>337</v>
      </c>
      <c r="C39" t="s">
        <v>4</v>
      </c>
      <c r="E39">
        <v>125.33</v>
      </c>
      <c r="F39">
        <v>46.62</v>
      </c>
      <c r="G39">
        <f t="shared" si="0"/>
        <v>78.710000000000008</v>
      </c>
    </row>
    <row r="40" spans="1:7" x14ac:dyDescent="0.25">
      <c r="A40" t="s">
        <v>16</v>
      </c>
      <c r="B40">
        <v>348</v>
      </c>
      <c r="C40" t="s">
        <v>4</v>
      </c>
      <c r="E40">
        <v>81.3</v>
      </c>
      <c r="F40">
        <v>22.64</v>
      </c>
      <c r="G40">
        <f t="shared" si="0"/>
        <v>58.66</v>
      </c>
    </row>
    <row r="41" spans="1:7" x14ac:dyDescent="0.25">
      <c r="A41" t="s">
        <v>16</v>
      </c>
      <c r="B41">
        <v>357</v>
      </c>
      <c r="C41" t="s">
        <v>4</v>
      </c>
      <c r="E41">
        <v>23.9</v>
      </c>
      <c r="F41">
        <v>11.83</v>
      </c>
      <c r="G41">
        <f t="shared" si="0"/>
        <v>12.069999999999999</v>
      </c>
    </row>
    <row r="42" spans="1:7" x14ac:dyDescent="0.25">
      <c r="A42" t="s">
        <v>16</v>
      </c>
      <c r="B42">
        <v>362</v>
      </c>
      <c r="C42" t="s">
        <v>4</v>
      </c>
      <c r="E42">
        <v>241.74</v>
      </c>
      <c r="F42">
        <v>95</v>
      </c>
      <c r="G42">
        <f t="shared" si="0"/>
        <v>146.74</v>
      </c>
    </row>
    <row r="43" spans="1:7" x14ac:dyDescent="0.25">
      <c r="E43">
        <f>AVERAGE(E2:E42)</f>
        <v>139.27658536585363</v>
      </c>
      <c r="F43">
        <f>AVERAGE(F2:F42)</f>
        <v>63.694390243902426</v>
      </c>
      <c r="G43">
        <f>AVERAGE(G2:G42)</f>
        <v>75.582195121951216</v>
      </c>
    </row>
    <row r="45" spans="1:7" x14ac:dyDescent="0.25">
      <c r="G45">
        <f>G43*100/E43</f>
        <v>54.267696844671256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workbookViewId="0">
      <selection sqref="A1:C117"/>
    </sheetView>
  </sheetViews>
  <sheetFormatPr baseColWidth="10" defaultRowHeight="15" x14ac:dyDescent="0.25"/>
  <sheetData>
    <row r="1" spans="1:11" x14ac:dyDescent="0.25">
      <c r="A1" s="16" t="s">
        <v>13</v>
      </c>
      <c r="B1" s="16" t="s">
        <v>12</v>
      </c>
      <c r="C1" s="16" t="s">
        <v>35</v>
      </c>
      <c r="D1" t="s">
        <v>36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 s="7" t="s">
        <v>14</v>
      </c>
      <c r="B2" s="7">
        <v>154</v>
      </c>
      <c r="C2" s="7">
        <v>1</v>
      </c>
    </row>
    <row r="3" spans="1:11" x14ac:dyDescent="0.25">
      <c r="A3" s="7" t="s">
        <v>14</v>
      </c>
      <c r="B3" s="7">
        <v>154</v>
      </c>
      <c r="C3" s="7">
        <v>2</v>
      </c>
    </row>
    <row r="4" spans="1:11" x14ac:dyDescent="0.25">
      <c r="A4" s="7" t="s">
        <v>14</v>
      </c>
      <c r="B4" s="7">
        <v>154</v>
      </c>
      <c r="C4" s="7">
        <v>3</v>
      </c>
    </row>
    <row r="5" spans="1:11" x14ac:dyDescent="0.25">
      <c r="A5" s="7" t="s">
        <v>14</v>
      </c>
      <c r="B5" s="7">
        <v>154</v>
      </c>
      <c r="C5" s="7">
        <v>4</v>
      </c>
    </row>
    <row r="6" spans="1:11" x14ac:dyDescent="0.25">
      <c r="A6" s="7" t="s">
        <v>14</v>
      </c>
      <c r="B6" s="7">
        <v>156</v>
      </c>
      <c r="C6" s="7">
        <v>1</v>
      </c>
    </row>
    <row r="7" spans="1:11" x14ac:dyDescent="0.25">
      <c r="A7" s="7" t="s">
        <v>14</v>
      </c>
      <c r="B7" s="7">
        <v>156</v>
      </c>
      <c r="C7" s="7">
        <v>2</v>
      </c>
    </row>
    <row r="8" spans="1:11" x14ac:dyDescent="0.25">
      <c r="A8" s="7" t="s">
        <v>14</v>
      </c>
      <c r="B8" s="7">
        <v>156</v>
      </c>
      <c r="C8" s="7">
        <v>3</v>
      </c>
    </row>
    <row r="9" spans="1:11" x14ac:dyDescent="0.25">
      <c r="A9" s="7" t="s">
        <v>14</v>
      </c>
      <c r="B9" s="7">
        <v>156</v>
      </c>
      <c r="C9" s="7">
        <v>4</v>
      </c>
    </row>
    <row r="10" spans="1:11" x14ac:dyDescent="0.25">
      <c r="A10" s="7" t="s">
        <v>14</v>
      </c>
      <c r="B10" s="7">
        <v>161</v>
      </c>
      <c r="C10" s="7">
        <v>1</v>
      </c>
    </row>
    <row r="11" spans="1:11" x14ac:dyDescent="0.25">
      <c r="A11" s="7" t="s">
        <v>14</v>
      </c>
      <c r="B11" s="7">
        <v>161</v>
      </c>
      <c r="C11" s="7">
        <v>2</v>
      </c>
    </row>
    <row r="12" spans="1:11" x14ac:dyDescent="0.25">
      <c r="A12" s="7" t="s">
        <v>14</v>
      </c>
      <c r="B12" s="7">
        <v>161</v>
      </c>
      <c r="C12" s="7">
        <v>3</v>
      </c>
    </row>
    <row r="13" spans="1:11" x14ac:dyDescent="0.25">
      <c r="A13" s="7" t="s">
        <v>14</v>
      </c>
      <c r="B13" s="7">
        <v>161</v>
      </c>
      <c r="C13" s="7">
        <v>4</v>
      </c>
    </row>
    <row r="14" spans="1:11" x14ac:dyDescent="0.25">
      <c r="A14" s="7" t="s">
        <v>14</v>
      </c>
      <c r="B14" s="7">
        <v>171</v>
      </c>
      <c r="C14" s="7">
        <v>1</v>
      </c>
    </row>
    <row r="15" spans="1:11" x14ac:dyDescent="0.25">
      <c r="A15" s="7" t="s">
        <v>14</v>
      </c>
      <c r="B15" s="7">
        <v>171</v>
      </c>
      <c r="C15" s="7">
        <v>2</v>
      </c>
    </row>
    <row r="16" spans="1:11" x14ac:dyDescent="0.25">
      <c r="A16" s="7" t="s">
        <v>14</v>
      </c>
      <c r="B16" s="7">
        <v>171</v>
      </c>
      <c r="C16" s="7">
        <v>3</v>
      </c>
    </row>
    <row r="17" spans="1:3" x14ac:dyDescent="0.25">
      <c r="A17" s="7" t="s">
        <v>14</v>
      </c>
      <c r="B17" s="7">
        <v>171</v>
      </c>
      <c r="C17" s="7">
        <v>4</v>
      </c>
    </row>
    <row r="18" spans="1:3" x14ac:dyDescent="0.25">
      <c r="A18" s="7" t="s">
        <v>14</v>
      </c>
      <c r="B18" s="7">
        <v>171</v>
      </c>
      <c r="C18" s="7">
        <v>1</v>
      </c>
    </row>
    <row r="19" spans="1:3" x14ac:dyDescent="0.25">
      <c r="A19" s="7" t="s">
        <v>14</v>
      </c>
      <c r="B19" s="7">
        <v>171</v>
      </c>
      <c r="C19" s="7">
        <v>2</v>
      </c>
    </row>
    <row r="20" spans="1:3" x14ac:dyDescent="0.25">
      <c r="A20" s="7" t="s">
        <v>14</v>
      </c>
      <c r="B20" s="7">
        <v>171</v>
      </c>
      <c r="C20" s="7">
        <v>3</v>
      </c>
    </row>
    <row r="21" spans="1:3" x14ac:dyDescent="0.25">
      <c r="A21" s="7" t="s">
        <v>14</v>
      </c>
      <c r="B21" s="7">
        <v>171</v>
      </c>
      <c r="C21" s="7">
        <v>4</v>
      </c>
    </row>
    <row r="22" spans="1:3" x14ac:dyDescent="0.25">
      <c r="A22" s="7" t="s">
        <v>14</v>
      </c>
      <c r="B22" s="7">
        <v>171</v>
      </c>
      <c r="C22" s="7">
        <v>1</v>
      </c>
    </row>
    <row r="23" spans="1:3" x14ac:dyDescent="0.25">
      <c r="A23" s="7" t="s">
        <v>14</v>
      </c>
      <c r="B23" s="7">
        <v>171</v>
      </c>
      <c r="C23" s="7">
        <v>2</v>
      </c>
    </row>
    <row r="24" spans="1:3" x14ac:dyDescent="0.25">
      <c r="A24" s="7" t="s">
        <v>14</v>
      </c>
      <c r="B24" s="7">
        <v>171</v>
      </c>
      <c r="C24" s="7">
        <v>3</v>
      </c>
    </row>
    <row r="25" spans="1:3" x14ac:dyDescent="0.25">
      <c r="A25" s="7" t="s">
        <v>14</v>
      </c>
      <c r="B25" s="7">
        <v>171</v>
      </c>
      <c r="C25" s="7">
        <v>4</v>
      </c>
    </row>
    <row r="26" spans="1:3" x14ac:dyDescent="0.25">
      <c r="A26" s="7" t="s">
        <v>14</v>
      </c>
      <c r="B26" s="7">
        <v>171</v>
      </c>
      <c r="C26" s="7">
        <v>1</v>
      </c>
    </row>
    <row r="27" spans="1:3" x14ac:dyDescent="0.25">
      <c r="A27" s="7" t="s">
        <v>14</v>
      </c>
      <c r="B27" s="7">
        <v>171</v>
      </c>
      <c r="C27" s="7">
        <v>2</v>
      </c>
    </row>
    <row r="28" spans="1:3" x14ac:dyDescent="0.25">
      <c r="A28" s="7" t="s">
        <v>14</v>
      </c>
      <c r="B28" s="7">
        <v>171</v>
      </c>
      <c r="C28" s="7">
        <v>3</v>
      </c>
    </row>
    <row r="29" spans="1:3" x14ac:dyDescent="0.25">
      <c r="A29" s="7" t="s">
        <v>14</v>
      </c>
      <c r="B29" s="7">
        <v>171</v>
      </c>
      <c r="C29" s="7">
        <v>4</v>
      </c>
    </row>
    <row r="30" spans="1:3" x14ac:dyDescent="0.25">
      <c r="A30" s="7" t="s">
        <v>14</v>
      </c>
      <c r="B30" s="7">
        <v>174</v>
      </c>
      <c r="C30" s="7">
        <v>1</v>
      </c>
    </row>
    <row r="31" spans="1:3" x14ac:dyDescent="0.25">
      <c r="A31" s="7" t="s">
        <v>14</v>
      </c>
      <c r="B31" s="7">
        <v>174</v>
      </c>
      <c r="C31" s="7">
        <v>2</v>
      </c>
    </row>
    <row r="32" spans="1:3" x14ac:dyDescent="0.25">
      <c r="A32" s="7" t="s">
        <v>14</v>
      </c>
      <c r="B32" s="7">
        <v>174</v>
      </c>
      <c r="C32" s="7">
        <v>3</v>
      </c>
    </row>
    <row r="33" spans="1:3" x14ac:dyDescent="0.25">
      <c r="A33" s="7" t="s">
        <v>14</v>
      </c>
      <c r="B33" s="7">
        <v>174</v>
      </c>
      <c r="C33" s="7">
        <v>4</v>
      </c>
    </row>
    <row r="34" spans="1:3" x14ac:dyDescent="0.25">
      <c r="A34" s="7" t="s">
        <v>14</v>
      </c>
      <c r="B34" s="7">
        <v>174</v>
      </c>
      <c r="C34" s="7">
        <v>1</v>
      </c>
    </row>
    <row r="35" spans="1:3" x14ac:dyDescent="0.25">
      <c r="A35" s="7" t="s">
        <v>14</v>
      </c>
      <c r="B35" s="7">
        <v>174</v>
      </c>
      <c r="C35" s="7">
        <v>2</v>
      </c>
    </row>
    <row r="36" spans="1:3" x14ac:dyDescent="0.25">
      <c r="A36" s="7" t="s">
        <v>14</v>
      </c>
      <c r="B36" s="7">
        <v>174</v>
      </c>
      <c r="C36" s="7">
        <v>3</v>
      </c>
    </row>
    <row r="37" spans="1:3" x14ac:dyDescent="0.25">
      <c r="A37" s="7" t="s">
        <v>14</v>
      </c>
      <c r="B37" s="7">
        <v>174</v>
      </c>
      <c r="C37" s="7">
        <v>4</v>
      </c>
    </row>
    <row r="38" spans="1:3" x14ac:dyDescent="0.25">
      <c r="A38" s="7" t="s">
        <v>14</v>
      </c>
      <c r="B38" s="7">
        <v>174</v>
      </c>
      <c r="C38" s="7">
        <v>1</v>
      </c>
    </row>
    <row r="39" spans="1:3" x14ac:dyDescent="0.25">
      <c r="A39" s="7" t="s">
        <v>14</v>
      </c>
      <c r="B39" s="7">
        <v>174</v>
      </c>
      <c r="C39" s="7">
        <v>2</v>
      </c>
    </row>
    <row r="40" spans="1:3" x14ac:dyDescent="0.25">
      <c r="A40" s="7" t="s">
        <v>14</v>
      </c>
      <c r="B40" s="7">
        <v>174</v>
      </c>
      <c r="C40" s="7">
        <v>3</v>
      </c>
    </row>
    <row r="41" spans="1:3" x14ac:dyDescent="0.25">
      <c r="A41" s="7" t="s">
        <v>14</v>
      </c>
      <c r="B41" s="7">
        <v>174</v>
      </c>
      <c r="C41" s="7">
        <v>4</v>
      </c>
    </row>
    <row r="42" spans="1:3" x14ac:dyDescent="0.25">
      <c r="A42" s="7" t="s">
        <v>14</v>
      </c>
      <c r="B42" s="7">
        <v>175</v>
      </c>
      <c r="C42" s="7">
        <v>1</v>
      </c>
    </row>
    <row r="43" spans="1:3" x14ac:dyDescent="0.25">
      <c r="A43" s="7" t="s">
        <v>14</v>
      </c>
      <c r="B43" s="7">
        <v>175</v>
      </c>
      <c r="C43" s="7">
        <v>2</v>
      </c>
    </row>
    <row r="44" spans="1:3" x14ac:dyDescent="0.25">
      <c r="A44" s="7" t="s">
        <v>14</v>
      </c>
      <c r="B44" s="7">
        <v>175</v>
      </c>
      <c r="C44" s="7">
        <v>3</v>
      </c>
    </row>
    <row r="45" spans="1:3" x14ac:dyDescent="0.25">
      <c r="A45" s="7" t="s">
        <v>14</v>
      </c>
      <c r="B45" s="7">
        <v>175</v>
      </c>
      <c r="C45" s="7">
        <v>4</v>
      </c>
    </row>
    <row r="46" spans="1:3" x14ac:dyDescent="0.25">
      <c r="A46" s="7" t="s">
        <v>14</v>
      </c>
      <c r="B46" s="7">
        <v>178</v>
      </c>
      <c r="C46" s="7">
        <v>1</v>
      </c>
    </row>
    <row r="47" spans="1:3" x14ac:dyDescent="0.25">
      <c r="A47" s="7" t="s">
        <v>14</v>
      </c>
      <c r="B47" s="7">
        <v>178</v>
      </c>
      <c r="C47" s="7">
        <v>2</v>
      </c>
    </row>
    <row r="48" spans="1:3" x14ac:dyDescent="0.25">
      <c r="A48" s="7" t="s">
        <v>14</v>
      </c>
      <c r="B48" s="7">
        <v>178</v>
      </c>
      <c r="C48" s="7">
        <v>3</v>
      </c>
    </row>
    <row r="49" spans="1:3" x14ac:dyDescent="0.25">
      <c r="A49" s="7" t="s">
        <v>14</v>
      </c>
      <c r="B49" s="7">
        <v>178</v>
      </c>
      <c r="C49" s="7">
        <v>4</v>
      </c>
    </row>
    <row r="50" spans="1:3" x14ac:dyDescent="0.25">
      <c r="A50" s="7" t="s">
        <v>14</v>
      </c>
      <c r="B50" s="7">
        <v>185</v>
      </c>
      <c r="C50" s="7">
        <v>1</v>
      </c>
    </row>
    <row r="51" spans="1:3" x14ac:dyDescent="0.25">
      <c r="A51" s="7" t="s">
        <v>14</v>
      </c>
      <c r="B51" s="7">
        <v>185</v>
      </c>
      <c r="C51" s="7">
        <v>2</v>
      </c>
    </row>
    <row r="52" spans="1:3" x14ac:dyDescent="0.25">
      <c r="A52" s="7" t="s">
        <v>14</v>
      </c>
      <c r="B52" s="7">
        <v>185</v>
      </c>
      <c r="C52" s="7">
        <v>3</v>
      </c>
    </row>
    <row r="53" spans="1:3" x14ac:dyDescent="0.25">
      <c r="A53" s="7" t="s">
        <v>14</v>
      </c>
      <c r="B53" s="7">
        <v>185</v>
      </c>
      <c r="C53" s="7">
        <v>4</v>
      </c>
    </row>
    <row r="54" spans="1:3" x14ac:dyDescent="0.25">
      <c r="A54" s="7" t="s">
        <v>14</v>
      </c>
      <c r="B54" s="7">
        <v>190</v>
      </c>
      <c r="C54" s="7">
        <v>1</v>
      </c>
    </row>
    <row r="55" spans="1:3" x14ac:dyDescent="0.25">
      <c r="A55" s="7" t="s">
        <v>14</v>
      </c>
      <c r="B55" s="7">
        <v>190</v>
      </c>
      <c r="C55" s="7">
        <v>2</v>
      </c>
    </row>
    <row r="56" spans="1:3" x14ac:dyDescent="0.25">
      <c r="A56" s="7" t="s">
        <v>14</v>
      </c>
      <c r="B56" s="7">
        <v>190</v>
      </c>
      <c r="C56" s="7">
        <v>3</v>
      </c>
    </row>
    <row r="57" spans="1:3" x14ac:dyDescent="0.25">
      <c r="A57" s="7" t="s">
        <v>14</v>
      </c>
      <c r="B57" s="7">
        <v>190</v>
      </c>
      <c r="C57" s="7">
        <v>4</v>
      </c>
    </row>
    <row r="58" spans="1:3" x14ac:dyDescent="0.25">
      <c r="A58" s="7" t="s">
        <v>14</v>
      </c>
      <c r="B58" s="7">
        <v>193</v>
      </c>
      <c r="C58" s="7">
        <v>1</v>
      </c>
    </row>
    <row r="59" spans="1:3" x14ac:dyDescent="0.25">
      <c r="A59" s="7" t="s">
        <v>14</v>
      </c>
      <c r="B59" s="7">
        <v>193</v>
      </c>
      <c r="C59" s="7">
        <v>2</v>
      </c>
    </row>
    <row r="60" spans="1:3" x14ac:dyDescent="0.25">
      <c r="A60" s="7" t="s">
        <v>14</v>
      </c>
      <c r="B60" s="7">
        <v>193</v>
      </c>
      <c r="C60" s="7">
        <v>3</v>
      </c>
    </row>
    <row r="61" spans="1:3" x14ac:dyDescent="0.25">
      <c r="A61" s="7" t="s">
        <v>14</v>
      </c>
      <c r="B61" s="7">
        <v>193</v>
      </c>
      <c r="C61" s="7">
        <v>4</v>
      </c>
    </row>
    <row r="62" spans="1:3" x14ac:dyDescent="0.25">
      <c r="A62" s="7" t="s">
        <v>14</v>
      </c>
      <c r="B62" s="7">
        <v>197</v>
      </c>
      <c r="C62" s="7">
        <v>1</v>
      </c>
    </row>
    <row r="63" spans="1:3" x14ac:dyDescent="0.25">
      <c r="A63" s="7" t="s">
        <v>14</v>
      </c>
      <c r="B63" s="7">
        <v>197</v>
      </c>
      <c r="C63" s="7">
        <v>2</v>
      </c>
    </row>
    <row r="64" spans="1:3" x14ac:dyDescent="0.25">
      <c r="A64" s="7" t="s">
        <v>14</v>
      </c>
      <c r="B64" s="7">
        <v>197</v>
      </c>
      <c r="C64" s="7">
        <v>3</v>
      </c>
    </row>
    <row r="65" spans="1:3" x14ac:dyDescent="0.25">
      <c r="A65" s="7" t="s">
        <v>14</v>
      </c>
      <c r="B65" s="7">
        <v>197</v>
      </c>
      <c r="C65" s="7">
        <v>4</v>
      </c>
    </row>
    <row r="66" spans="1:3" x14ac:dyDescent="0.25">
      <c r="A66" s="7" t="s">
        <v>14</v>
      </c>
      <c r="B66" s="7">
        <v>198</v>
      </c>
      <c r="C66" s="7">
        <v>1</v>
      </c>
    </row>
    <row r="67" spans="1:3" x14ac:dyDescent="0.25">
      <c r="A67" s="7" t="s">
        <v>14</v>
      </c>
      <c r="B67" s="7">
        <v>198</v>
      </c>
      <c r="C67" s="7">
        <v>2</v>
      </c>
    </row>
    <row r="68" spans="1:3" x14ac:dyDescent="0.25">
      <c r="A68" s="7" t="s">
        <v>14</v>
      </c>
      <c r="B68" s="7">
        <v>198</v>
      </c>
      <c r="C68" s="7">
        <v>3</v>
      </c>
    </row>
    <row r="69" spans="1:3" x14ac:dyDescent="0.25">
      <c r="A69" s="7" t="s">
        <v>14</v>
      </c>
      <c r="B69" s="7">
        <v>198</v>
      </c>
      <c r="C69" s="7">
        <v>4</v>
      </c>
    </row>
    <row r="70" spans="1:3" x14ac:dyDescent="0.25">
      <c r="A70" s="7" t="s">
        <v>14</v>
      </c>
      <c r="B70" s="7">
        <v>198</v>
      </c>
      <c r="C70" s="7">
        <v>1</v>
      </c>
    </row>
    <row r="71" spans="1:3" x14ac:dyDescent="0.25">
      <c r="A71" s="7" t="s">
        <v>14</v>
      </c>
      <c r="B71" s="7">
        <v>198</v>
      </c>
      <c r="C71" s="7">
        <v>2</v>
      </c>
    </row>
    <row r="72" spans="1:3" x14ac:dyDescent="0.25">
      <c r="A72" s="7" t="s">
        <v>14</v>
      </c>
      <c r="B72" s="7">
        <v>198</v>
      </c>
      <c r="C72" s="7">
        <v>3</v>
      </c>
    </row>
    <row r="73" spans="1:3" x14ac:dyDescent="0.25">
      <c r="A73" s="7" t="s">
        <v>14</v>
      </c>
      <c r="B73" s="7">
        <v>198</v>
      </c>
      <c r="C73" s="7">
        <v>4</v>
      </c>
    </row>
    <row r="74" spans="1:3" x14ac:dyDescent="0.25">
      <c r="A74" s="7" t="s">
        <v>14</v>
      </c>
      <c r="B74" s="7">
        <v>198</v>
      </c>
      <c r="C74" s="7">
        <v>1</v>
      </c>
    </row>
    <row r="75" spans="1:3" x14ac:dyDescent="0.25">
      <c r="A75" s="7" t="s">
        <v>14</v>
      </c>
      <c r="B75" s="7">
        <v>198</v>
      </c>
      <c r="C75" s="7">
        <v>2</v>
      </c>
    </row>
    <row r="76" spans="1:3" x14ac:dyDescent="0.25">
      <c r="A76" s="7" t="s">
        <v>14</v>
      </c>
      <c r="B76" s="7">
        <v>198</v>
      </c>
      <c r="C76" s="7">
        <v>3</v>
      </c>
    </row>
    <row r="77" spans="1:3" x14ac:dyDescent="0.25">
      <c r="A77" s="7" t="s">
        <v>14</v>
      </c>
      <c r="B77" s="7">
        <v>198</v>
      </c>
      <c r="C77" s="7">
        <v>4</v>
      </c>
    </row>
    <row r="78" spans="1:3" x14ac:dyDescent="0.25">
      <c r="A78" s="7" t="s">
        <v>14</v>
      </c>
      <c r="B78" s="7">
        <v>199</v>
      </c>
      <c r="C78" s="7">
        <v>1</v>
      </c>
    </row>
    <row r="79" spans="1:3" x14ac:dyDescent="0.25">
      <c r="A79" s="7" t="s">
        <v>14</v>
      </c>
      <c r="B79" s="7">
        <v>199</v>
      </c>
      <c r="C79" s="7">
        <v>2</v>
      </c>
    </row>
    <row r="80" spans="1:3" x14ac:dyDescent="0.25">
      <c r="A80" s="7" t="s">
        <v>14</v>
      </c>
      <c r="B80" s="7">
        <v>199</v>
      </c>
      <c r="C80" s="7">
        <v>3</v>
      </c>
    </row>
    <row r="81" spans="1:3" x14ac:dyDescent="0.25">
      <c r="A81" s="7" t="s">
        <v>14</v>
      </c>
      <c r="B81" s="7">
        <v>199</v>
      </c>
      <c r="C81" s="7">
        <v>4</v>
      </c>
    </row>
    <row r="82" spans="1:3" x14ac:dyDescent="0.25">
      <c r="A82" s="7" t="s">
        <v>14</v>
      </c>
      <c r="B82" s="7">
        <v>208</v>
      </c>
      <c r="C82" s="7">
        <v>1</v>
      </c>
    </row>
    <row r="83" spans="1:3" x14ac:dyDescent="0.25">
      <c r="A83" s="7" t="s">
        <v>14</v>
      </c>
      <c r="B83" s="7">
        <v>208</v>
      </c>
      <c r="C83" s="7">
        <v>2</v>
      </c>
    </row>
    <row r="84" spans="1:3" x14ac:dyDescent="0.25">
      <c r="A84" s="7" t="s">
        <v>14</v>
      </c>
      <c r="B84" s="7">
        <v>208</v>
      </c>
      <c r="C84" s="7">
        <v>3</v>
      </c>
    </row>
    <row r="85" spans="1:3" x14ac:dyDescent="0.25">
      <c r="A85" s="7" t="s">
        <v>14</v>
      </c>
      <c r="B85" s="7">
        <v>208</v>
      </c>
      <c r="C85" s="7">
        <v>4</v>
      </c>
    </row>
    <row r="86" spans="1:3" x14ac:dyDescent="0.25">
      <c r="A86" s="7" t="s">
        <v>14</v>
      </c>
      <c r="B86" s="7">
        <v>221</v>
      </c>
      <c r="C86" s="7">
        <v>1</v>
      </c>
    </row>
    <row r="87" spans="1:3" x14ac:dyDescent="0.25">
      <c r="A87" s="7" t="s">
        <v>14</v>
      </c>
      <c r="B87" s="7">
        <v>221</v>
      </c>
      <c r="C87" s="7">
        <v>2</v>
      </c>
    </row>
    <row r="88" spans="1:3" x14ac:dyDescent="0.25">
      <c r="A88" s="17" t="s">
        <v>14</v>
      </c>
      <c r="B88" s="17">
        <v>221</v>
      </c>
      <c r="C88" s="17">
        <v>3</v>
      </c>
    </row>
    <row r="89" spans="1:3" x14ac:dyDescent="0.25">
      <c r="A89" s="7" t="s">
        <v>14</v>
      </c>
      <c r="B89" s="7">
        <v>221</v>
      </c>
      <c r="C89" s="7">
        <v>4</v>
      </c>
    </row>
    <row r="90" spans="1:3" x14ac:dyDescent="0.25">
      <c r="A90" s="4" t="s">
        <v>14</v>
      </c>
      <c r="B90" s="4">
        <v>222</v>
      </c>
      <c r="C90" s="4">
        <v>1</v>
      </c>
    </row>
    <row r="91" spans="1:3" x14ac:dyDescent="0.25">
      <c r="A91" s="7" t="s">
        <v>14</v>
      </c>
      <c r="B91" s="7">
        <v>222</v>
      </c>
      <c r="C91" s="7">
        <v>2</v>
      </c>
    </row>
    <row r="92" spans="1:3" x14ac:dyDescent="0.25">
      <c r="A92" s="7" t="s">
        <v>14</v>
      </c>
      <c r="B92" s="7">
        <v>222</v>
      </c>
      <c r="C92" s="7">
        <v>3</v>
      </c>
    </row>
    <row r="93" spans="1:3" x14ac:dyDescent="0.25">
      <c r="A93" s="7" t="s">
        <v>14</v>
      </c>
      <c r="B93" s="7">
        <v>222</v>
      </c>
      <c r="C93" s="7">
        <v>4</v>
      </c>
    </row>
    <row r="94" spans="1:3" x14ac:dyDescent="0.25">
      <c r="A94" s="7" t="s">
        <v>14</v>
      </c>
      <c r="B94" s="7">
        <v>222</v>
      </c>
      <c r="C94" s="7">
        <v>1</v>
      </c>
    </row>
    <row r="95" spans="1:3" x14ac:dyDescent="0.25">
      <c r="A95" s="7" t="s">
        <v>14</v>
      </c>
      <c r="B95" s="7">
        <v>222</v>
      </c>
      <c r="C95" s="7">
        <v>2</v>
      </c>
    </row>
    <row r="96" spans="1:3" x14ac:dyDescent="0.25">
      <c r="A96" s="7" t="s">
        <v>14</v>
      </c>
      <c r="B96" s="7">
        <v>222</v>
      </c>
      <c r="C96" s="7">
        <v>3</v>
      </c>
    </row>
    <row r="97" spans="1:3" x14ac:dyDescent="0.25">
      <c r="A97" s="7" t="s">
        <v>14</v>
      </c>
      <c r="B97" s="7">
        <v>222</v>
      </c>
      <c r="C97" s="7">
        <v>4</v>
      </c>
    </row>
    <row r="98" spans="1:3" x14ac:dyDescent="0.25">
      <c r="A98" s="7" t="s">
        <v>14</v>
      </c>
      <c r="B98" s="7">
        <v>222</v>
      </c>
      <c r="C98" s="7">
        <v>1</v>
      </c>
    </row>
    <row r="99" spans="1:3" x14ac:dyDescent="0.25">
      <c r="A99" s="7" t="s">
        <v>14</v>
      </c>
      <c r="B99" s="7">
        <v>222</v>
      </c>
      <c r="C99" s="7">
        <v>2</v>
      </c>
    </row>
    <row r="100" spans="1:3" x14ac:dyDescent="0.25">
      <c r="A100" s="7" t="s">
        <v>14</v>
      </c>
      <c r="B100" s="7">
        <v>222</v>
      </c>
      <c r="C100" s="7">
        <v>3</v>
      </c>
    </row>
    <row r="101" spans="1:3" x14ac:dyDescent="0.25">
      <c r="A101" s="7" t="s">
        <v>14</v>
      </c>
      <c r="B101" s="7">
        <v>222</v>
      </c>
      <c r="C101" s="7">
        <v>4</v>
      </c>
    </row>
    <row r="102" spans="1:3" x14ac:dyDescent="0.25">
      <c r="A102" s="7" t="s">
        <v>14</v>
      </c>
      <c r="B102" s="7">
        <v>223</v>
      </c>
      <c r="C102" s="7">
        <v>1</v>
      </c>
    </row>
    <row r="103" spans="1:3" x14ac:dyDescent="0.25">
      <c r="A103" s="7" t="s">
        <v>14</v>
      </c>
      <c r="B103" s="7">
        <v>223</v>
      </c>
      <c r="C103" s="7">
        <v>2</v>
      </c>
    </row>
    <row r="104" spans="1:3" x14ac:dyDescent="0.25">
      <c r="A104" s="7" t="s">
        <v>14</v>
      </c>
      <c r="B104" s="7">
        <v>223</v>
      </c>
      <c r="C104" s="7">
        <v>3</v>
      </c>
    </row>
    <row r="105" spans="1:3" x14ac:dyDescent="0.25">
      <c r="A105" s="7" t="s">
        <v>14</v>
      </c>
      <c r="B105" s="7">
        <v>223</v>
      </c>
      <c r="C105" s="7">
        <v>4</v>
      </c>
    </row>
    <row r="106" spans="1:3" x14ac:dyDescent="0.25">
      <c r="A106" s="7" t="s">
        <v>14</v>
      </c>
      <c r="B106" s="7">
        <v>223</v>
      </c>
      <c r="C106" s="7">
        <v>1</v>
      </c>
    </row>
    <row r="107" spans="1:3" x14ac:dyDescent="0.25">
      <c r="A107" s="7" t="s">
        <v>14</v>
      </c>
      <c r="B107" s="7">
        <v>223</v>
      </c>
      <c r="C107" s="7">
        <v>2</v>
      </c>
    </row>
    <row r="108" spans="1:3" x14ac:dyDescent="0.25">
      <c r="A108" s="7" t="s">
        <v>14</v>
      </c>
      <c r="B108" s="7">
        <v>223</v>
      </c>
      <c r="C108" s="7">
        <v>3</v>
      </c>
    </row>
    <row r="109" spans="1:3" x14ac:dyDescent="0.25">
      <c r="A109" s="7" t="s">
        <v>14</v>
      </c>
      <c r="B109" s="7">
        <v>223</v>
      </c>
      <c r="C109" s="7">
        <v>4</v>
      </c>
    </row>
    <row r="110" spans="1:3" x14ac:dyDescent="0.25">
      <c r="A110" s="7" t="s">
        <v>14</v>
      </c>
      <c r="B110" s="7">
        <v>223</v>
      </c>
      <c r="C110" s="7">
        <v>1</v>
      </c>
    </row>
    <row r="111" spans="1:3" x14ac:dyDescent="0.25">
      <c r="A111" s="7" t="s">
        <v>14</v>
      </c>
      <c r="B111" s="7">
        <v>223</v>
      </c>
      <c r="C111" s="7">
        <v>2</v>
      </c>
    </row>
    <row r="112" spans="1:3" x14ac:dyDescent="0.25">
      <c r="A112" s="7" t="s">
        <v>14</v>
      </c>
      <c r="B112" s="7">
        <v>223</v>
      </c>
      <c r="C112" s="7">
        <v>3</v>
      </c>
    </row>
    <row r="113" spans="1:5" x14ac:dyDescent="0.25">
      <c r="A113" s="7" t="s">
        <v>14</v>
      </c>
      <c r="B113" s="7">
        <v>223</v>
      </c>
      <c r="C113" s="7">
        <v>4</v>
      </c>
    </row>
    <row r="114" spans="1:5" x14ac:dyDescent="0.25">
      <c r="A114" s="7" t="s">
        <v>14</v>
      </c>
      <c r="B114" s="7">
        <v>223</v>
      </c>
      <c r="C114" s="7">
        <v>1</v>
      </c>
    </row>
    <row r="115" spans="1:5" x14ac:dyDescent="0.25">
      <c r="A115" s="7" t="s">
        <v>14</v>
      </c>
      <c r="B115" s="7">
        <v>223</v>
      </c>
      <c r="C115" s="7">
        <v>2</v>
      </c>
    </row>
    <row r="116" spans="1:5" x14ac:dyDescent="0.25">
      <c r="A116" s="7" t="s">
        <v>14</v>
      </c>
      <c r="B116" s="7">
        <v>223</v>
      </c>
      <c r="C116" s="7">
        <v>3</v>
      </c>
    </row>
    <row r="117" spans="1:5" x14ac:dyDescent="0.25">
      <c r="A117" s="7" t="s">
        <v>14</v>
      </c>
      <c r="B117" s="7">
        <v>223</v>
      </c>
      <c r="C117" s="7">
        <v>4</v>
      </c>
    </row>
    <row r="118" spans="1:5" x14ac:dyDescent="0.25">
      <c r="A118" s="7" t="s">
        <v>15</v>
      </c>
      <c r="B118" s="7">
        <v>284</v>
      </c>
      <c r="C118" s="7">
        <v>1</v>
      </c>
      <c r="E118" s="29">
        <v>831.07727914556597</v>
      </c>
    </row>
    <row r="119" spans="1:5" x14ac:dyDescent="0.25">
      <c r="A119" s="7" t="s">
        <v>15</v>
      </c>
      <c r="B119" s="7">
        <v>284</v>
      </c>
      <c r="C119" s="7">
        <v>2</v>
      </c>
      <c r="E119" s="29">
        <v>1152.9763990190145</v>
      </c>
    </row>
    <row r="120" spans="1:5" x14ac:dyDescent="0.25">
      <c r="A120" s="7" t="s">
        <v>15</v>
      </c>
      <c r="B120" s="7">
        <v>284</v>
      </c>
      <c r="C120" s="7">
        <v>3</v>
      </c>
      <c r="E120" s="29">
        <v>1205.6353579429033</v>
      </c>
    </row>
    <row r="121" spans="1:5" x14ac:dyDescent="0.25">
      <c r="A121" s="7" t="s">
        <v>15</v>
      </c>
      <c r="B121" s="7">
        <v>284</v>
      </c>
      <c r="C121" s="7">
        <v>4</v>
      </c>
      <c r="E121" s="29">
        <v>616.19475321421373</v>
      </c>
    </row>
    <row r="122" spans="1:5" x14ac:dyDescent="0.25">
      <c r="A122" s="7" t="s">
        <v>16</v>
      </c>
      <c r="B122" s="7">
        <v>305</v>
      </c>
      <c r="C122" s="7">
        <v>1</v>
      </c>
      <c r="E122" s="29">
        <v>318.92643670839044</v>
      </c>
    </row>
    <row r="123" spans="1:5" x14ac:dyDescent="0.25">
      <c r="A123" s="7" t="s">
        <v>16</v>
      </c>
      <c r="B123" s="7">
        <v>305</v>
      </c>
      <c r="C123" s="7">
        <v>1</v>
      </c>
      <c r="E123" s="29">
        <v>461.61522863118563</v>
      </c>
    </row>
    <row r="124" spans="1:5" x14ac:dyDescent="0.25">
      <c r="A124" s="7" t="s">
        <v>16</v>
      </c>
      <c r="B124" s="7">
        <v>305</v>
      </c>
      <c r="C124" s="7">
        <v>2</v>
      </c>
      <c r="E124" s="29">
        <v>307.88504209531692</v>
      </c>
    </row>
    <row r="125" spans="1:5" x14ac:dyDescent="0.25">
      <c r="A125" s="7" t="s">
        <v>16</v>
      </c>
      <c r="B125" s="7">
        <v>305</v>
      </c>
      <c r="C125" s="7">
        <v>2</v>
      </c>
      <c r="E125" s="29">
        <v>310.43305623679538</v>
      </c>
    </row>
    <row r="126" spans="1:5" x14ac:dyDescent="0.25">
      <c r="A126" s="7" t="s">
        <v>16</v>
      </c>
      <c r="B126" s="7">
        <v>306</v>
      </c>
      <c r="C126" s="7">
        <v>1</v>
      </c>
      <c r="E126" s="29">
        <v>295.1449713879245</v>
      </c>
    </row>
    <row r="127" spans="1:5" x14ac:dyDescent="0.25">
      <c r="A127" s="7" t="s">
        <v>16</v>
      </c>
      <c r="B127" s="7">
        <v>306</v>
      </c>
      <c r="C127" s="7">
        <v>2</v>
      </c>
      <c r="E127" s="29">
        <v>560.13844210168702</v>
      </c>
    </row>
    <row r="128" spans="1:5" x14ac:dyDescent="0.25">
      <c r="A128" s="7" t="s">
        <v>16</v>
      </c>
      <c r="B128" s="7">
        <v>306</v>
      </c>
      <c r="C128" s="7">
        <v>3</v>
      </c>
      <c r="E128" s="29">
        <v>525.31558216814767</v>
      </c>
    </row>
    <row r="129" spans="1:5" x14ac:dyDescent="0.25">
      <c r="A129" s="7" t="s">
        <v>16</v>
      </c>
      <c r="B129" s="7">
        <v>306</v>
      </c>
      <c r="C129" s="7">
        <v>4</v>
      </c>
      <c r="E129" s="29">
        <v>798.80243335350519</v>
      </c>
    </row>
    <row r="130" spans="1:5" x14ac:dyDescent="0.25">
      <c r="A130" s="7" t="s">
        <v>16</v>
      </c>
      <c r="B130" s="7">
        <v>321</v>
      </c>
      <c r="C130" s="7">
        <v>1</v>
      </c>
      <c r="E130" s="29">
        <v>400.46288923570188</v>
      </c>
    </row>
    <row r="131" spans="1:5" x14ac:dyDescent="0.25">
      <c r="A131" s="7" t="s">
        <v>16</v>
      </c>
      <c r="B131" s="7">
        <v>321</v>
      </c>
      <c r="C131" s="7">
        <v>2</v>
      </c>
      <c r="E131" s="29">
        <v>379.22943805671457</v>
      </c>
    </row>
    <row r="132" spans="1:5" x14ac:dyDescent="0.25">
      <c r="A132" s="7" t="s">
        <v>16</v>
      </c>
      <c r="B132" s="7">
        <v>321</v>
      </c>
      <c r="C132" s="7">
        <v>3</v>
      </c>
      <c r="E132" s="29">
        <v>382.62679024535248</v>
      </c>
    </row>
    <row r="133" spans="1:5" x14ac:dyDescent="0.25">
      <c r="A133" s="7" t="s">
        <v>16</v>
      </c>
      <c r="B133" s="7">
        <v>321</v>
      </c>
      <c r="C133" s="7">
        <v>4</v>
      </c>
      <c r="E133" s="29">
        <v>346.95459226465368</v>
      </c>
    </row>
    <row r="134" spans="1:5" x14ac:dyDescent="0.25">
      <c r="A134" s="7" t="s">
        <v>16</v>
      </c>
      <c r="B134" s="7">
        <v>324</v>
      </c>
      <c r="C134" s="7">
        <v>1</v>
      </c>
      <c r="E134" s="29">
        <v>248.43137879415229</v>
      </c>
    </row>
    <row r="135" spans="1:5" x14ac:dyDescent="0.25">
      <c r="A135" s="7" t="s">
        <v>16</v>
      </c>
      <c r="B135" s="7">
        <v>324</v>
      </c>
      <c r="C135" s="7">
        <v>2</v>
      </c>
      <c r="E135" s="29">
        <v>233.99263199244083</v>
      </c>
    </row>
    <row r="136" spans="1:5" x14ac:dyDescent="0.25">
      <c r="A136" s="7" t="s">
        <v>16</v>
      </c>
      <c r="B136" s="7">
        <v>324</v>
      </c>
      <c r="C136" s="7">
        <v>3</v>
      </c>
      <c r="E136" s="29">
        <v>329.11849327430434</v>
      </c>
    </row>
    <row r="137" spans="1:5" x14ac:dyDescent="0.25">
      <c r="A137" s="7" t="s">
        <v>16</v>
      </c>
      <c r="B137" s="7">
        <v>324</v>
      </c>
      <c r="C137" s="7">
        <v>4</v>
      </c>
      <c r="E137" s="29">
        <v>304.48768990667895</v>
      </c>
    </row>
    <row r="138" spans="1:5" x14ac:dyDescent="0.25">
      <c r="A138" s="7" t="s">
        <v>16</v>
      </c>
      <c r="B138" s="7">
        <v>325</v>
      </c>
      <c r="C138" s="7">
        <v>1</v>
      </c>
      <c r="E138" s="29">
        <v>633.18151415740363</v>
      </c>
    </row>
    <row r="139" spans="1:5" x14ac:dyDescent="0.25">
      <c r="A139" s="7" t="s">
        <v>16</v>
      </c>
      <c r="B139" s="7">
        <v>325</v>
      </c>
      <c r="C139" s="7">
        <v>2</v>
      </c>
      <c r="E139" s="29">
        <v>788.61037678759112</v>
      </c>
    </row>
    <row r="140" spans="1:5" x14ac:dyDescent="0.25">
      <c r="A140" s="7" t="s">
        <v>16</v>
      </c>
      <c r="B140" s="7">
        <v>325</v>
      </c>
      <c r="C140" s="7">
        <v>3</v>
      </c>
      <c r="E140" s="29">
        <v>1191.1966111411919</v>
      </c>
    </row>
    <row r="141" spans="1:5" x14ac:dyDescent="0.25">
      <c r="A141" s="7" t="s">
        <v>16</v>
      </c>
      <c r="B141" s="7">
        <v>325</v>
      </c>
      <c r="C141" s="7">
        <v>4</v>
      </c>
      <c r="E141" s="29">
        <v>822.58389867397102</v>
      </c>
    </row>
    <row r="142" spans="1:5" x14ac:dyDescent="0.25">
      <c r="A142" s="7" t="s">
        <v>16</v>
      </c>
      <c r="B142" s="7">
        <v>331</v>
      </c>
      <c r="C142" s="7">
        <v>1</v>
      </c>
      <c r="E142" s="29">
        <v>555.89175186588955</v>
      </c>
    </row>
    <row r="143" spans="1:5" x14ac:dyDescent="0.25">
      <c r="A143" s="7" t="s">
        <v>16</v>
      </c>
      <c r="B143" s="7">
        <v>331</v>
      </c>
      <c r="C143" s="7">
        <v>2</v>
      </c>
      <c r="E143" s="29">
        <v>531.26094849826427</v>
      </c>
    </row>
    <row r="144" spans="1:5" x14ac:dyDescent="0.25">
      <c r="A144" s="7" t="s">
        <v>16</v>
      </c>
      <c r="B144" s="7">
        <v>331</v>
      </c>
      <c r="C144" s="7">
        <v>3</v>
      </c>
      <c r="E144" s="29">
        <v>431.88839698060326</v>
      </c>
    </row>
    <row r="145" spans="1:5" x14ac:dyDescent="0.25">
      <c r="A145" s="7" t="s">
        <v>16</v>
      </c>
      <c r="B145" s="7">
        <v>331</v>
      </c>
      <c r="C145" s="7">
        <v>4</v>
      </c>
      <c r="E145" s="29">
        <v>454.82052425390964</v>
      </c>
    </row>
    <row r="146" spans="1:5" x14ac:dyDescent="0.25">
      <c r="A146" s="7" t="s">
        <v>16</v>
      </c>
      <c r="B146" s="7">
        <v>337</v>
      </c>
      <c r="C146" s="7">
        <v>1</v>
      </c>
      <c r="E146" s="29">
        <v>540.60366701701867</v>
      </c>
    </row>
    <row r="147" spans="1:5" x14ac:dyDescent="0.25">
      <c r="A147" s="7" t="s">
        <v>16</v>
      </c>
      <c r="B147" s="7">
        <v>337</v>
      </c>
      <c r="C147" s="7">
        <v>2</v>
      </c>
      <c r="E147" s="29">
        <v>758.88354513700892</v>
      </c>
    </row>
    <row r="148" spans="1:5" x14ac:dyDescent="0.25">
      <c r="A148" s="7" t="s">
        <v>16</v>
      </c>
      <c r="B148" s="7">
        <v>337</v>
      </c>
      <c r="C148" s="7">
        <v>3</v>
      </c>
      <c r="E148" s="29">
        <v>574.57718890339834</v>
      </c>
    </row>
    <row r="149" spans="1:5" x14ac:dyDescent="0.25">
      <c r="A149" s="7" t="s">
        <v>16</v>
      </c>
      <c r="B149" s="7">
        <v>337</v>
      </c>
      <c r="C149" s="7">
        <v>4</v>
      </c>
      <c r="E149" s="29">
        <v>790.30905288191025</v>
      </c>
    </row>
    <row r="150" spans="1:5" x14ac:dyDescent="0.25">
      <c r="A150" s="7" t="s">
        <v>16</v>
      </c>
      <c r="B150" s="7">
        <v>348</v>
      </c>
      <c r="C150" s="7">
        <v>1</v>
      </c>
      <c r="E150" s="29">
        <v>278.15821044473461</v>
      </c>
    </row>
    <row r="151" spans="1:5" x14ac:dyDescent="0.25">
      <c r="A151" s="7" t="s">
        <v>16</v>
      </c>
      <c r="B151" s="7">
        <v>348</v>
      </c>
      <c r="C151" s="7">
        <v>2</v>
      </c>
      <c r="E151" s="29">
        <v>340.15988788737781</v>
      </c>
    </row>
    <row r="152" spans="1:5" x14ac:dyDescent="0.25">
      <c r="A152" s="7" t="s">
        <v>16</v>
      </c>
      <c r="B152" s="7">
        <v>348</v>
      </c>
      <c r="C152" s="7">
        <v>3</v>
      </c>
      <c r="E152" s="29">
        <v>355.44797273624869</v>
      </c>
    </row>
    <row r="153" spans="1:5" x14ac:dyDescent="0.25">
      <c r="A153" s="7" t="s">
        <v>16</v>
      </c>
      <c r="B153" s="7">
        <v>348</v>
      </c>
      <c r="C153" s="7">
        <v>4</v>
      </c>
      <c r="E153" s="29">
        <v>376.68142391523605</v>
      </c>
    </row>
    <row r="154" spans="1:5" x14ac:dyDescent="0.25">
      <c r="A154" s="7" t="s">
        <v>16</v>
      </c>
      <c r="B154" s="7">
        <v>357</v>
      </c>
      <c r="C154" s="7">
        <v>1</v>
      </c>
      <c r="E154" s="29">
        <v>1423.0658980157341</v>
      </c>
    </row>
    <row r="155" spans="1:5" x14ac:dyDescent="0.25">
      <c r="A155" s="7" t="s">
        <v>16</v>
      </c>
      <c r="B155" s="7">
        <v>357</v>
      </c>
      <c r="C155" s="7">
        <v>2</v>
      </c>
      <c r="E155" s="29">
        <v>1314.3506279793185</v>
      </c>
    </row>
    <row r="156" spans="1:5" x14ac:dyDescent="0.25">
      <c r="A156" s="7" t="s">
        <v>16</v>
      </c>
      <c r="B156" s="7">
        <v>357</v>
      </c>
      <c r="C156" s="7">
        <v>3</v>
      </c>
      <c r="E156" s="29"/>
    </row>
    <row r="157" spans="1:5" x14ac:dyDescent="0.25">
      <c r="A157" s="7" t="s">
        <v>16</v>
      </c>
      <c r="B157" s="7">
        <v>357</v>
      </c>
      <c r="C157" s="7">
        <v>4</v>
      </c>
      <c r="E157" s="29"/>
    </row>
    <row r="158" spans="1:5" x14ac:dyDescent="0.25">
      <c r="A158" s="7" t="s">
        <v>16</v>
      </c>
      <c r="B158" s="7">
        <v>362</v>
      </c>
      <c r="C158" s="7">
        <v>1</v>
      </c>
      <c r="E158" s="29">
        <v>878.64020978649751</v>
      </c>
    </row>
    <row r="159" spans="1:5" x14ac:dyDescent="0.25">
      <c r="A159" s="7" t="s">
        <v>16</v>
      </c>
      <c r="B159" s="7">
        <v>362</v>
      </c>
      <c r="C159" s="7">
        <v>2</v>
      </c>
      <c r="E159" s="29">
        <v>690.93650136424935</v>
      </c>
    </row>
    <row r="160" spans="1:5" x14ac:dyDescent="0.25">
      <c r="A160" s="7" t="s">
        <v>16</v>
      </c>
      <c r="B160" s="7">
        <v>362</v>
      </c>
      <c r="C160" s="7">
        <v>3</v>
      </c>
      <c r="E160" s="29">
        <v>1209.8820481787009</v>
      </c>
    </row>
    <row r="161" spans="1:5" x14ac:dyDescent="0.25">
      <c r="A161" s="7" t="s">
        <v>16</v>
      </c>
      <c r="B161" s="7">
        <v>362</v>
      </c>
      <c r="C161" s="7">
        <v>4</v>
      </c>
      <c r="E161" s="29">
        <v>893.07895658820905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109" workbookViewId="0">
      <selection activeCell="K8" sqref="K8"/>
    </sheetView>
  </sheetViews>
  <sheetFormatPr baseColWidth="10" defaultRowHeight="15" x14ac:dyDescent="0.25"/>
  <cols>
    <col min="1" max="1" width="18" style="15" customWidth="1"/>
    <col min="2" max="3" width="11.42578125" style="15"/>
    <col min="4" max="4" width="17.140625" style="15" customWidth="1"/>
    <col min="5" max="5" width="27.5703125" style="15" customWidth="1"/>
  </cols>
  <sheetData>
    <row r="1" spans="1:5" x14ac:dyDescent="0.25">
      <c r="A1" s="16" t="s">
        <v>13</v>
      </c>
      <c r="B1" s="16" t="s">
        <v>12</v>
      </c>
      <c r="C1" s="16" t="s">
        <v>35</v>
      </c>
      <c r="D1" s="16" t="s">
        <v>24</v>
      </c>
      <c r="E1" s="16" t="s">
        <v>25</v>
      </c>
    </row>
    <row r="2" spans="1:5" x14ac:dyDescent="0.25">
      <c r="A2" s="7" t="s">
        <v>14</v>
      </c>
      <c r="B2" s="7">
        <v>154</v>
      </c>
      <c r="C2" s="7">
        <v>1</v>
      </c>
      <c r="D2" s="7"/>
      <c r="E2" s="7"/>
    </row>
    <row r="3" spans="1:5" x14ac:dyDescent="0.25">
      <c r="A3" s="7" t="s">
        <v>14</v>
      </c>
      <c r="B3" s="7">
        <v>154</v>
      </c>
      <c r="C3" s="7">
        <v>2</v>
      </c>
      <c r="D3" s="7"/>
      <c r="E3" s="7"/>
    </row>
    <row r="4" spans="1:5" x14ac:dyDescent="0.25">
      <c r="A4" s="7" t="s">
        <v>14</v>
      </c>
      <c r="B4" s="7">
        <v>154</v>
      </c>
      <c r="C4" s="7">
        <v>3</v>
      </c>
      <c r="D4" s="7"/>
      <c r="E4" s="7"/>
    </row>
    <row r="5" spans="1:5" x14ac:dyDescent="0.25">
      <c r="A5" s="7" t="s">
        <v>14</v>
      </c>
      <c r="B5" s="7">
        <v>154</v>
      </c>
      <c r="C5" s="7">
        <v>4</v>
      </c>
      <c r="D5" s="7"/>
      <c r="E5" s="7"/>
    </row>
    <row r="6" spans="1:5" x14ac:dyDescent="0.25">
      <c r="A6" s="7" t="s">
        <v>14</v>
      </c>
      <c r="B6" s="7">
        <v>156</v>
      </c>
      <c r="C6" s="7">
        <v>1</v>
      </c>
      <c r="D6" s="7"/>
      <c r="E6" s="7"/>
    </row>
    <row r="7" spans="1:5" x14ac:dyDescent="0.25">
      <c r="A7" s="7" t="s">
        <v>14</v>
      </c>
      <c r="B7" s="7">
        <v>156</v>
      </c>
      <c r="C7" s="7">
        <v>2</v>
      </c>
      <c r="D7" s="7"/>
      <c r="E7" s="7"/>
    </row>
    <row r="8" spans="1:5" x14ac:dyDescent="0.25">
      <c r="A8" s="7" t="s">
        <v>14</v>
      </c>
      <c r="B8" s="7">
        <v>156</v>
      </c>
      <c r="C8" s="7">
        <v>3</v>
      </c>
      <c r="D8" s="7"/>
      <c r="E8" s="7"/>
    </row>
    <row r="9" spans="1:5" x14ac:dyDescent="0.25">
      <c r="A9" s="7" t="s">
        <v>14</v>
      </c>
      <c r="B9" s="7">
        <v>156</v>
      </c>
      <c r="C9" s="7">
        <v>4</v>
      </c>
      <c r="D9" s="7"/>
      <c r="E9" s="7"/>
    </row>
    <row r="10" spans="1:5" x14ac:dyDescent="0.25">
      <c r="A10" s="7" t="s">
        <v>14</v>
      </c>
      <c r="B10" s="7">
        <v>161</v>
      </c>
      <c r="C10" s="7">
        <v>1</v>
      </c>
      <c r="D10" s="7"/>
      <c r="E10" s="7"/>
    </row>
    <row r="11" spans="1:5" x14ac:dyDescent="0.25">
      <c r="A11" s="7" t="s">
        <v>14</v>
      </c>
      <c r="B11" s="7">
        <v>161</v>
      </c>
      <c r="C11" s="7">
        <v>2</v>
      </c>
      <c r="D11" s="7"/>
      <c r="E11" s="7"/>
    </row>
    <row r="12" spans="1:5" x14ac:dyDescent="0.25">
      <c r="A12" s="7" t="s">
        <v>14</v>
      </c>
      <c r="B12" s="7">
        <v>161</v>
      </c>
      <c r="C12" s="7">
        <v>3</v>
      </c>
      <c r="D12" s="7"/>
      <c r="E12" s="7"/>
    </row>
    <row r="13" spans="1:5" x14ac:dyDescent="0.25">
      <c r="A13" s="7" t="s">
        <v>14</v>
      </c>
      <c r="B13" s="7">
        <v>161</v>
      </c>
      <c r="C13" s="7">
        <v>4</v>
      </c>
      <c r="D13" s="7"/>
      <c r="E13" s="7"/>
    </row>
    <row r="14" spans="1:5" x14ac:dyDescent="0.25">
      <c r="A14" s="7" t="s">
        <v>14</v>
      </c>
      <c r="B14" s="7">
        <v>171</v>
      </c>
      <c r="C14" s="7">
        <v>1</v>
      </c>
      <c r="D14" s="7"/>
      <c r="E14" s="7"/>
    </row>
    <row r="15" spans="1:5" x14ac:dyDescent="0.25">
      <c r="A15" s="7" t="s">
        <v>14</v>
      </c>
      <c r="B15" s="7">
        <v>171</v>
      </c>
      <c r="C15" s="7">
        <v>2</v>
      </c>
      <c r="D15" s="7"/>
      <c r="E15" s="7"/>
    </row>
    <row r="16" spans="1:5" x14ac:dyDescent="0.25">
      <c r="A16" s="7" t="s">
        <v>14</v>
      </c>
      <c r="B16" s="7">
        <v>171</v>
      </c>
      <c r="C16" s="7">
        <v>3</v>
      </c>
      <c r="D16" s="7"/>
      <c r="E16" s="7"/>
    </row>
    <row r="17" spans="1:5" x14ac:dyDescent="0.25">
      <c r="A17" s="7" t="s">
        <v>14</v>
      </c>
      <c r="B17" s="7">
        <v>171</v>
      </c>
      <c r="C17" s="7">
        <v>4</v>
      </c>
      <c r="D17" s="7"/>
      <c r="E17" s="7"/>
    </row>
    <row r="18" spans="1:5" x14ac:dyDescent="0.25">
      <c r="A18" s="7" t="s">
        <v>14</v>
      </c>
      <c r="B18" s="7">
        <v>171</v>
      </c>
      <c r="C18" s="7">
        <v>1</v>
      </c>
      <c r="D18" s="7"/>
      <c r="E18" s="7"/>
    </row>
    <row r="19" spans="1:5" x14ac:dyDescent="0.25">
      <c r="A19" s="7" t="s">
        <v>14</v>
      </c>
      <c r="B19" s="7">
        <v>171</v>
      </c>
      <c r="C19" s="7">
        <v>2</v>
      </c>
      <c r="D19" s="7"/>
      <c r="E19" s="7"/>
    </row>
    <row r="20" spans="1:5" x14ac:dyDescent="0.25">
      <c r="A20" s="7" t="s">
        <v>14</v>
      </c>
      <c r="B20" s="7">
        <v>171</v>
      </c>
      <c r="C20" s="7">
        <v>3</v>
      </c>
      <c r="D20" s="7"/>
      <c r="E20" s="7"/>
    </row>
    <row r="21" spans="1:5" x14ac:dyDescent="0.25">
      <c r="A21" s="7" t="s">
        <v>14</v>
      </c>
      <c r="B21" s="7">
        <v>171</v>
      </c>
      <c r="C21" s="7">
        <v>4</v>
      </c>
      <c r="D21" s="7"/>
      <c r="E21" s="7"/>
    </row>
    <row r="22" spans="1:5" x14ac:dyDescent="0.25">
      <c r="A22" s="7" t="s">
        <v>14</v>
      </c>
      <c r="B22" s="7">
        <v>171</v>
      </c>
      <c r="C22" s="7">
        <v>1</v>
      </c>
      <c r="D22" s="7"/>
      <c r="E22" s="7"/>
    </row>
    <row r="23" spans="1:5" x14ac:dyDescent="0.25">
      <c r="A23" s="7" t="s">
        <v>14</v>
      </c>
      <c r="B23" s="7">
        <v>171</v>
      </c>
      <c r="C23" s="7">
        <v>2</v>
      </c>
      <c r="D23" s="7"/>
      <c r="E23" s="7"/>
    </row>
    <row r="24" spans="1:5" x14ac:dyDescent="0.25">
      <c r="A24" s="7" t="s">
        <v>14</v>
      </c>
      <c r="B24" s="7">
        <v>171</v>
      </c>
      <c r="C24" s="7">
        <v>3</v>
      </c>
      <c r="D24" s="7"/>
      <c r="E24" s="7"/>
    </row>
    <row r="25" spans="1:5" x14ac:dyDescent="0.25">
      <c r="A25" s="7" t="s">
        <v>14</v>
      </c>
      <c r="B25" s="7">
        <v>171</v>
      </c>
      <c r="C25" s="7">
        <v>4</v>
      </c>
      <c r="D25" s="7"/>
      <c r="E25" s="7"/>
    </row>
    <row r="26" spans="1:5" x14ac:dyDescent="0.25">
      <c r="A26" s="7" t="s">
        <v>14</v>
      </c>
      <c r="B26" s="7">
        <v>171</v>
      </c>
      <c r="C26" s="7">
        <v>1</v>
      </c>
      <c r="D26" s="7"/>
      <c r="E26" s="7"/>
    </row>
    <row r="27" spans="1:5" x14ac:dyDescent="0.25">
      <c r="A27" s="7" t="s">
        <v>14</v>
      </c>
      <c r="B27" s="7">
        <v>171</v>
      </c>
      <c r="C27" s="7">
        <v>2</v>
      </c>
      <c r="D27" s="7"/>
      <c r="E27" s="7"/>
    </row>
    <row r="28" spans="1:5" x14ac:dyDescent="0.25">
      <c r="A28" s="7" t="s">
        <v>14</v>
      </c>
      <c r="B28" s="7">
        <v>171</v>
      </c>
      <c r="C28" s="7">
        <v>3</v>
      </c>
      <c r="D28" s="7"/>
      <c r="E28" s="7"/>
    </row>
    <row r="29" spans="1:5" x14ac:dyDescent="0.25">
      <c r="A29" s="7" t="s">
        <v>14</v>
      </c>
      <c r="B29" s="7">
        <v>171</v>
      </c>
      <c r="C29" s="7">
        <v>4</v>
      </c>
      <c r="D29" s="7"/>
      <c r="E29" s="7"/>
    </row>
    <row r="30" spans="1:5" x14ac:dyDescent="0.25">
      <c r="A30" s="7" t="s">
        <v>14</v>
      </c>
      <c r="B30" s="7">
        <v>174</v>
      </c>
      <c r="C30" s="7">
        <v>1</v>
      </c>
      <c r="D30" s="7"/>
      <c r="E30" s="7"/>
    </row>
    <row r="31" spans="1:5" x14ac:dyDescent="0.25">
      <c r="A31" s="7" t="s">
        <v>14</v>
      </c>
      <c r="B31" s="7">
        <v>174</v>
      </c>
      <c r="C31" s="7">
        <v>2</v>
      </c>
      <c r="D31" s="7"/>
      <c r="E31" s="7"/>
    </row>
    <row r="32" spans="1:5" x14ac:dyDescent="0.25">
      <c r="A32" s="7" t="s">
        <v>14</v>
      </c>
      <c r="B32" s="7">
        <v>174</v>
      </c>
      <c r="C32" s="7">
        <v>3</v>
      </c>
      <c r="D32" s="7"/>
      <c r="E32" s="7"/>
    </row>
    <row r="33" spans="1:5" x14ac:dyDescent="0.25">
      <c r="A33" s="7" t="s">
        <v>14</v>
      </c>
      <c r="B33" s="7">
        <v>174</v>
      </c>
      <c r="C33" s="7">
        <v>4</v>
      </c>
      <c r="D33" s="7"/>
      <c r="E33" s="7"/>
    </row>
    <row r="34" spans="1:5" x14ac:dyDescent="0.25">
      <c r="A34" s="7" t="s">
        <v>14</v>
      </c>
      <c r="B34" s="7">
        <v>174</v>
      </c>
      <c r="C34" s="7">
        <v>1</v>
      </c>
      <c r="D34" s="7"/>
      <c r="E34" s="7"/>
    </row>
    <row r="35" spans="1:5" x14ac:dyDescent="0.25">
      <c r="A35" s="7" t="s">
        <v>14</v>
      </c>
      <c r="B35" s="7">
        <v>174</v>
      </c>
      <c r="C35" s="7">
        <v>2</v>
      </c>
      <c r="D35" s="7"/>
      <c r="E35" s="7"/>
    </row>
    <row r="36" spans="1:5" x14ac:dyDescent="0.25">
      <c r="A36" s="7" t="s">
        <v>14</v>
      </c>
      <c r="B36" s="7">
        <v>174</v>
      </c>
      <c r="C36" s="7">
        <v>3</v>
      </c>
      <c r="D36" s="7"/>
      <c r="E36" s="7"/>
    </row>
    <row r="37" spans="1:5" x14ac:dyDescent="0.25">
      <c r="A37" s="7" t="s">
        <v>14</v>
      </c>
      <c r="B37" s="7">
        <v>174</v>
      </c>
      <c r="C37" s="7">
        <v>4</v>
      </c>
      <c r="D37" s="7"/>
      <c r="E37" s="7"/>
    </row>
    <row r="38" spans="1:5" x14ac:dyDescent="0.25">
      <c r="A38" s="7" t="s">
        <v>14</v>
      </c>
      <c r="B38" s="7">
        <v>174</v>
      </c>
      <c r="C38" s="7">
        <v>1</v>
      </c>
      <c r="D38" s="7"/>
      <c r="E38" s="7"/>
    </row>
    <row r="39" spans="1:5" x14ac:dyDescent="0.25">
      <c r="A39" s="7" t="s">
        <v>14</v>
      </c>
      <c r="B39" s="7">
        <v>174</v>
      </c>
      <c r="C39" s="7">
        <v>2</v>
      </c>
      <c r="D39" s="7"/>
      <c r="E39" s="7"/>
    </row>
    <row r="40" spans="1:5" x14ac:dyDescent="0.25">
      <c r="A40" s="7" t="s">
        <v>14</v>
      </c>
      <c r="B40" s="7">
        <v>174</v>
      </c>
      <c r="C40" s="7">
        <v>3</v>
      </c>
      <c r="D40" s="7"/>
      <c r="E40" s="7"/>
    </row>
    <row r="41" spans="1:5" x14ac:dyDescent="0.25">
      <c r="A41" s="7" t="s">
        <v>14</v>
      </c>
      <c r="B41" s="7">
        <v>174</v>
      </c>
      <c r="C41" s="7">
        <v>4</v>
      </c>
      <c r="D41" s="7"/>
      <c r="E41" s="7"/>
    </row>
    <row r="42" spans="1:5" x14ac:dyDescent="0.25">
      <c r="A42" s="7" t="s">
        <v>14</v>
      </c>
      <c r="B42" s="7">
        <v>175</v>
      </c>
      <c r="C42" s="7">
        <v>1</v>
      </c>
      <c r="D42" s="7"/>
      <c r="E42" s="7"/>
    </row>
    <row r="43" spans="1:5" x14ac:dyDescent="0.25">
      <c r="A43" s="7" t="s">
        <v>14</v>
      </c>
      <c r="B43" s="7">
        <v>175</v>
      </c>
      <c r="C43" s="7">
        <v>2</v>
      </c>
      <c r="D43" s="7"/>
      <c r="E43" s="7"/>
    </row>
    <row r="44" spans="1:5" x14ac:dyDescent="0.25">
      <c r="A44" s="7" t="s">
        <v>14</v>
      </c>
      <c r="B44" s="7">
        <v>175</v>
      </c>
      <c r="C44" s="7">
        <v>3</v>
      </c>
      <c r="D44" s="7"/>
      <c r="E44" s="7"/>
    </row>
    <row r="45" spans="1:5" x14ac:dyDescent="0.25">
      <c r="A45" s="7" t="s">
        <v>14</v>
      </c>
      <c r="B45" s="7">
        <v>175</v>
      </c>
      <c r="C45" s="7">
        <v>4</v>
      </c>
      <c r="D45" s="7"/>
      <c r="E45" s="7"/>
    </row>
    <row r="46" spans="1:5" x14ac:dyDescent="0.25">
      <c r="A46" s="18"/>
      <c r="B46" s="18"/>
      <c r="C46" s="18"/>
      <c r="D46" s="18"/>
      <c r="E46" s="18"/>
    </row>
    <row r="47" spans="1:5" x14ac:dyDescent="0.25">
      <c r="A47" s="18"/>
      <c r="B47" s="18"/>
      <c r="C47" s="18"/>
      <c r="D47" s="18"/>
      <c r="E47" s="18"/>
    </row>
    <row r="48" spans="1:5" x14ac:dyDescent="0.25">
      <c r="A48" s="16" t="s">
        <v>13</v>
      </c>
      <c r="B48" s="16" t="s">
        <v>12</v>
      </c>
      <c r="C48" s="16" t="s">
        <v>13</v>
      </c>
      <c r="D48" s="16" t="s">
        <v>24</v>
      </c>
      <c r="E48" s="16" t="s">
        <v>25</v>
      </c>
    </row>
    <row r="49" spans="1:5" x14ac:dyDescent="0.25">
      <c r="A49" s="7" t="s">
        <v>14</v>
      </c>
      <c r="B49" s="7">
        <v>178</v>
      </c>
      <c r="C49" s="7">
        <v>1</v>
      </c>
      <c r="D49" s="7"/>
      <c r="E49" s="7"/>
    </row>
    <row r="50" spans="1:5" x14ac:dyDescent="0.25">
      <c r="A50" s="7" t="s">
        <v>14</v>
      </c>
      <c r="B50" s="7">
        <v>178</v>
      </c>
      <c r="C50" s="7">
        <v>2</v>
      </c>
      <c r="D50" s="7"/>
      <c r="E50" s="7"/>
    </row>
    <row r="51" spans="1:5" x14ac:dyDescent="0.25">
      <c r="A51" s="7" t="s">
        <v>14</v>
      </c>
      <c r="B51" s="7">
        <v>178</v>
      </c>
      <c r="C51" s="7">
        <v>3</v>
      </c>
      <c r="D51" s="7"/>
      <c r="E51" s="7"/>
    </row>
    <row r="52" spans="1:5" x14ac:dyDescent="0.25">
      <c r="A52" s="7" t="s">
        <v>14</v>
      </c>
      <c r="B52" s="7">
        <v>178</v>
      </c>
      <c r="C52" s="7">
        <v>4</v>
      </c>
      <c r="D52" s="7"/>
      <c r="E52" s="7"/>
    </row>
    <row r="53" spans="1:5" x14ac:dyDescent="0.25">
      <c r="A53" s="7" t="s">
        <v>14</v>
      </c>
      <c r="B53" s="7">
        <v>185</v>
      </c>
      <c r="C53" s="7">
        <v>1</v>
      </c>
      <c r="D53" s="7"/>
      <c r="E53" s="7"/>
    </row>
    <row r="54" spans="1:5" x14ac:dyDescent="0.25">
      <c r="A54" s="7" t="s">
        <v>14</v>
      </c>
      <c r="B54" s="7">
        <v>185</v>
      </c>
      <c r="C54" s="7">
        <v>2</v>
      </c>
      <c r="D54" s="7"/>
      <c r="E54" s="7"/>
    </row>
    <row r="55" spans="1:5" x14ac:dyDescent="0.25">
      <c r="A55" s="7" t="s">
        <v>14</v>
      </c>
      <c r="B55" s="7">
        <v>185</v>
      </c>
      <c r="C55" s="7">
        <v>3</v>
      </c>
      <c r="D55" s="7"/>
      <c r="E55" s="7"/>
    </row>
    <row r="56" spans="1:5" x14ac:dyDescent="0.25">
      <c r="A56" s="7" t="s">
        <v>14</v>
      </c>
      <c r="B56" s="7">
        <v>185</v>
      </c>
      <c r="C56" s="7">
        <v>4</v>
      </c>
      <c r="D56" s="7"/>
      <c r="E56" s="7"/>
    </row>
    <row r="57" spans="1:5" x14ac:dyDescent="0.25">
      <c r="A57" s="7" t="s">
        <v>14</v>
      </c>
      <c r="B57" s="7">
        <v>190</v>
      </c>
      <c r="C57" s="7">
        <v>1</v>
      </c>
      <c r="D57" s="7"/>
      <c r="E57" s="7"/>
    </row>
    <row r="58" spans="1:5" x14ac:dyDescent="0.25">
      <c r="A58" s="7" t="s">
        <v>14</v>
      </c>
      <c r="B58" s="7">
        <v>190</v>
      </c>
      <c r="C58" s="7">
        <v>2</v>
      </c>
      <c r="D58" s="7"/>
      <c r="E58" s="7"/>
    </row>
    <row r="59" spans="1:5" x14ac:dyDescent="0.25">
      <c r="A59" s="7" t="s">
        <v>14</v>
      </c>
      <c r="B59" s="7">
        <v>190</v>
      </c>
      <c r="C59" s="7">
        <v>3</v>
      </c>
      <c r="D59" s="7"/>
      <c r="E59" s="7"/>
    </row>
    <row r="60" spans="1:5" x14ac:dyDescent="0.25">
      <c r="A60" s="7" t="s">
        <v>14</v>
      </c>
      <c r="B60" s="7">
        <v>190</v>
      </c>
      <c r="C60" s="7">
        <v>4</v>
      </c>
      <c r="D60" s="7"/>
      <c r="E60" s="7"/>
    </row>
    <row r="61" spans="1:5" x14ac:dyDescent="0.25">
      <c r="A61" s="7" t="s">
        <v>14</v>
      </c>
      <c r="B61" s="7">
        <v>193</v>
      </c>
      <c r="C61" s="7">
        <v>1</v>
      </c>
      <c r="D61" s="7"/>
      <c r="E61" s="7"/>
    </row>
    <row r="62" spans="1:5" x14ac:dyDescent="0.25">
      <c r="A62" s="7" t="s">
        <v>14</v>
      </c>
      <c r="B62" s="7">
        <v>193</v>
      </c>
      <c r="C62" s="7">
        <v>2</v>
      </c>
      <c r="D62" s="7"/>
      <c r="E62" s="7"/>
    </row>
    <row r="63" spans="1:5" x14ac:dyDescent="0.25">
      <c r="A63" s="7" t="s">
        <v>14</v>
      </c>
      <c r="B63" s="7">
        <v>193</v>
      </c>
      <c r="C63" s="7">
        <v>3</v>
      </c>
      <c r="D63" s="7"/>
      <c r="E63" s="7"/>
    </row>
    <row r="64" spans="1:5" x14ac:dyDescent="0.25">
      <c r="A64" s="7" t="s">
        <v>14</v>
      </c>
      <c r="B64" s="7">
        <v>193</v>
      </c>
      <c r="C64" s="7">
        <v>4</v>
      </c>
      <c r="D64" s="7"/>
      <c r="E64" s="7"/>
    </row>
    <row r="65" spans="1:5" x14ac:dyDescent="0.25">
      <c r="A65" s="7" t="s">
        <v>14</v>
      </c>
      <c r="B65" s="7">
        <v>197</v>
      </c>
      <c r="C65" s="7">
        <v>1</v>
      </c>
      <c r="D65" s="7"/>
      <c r="E65" s="7"/>
    </row>
    <row r="66" spans="1:5" x14ac:dyDescent="0.25">
      <c r="A66" s="7" t="s">
        <v>14</v>
      </c>
      <c r="B66" s="7">
        <v>197</v>
      </c>
      <c r="C66" s="7">
        <v>2</v>
      </c>
      <c r="D66" s="7"/>
      <c r="E66" s="7"/>
    </row>
    <row r="67" spans="1:5" x14ac:dyDescent="0.25">
      <c r="A67" s="7" t="s">
        <v>14</v>
      </c>
      <c r="B67" s="7">
        <v>197</v>
      </c>
      <c r="C67" s="7">
        <v>3</v>
      </c>
      <c r="D67" s="7"/>
      <c r="E67" s="7"/>
    </row>
    <row r="68" spans="1:5" x14ac:dyDescent="0.25">
      <c r="A68" s="7" t="s">
        <v>14</v>
      </c>
      <c r="B68" s="7">
        <v>197</v>
      </c>
      <c r="C68" s="7">
        <v>4</v>
      </c>
      <c r="D68" s="7"/>
      <c r="E68" s="7"/>
    </row>
    <row r="69" spans="1:5" x14ac:dyDescent="0.25">
      <c r="A69" s="7" t="s">
        <v>14</v>
      </c>
      <c r="B69" s="7">
        <v>198</v>
      </c>
      <c r="C69" s="7">
        <v>1</v>
      </c>
      <c r="D69" s="7"/>
      <c r="E69" s="7"/>
    </row>
    <row r="70" spans="1:5" x14ac:dyDescent="0.25">
      <c r="A70" s="7" t="s">
        <v>14</v>
      </c>
      <c r="B70" s="7">
        <v>198</v>
      </c>
      <c r="C70" s="7">
        <v>2</v>
      </c>
      <c r="D70" s="7"/>
      <c r="E70" s="7"/>
    </row>
    <row r="71" spans="1:5" x14ac:dyDescent="0.25">
      <c r="A71" s="7" t="s">
        <v>14</v>
      </c>
      <c r="B71" s="7">
        <v>198</v>
      </c>
      <c r="C71" s="7">
        <v>3</v>
      </c>
      <c r="D71" s="7"/>
      <c r="E71" s="7"/>
    </row>
    <row r="72" spans="1:5" x14ac:dyDescent="0.25">
      <c r="A72" s="7" t="s">
        <v>14</v>
      </c>
      <c r="B72" s="7">
        <v>198</v>
      </c>
      <c r="C72" s="7">
        <v>4</v>
      </c>
      <c r="D72" s="7"/>
      <c r="E72" s="7"/>
    </row>
    <row r="73" spans="1:5" x14ac:dyDescent="0.25">
      <c r="A73" s="7" t="s">
        <v>14</v>
      </c>
      <c r="B73" s="7">
        <v>198</v>
      </c>
      <c r="C73" s="7">
        <v>1</v>
      </c>
      <c r="D73" s="7"/>
      <c r="E73" s="7"/>
    </row>
    <row r="74" spans="1:5" x14ac:dyDescent="0.25">
      <c r="A74" s="7" t="s">
        <v>14</v>
      </c>
      <c r="B74" s="7">
        <v>198</v>
      </c>
      <c r="C74" s="7">
        <v>2</v>
      </c>
      <c r="D74" s="7"/>
      <c r="E74" s="7"/>
    </row>
    <row r="75" spans="1:5" x14ac:dyDescent="0.25">
      <c r="A75" s="7" t="s">
        <v>14</v>
      </c>
      <c r="B75" s="7">
        <v>198</v>
      </c>
      <c r="C75" s="7">
        <v>3</v>
      </c>
      <c r="D75" s="7"/>
      <c r="E75" s="7"/>
    </row>
    <row r="76" spans="1:5" x14ac:dyDescent="0.25">
      <c r="A76" s="7" t="s">
        <v>14</v>
      </c>
      <c r="B76" s="7">
        <v>198</v>
      </c>
      <c r="C76" s="7">
        <v>4</v>
      </c>
      <c r="D76" s="7"/>
      <c r="E76" s="7"/>
    </row>
    <row r="77" spans="1:5" x14ac:dyDescent="0.25">
      <c r="A77" s="7" t="s">
        <v>14</v>
      </c>
      <c r="B77" s="7">
        <v>198</v>
      </c>
      <c r="C77" s="7">
        <v>1</v>
      </c>
      <c r="D77" s="7"/>
      <c r="E77" s="7"/>
    </row>
    <row r="78" spans="1:5" x14ac:dyDescent="0.25">
      <c r="A78" s="7" t="s">
        <v>14</v>
      </c>
      <c r="B78" s="7">
        <v>198</v>
      </c>
      <c r="C78" s="7">
        <v>2</v>
      </c>
      <c r="D78" s="7"/>
      <c r="E78" s="7"/>
    </row>
    <row r="79" spans="1:5" x14ac:dyDescent="0.25">
      <c r="A79" s="7" t="s">
        <v>14</v>
      </c>
      <c r="B79" s="7">
        <v>198</v>
      </c>
      <c r="C79" s="7">
        <v>3</v>
      </c>
      <c r="D79" s="7"/>
      <c r="E79" s="7"/>
    </row>
    <row r="80" spans="1:5" x14ac:dyDescent="0.25">
      <c r="A80" s="7" t="s">
        <v>14</v>
      </c>
      <c r="B80" s="7">
        <v>198</v>
      </c>
      <c r="C80" s="7">
        <v>4</v>
      </c>
      <c r="D80" s="7"/>
      <c r="E80" s="7"/>
    </row>
    <row r="81" spans="1:5" x14ac:dyDescent="0.25">
      <c r="A81" s="7" t="s">
        <v>14</v>
      </c>
      <c r="B81" s="7">
        <v>199</v>
      </c>
      <c r="C81" s="7">
        <v>1</v>
      </c>
      <c r="D81" s="7"/>
      <c r="E81" s="7"/>
    </row>
    <row r="82" spans="1:5" x14ac:dyDescent="0.25">
      <c r="A82" s="7" t="s">
        <v>14</v>
      </c>
      <c r="B82" s="7">
        <v>199</v>
      </c>
      <c r="C82" s="7">
        <v>2</v>
      </c>
      <c r="D82" s="7"/>
      <c r="E82" s="7"/>
    </row>
    <row r="83" spans="1:5" x14ac:dyDescent="0.25">
      <c r="A83" s="7" t="s">
        <v>14</v>
      </c>
      <c r="B83" s="7">
        <v>199</v>
      </c>
      <c r="C83" s="7">
        <v>3</v>
      </c>
      <c r="D83" s="7"/>
      <c r="E83" s="7"/>
    </row>
    <row r="84" spans="1:5" x14ac:dyDescent="0.25">
      <c r="A84" s="7" t="s">
        <v>14</v>
      </c>
      <c r="B84" s="7">
        <v>199</v>
      </c>
      <c r="C84" s="7">
        <v>4</v>
      </c>
      <c r="D84" s="7"/>
      <c r="E84" s="7"/>
    </row>
    <row r="85" spans="1:5" x14ac:dyDescent="0.25">
      <c r="A85" s="7" t="s">
        <v>14</v>
      </c>
      <c r="B85" s="7">
        <v>208</v>
      </c>
      <c r="C85" s="7">
        <v>1</v>
      </c>
      <c r="D85" s="7"/>
      <c r="E85" s="7"/>
    </row>
    <row r="86" spans="1:5" x14ac:dyDescent="0.25">
      <c r="A86" s="7" t="s">
        <v>14</v>
      </c>
      <c r="B86" s="7">
        <v>208</v>
      </c>
      <c r="C86" s="7">
        <v>2</v>
      </c>
      <c r="D86" s="7"/>
      <c r="E86" s="7"/>
    </row>
    <row r="87" spans="1:5" x14ac:dyDescent="0.25">
      <c r="A87" s="7" t="s">
        <v>14</v>
      </c>
      <c r="B87" s="7">
        <v>208</v>
      </c>
      <c r="C87" s="7">
        <v>3</v>
      </c>
      <c r="D87" s="7"/>
      <c r="E87" s="7"/>
    </row>
    <row r="88" spans="1:5" x14ac:dyDescent="0.25">
      <c r="A88" s="7" t="s">
        <v>14</v>
      </c>
      <c r="B88" s="7">
        <v>208</v>
      </c>
      <c r="C88" s="7">
        <v>4</v>
      </c>
      <c r="D88" s="7"/>
      <c r="E88" s="7"/>
    </row>
    <row r="89" spans="1:5" x14ac:dyDescent="0.25">
      <c r="A89" s="7" t="s">
        <v>14</v>
      </c>
      <c r="B89" s="7">
        <v>221</v>
      </c>
      <c r="C89" s="7">
        <v>1</v>
      </c>
      <c r="D89" s="7"/>
      <c r="E89" s="7"/>
    </row>
    <row r="90" spans="1:5" x14ac:dyDescent="0.25">
      <c r="A90" s="7" t="s">
        <v>14</v>
      </c>
      <c r="B90" s="7">
        <v>221</v>
      </c>
      <c r="C90" s="7">
        <v>2</v>
      </c>
      <c r="D90" s="7"/>
      <c r="E90" s="7"/>
    </row>
    <row r="91" spans="1:5" x14ac:dyDescent="0.25">
      <c r="A91" s="17" t="s">
        <v>14</v>
      </c>
      <c r="B91" s="17">
        <v>221</v>
      </c>
      <c r="C91" s="17">
        <v>3</v>
      </c>
      <c r="D91" s="17"/>
      <c r="E91" s="17"/>
    </row>
    <row r="92" spans="1:5" x14ac:dyDescent="0.25">
      <c r="A92" s="7" t="s">
        <v>14</v>
      </c>
      <c r="B92" s="7">
        <v>221</v>
      </c>
      <c r="C92" s="7">
        <v>4</v>
      </c>
      <c r="D92" s="7"/>
      <c r="E92" s="7"/>
    </row>
    <row r="93" spans="1:5" x14ac:dyDescent="0.25">
      <c r="A93" s="18"/>
      <c r="B93" s="18"/>
      <c r="C93" s="18"/>
      <c r="D93" s="18"/>
      <c r="E93" s="18"/>
    </row>
    <row r="94" spans="1:5" x14ac:dyDescent="0.25">
      <c r="A94" s="18"/>
      <c r="B94" s="18"/>
      <c r="C94" s="18"/>
      <c r="D94" s="18"/>
      <c r="E94" s="18"/>
    </row>
    <row r="95" spans="1:5" x14ac:dyDescent="0.25">
      <c r="A95" s="16" t="s">
        <v>13</v>
      </c>
      <c r="B95" s="16" t="s">
        <v>12</v>
      </c>
      <c r="C95" s="16" t="s">
        <v>13</v>
      </c>
      <c r="D95" s="16" t="s">
        <v>24</v>
      </c>
      <c r="E95" s="16" t="s">
        <v>25</v>
      </c>
    </row>
    <row r="96" spans="1:5" x14ac:dyDescent="0.25">
      <c r="A96" s="4" t="s">
        <v>14</v>
      </c>
      <c r="B96" s="4">
        <v>222</v>
      </c>
      <c r="C96" s="4">
        <v>1</v>
      </c>
      <c r="D96" s="4"/>
      <c r="E96" s="4"/>
    </row>
    <row r="97" spans="1:5" x14ac:dyDescent="0.25">
      <c r="A97" s="7" t="s">
        <v>14</v>
      </c>
      <c r="B97" s="7">
        <v>222</v>
      </c>
      <c r="C97" s="7">
        <v>2</v>
      </c>
      <c r="D97" s="7"/>
      <c r="E97" s="7"/>
    </row>
    <row r="98" spans="1:5" x14ac:dyDescent="0.25">
      <c r="A98" s="7" t="s">
        <v>14</v>
      </c>
      <c r="B98" s="7">
        <v>222</v>
      </c>
      <c r="C98" s="7">
        <v>3</v>
      </c>
      <c r="D98" s="7"/>
      <c r="E98" s="7"/>
    </row>
    <row r="99" spans="1:5" x14ac:dyDescent="0.25">
      <c r="A99" s="7" t="s">
        <v>14</v>
      </c>
      <c r="B99" s="7">
        <v>222</v>
      </c>
      <c r="C99" s="7">
        <v>4</v>
      </c>
      <c r="D99" s="7"/>
      <c r="E99" s="7"/>
    </row>
    <row r="100" spans="1:5" x14ac:dyDescent="0.25">
      <c r="A100" s="7" t="s">
        <v>14</v>
      </c>
      <c r="B100" s="7">
        <v>222</v>
      </c>
      <c r="C100" s="7">
        <v>1</v>
      </c>
      <c r="D100" s="7"/>
      <c r="E100" s="7"/>
    </row>
    <row r="101" spans="1:5" x14ac:dyDescent="0.25">
      <c r="A101" s="7" t="s">
        <v>14</v>
      </c>
      <c r="B101" s="7">
        <v>222</v>
      </c>
      <c r="C101" s="7">
        <v>2</v>
      </c>
      <c r="D101" s="7"/>
      <c r="E101" s="7"/>
    </row>
    <row r="102" spans="1:5" x14ac:dyDescent="0.25">
      <c r="A102" s="7" t="s">
        <v>14</v>
      </c>
      <c r="B102" s="7">
        <v>222</v>
      </c>
      <c r="C102" s="7">
        <v>3</v>
      </c>
      <c r="D102" s="7"/>
      <c r="E102" s="7"/>
    </row>
    <row r="103" spans="1:5" x14ac:dyDescent="0.25">
      <c r="A103" s="7" t="s">
        <v>14</v>
      </c>
      <c r="B103" s="7">
        <v>222</v>
      </c>
      <c r="C103" s="7">
        <v>4</v>
      </c>
      <c r="D103" s="7"/>
      <c r="E103" s="7"/>
    </row>
    <row r="104" spans="1:5" x14ac:dyDescent="0.25">
      <c r="A104" s="7" t="s">
        <v>14</v>
      </c>
      <c r="B104" s="7">
        <v>222</v>
      </c>
      <c r="C104" s="7">
        <v>1</v>
      </c>
      <c r="D104" s="7"/>
      <c r="E104" s="7"/>
    </row>
    <row r="105" spans="1:5" x14ac:dyDescent="0.25">
      <c r="A105" s="7" t="s">
        <v>14</v>
      </c>
      <c r="B105" s="7">
        <v>222</v>
      </c>
      <c r="C105" s="7">
        <v>2</v>
      </c>
      <c r="D105" s="7"/>
      <c r="E105" s="7"/>
    </row>
    <row r="106" spans="1:5" x14ac:dyDescent="0.25">
      <c r="A106" s="7" t="s">
        <v>14</v>
      </c>
      <c r="B106" s="7">
        <v>222</v>
      </c>
      <c r="C106" s="7">
        <v>3</v>
      </c>
      <c r="D106" s="7"/>
      <c r="E106" s="7"/>
    </row>
    <row r="107" spans="1:5" x14ac:dyDescent="0.25">
      <c r="A107" s="7" t="s">
        <v>14</v>
      </c>
      <c r="B107" s="7">
        <v>222</v>
      </c>
      <c r="C107" s="7">
        <v>4</v>
      </c>
      <c r="D107" s="7"/>
      <c r="E107" s="7"/>
    </row>
    <row r="108" spans="1:5" x14ac:dyDescent="0.25">
      <c r="A108" s="7" t="s">
        <v>14</v>
      </c>
      <c r="B108" s="7">
        <v>223</v>
      </c>
      <c r="C108" s="7">
        <v>1</v>
      </c>
      <c r="D108" s="7"/>
      <c r="E108" s="7"/>
    </row>
    <row r="109" spans="1:5" x14ac:dyDescent="0.25">
      <c r="A109" s="7" t="s">
        <v>14</v>
      </c>
      <c r="B109" s="7">
        <v>223</v>
      </c>
      <c r="C109" s="7">
        <v>2</v>
      </c>
      <c r="D109" s="7"/>
      <c r="E109" s="7"/>
    </row>
    <row r="110" spans="1:5" x14ac:dyDescent="0.25">
      <c r="A110" s="7" t="s">
        <v>14</v>
      </c>
      <c r="B110" s="7">
        <v>223</v>
      </c>
      <c r="C110" s="7">
        <v>3</v>
      </c>
      <c r="D110" s="7"/>
      <c r="E110" s="7"/>
    </row>
    <row r="111" spans="1:5" x14ac:dyDescent="0.25">
      <c r="A111" s="7" t="s">
        <v>14</v>
      </c>
      <c r="B111" s="7">
        <v>223</v>
      </c>
      <c r="C111" s="7">
        <v>4</v>
      </c>
      <c r="D111" s="7"/>
      <c r="E111" s="7"/>
    </row>
    <row r="112" spans="1:5" x14ac:dyDescent="0.25">
      <c r="A112" s="7" t="s">
        <v>14</v>
      </c>
      <c r="B112" s="7">
        <v>223</v>
      </c>
      <c r="C112" s="7">
        <v>1</v>
      </c>
      <c r="D112" s="7"/>
      <c r="E112" s="7"/>
    </row>
    <row r="113" spans="1:5" x14ac:dyDescent="0.25">
      <c r="A113" s="7" t="s">
        <v>14</v>
      </c>
      <c r="B113" s="7">
        <v>223</v>
      </c>
      <c r="C113" s="7">
        <v>2</v>
      </c>
      <c r="D113" s="7"/>
      <c r="E113" s="7"/>
    </row>
    <row r="114" spans="1:5" x14ac:dyDescent="0.25">
      <c r="A114" s="7" t="s">
        <v>14</v>
      </c>
      <c r="B114" s="7">
        <v>223</v>
      </c>
      <c r="C114" s="7">
        <v>3</v>
      </c>
      <c r="D114" s="7"/>
      <c r="E114" s="7"/>
    </row>
    <row r="115" spans="1:5" x14ac:dyDescent="0.25">
      <c r="A115" s="7" t="s">
        <v>14</v>
      </c>
      <c r="B115" s="7">
        <v>223</v>
      </c>
      <c r="C115" s="7">
        <v>4</v>
      </c>
      <c r="D115" s="7"/>
      <c r="E115" s="7"/>
    </row>
    <row r="116" spans="1:5" x14ac:dyDescent="0.25">
      <c r="A116" s="7" t="s">
        <v>14</v>
      </c>
      <c r="B116" s="7">
        <v>223</v>
      </c>
      <c r="C116" s="7">
        <v>1</v>
      </c>
      <c r="D116" s="7"/>
      <c r="E116" s="7"/>
    </row>
    <row r="117" spans="1:5" x14ac:dyDescent="0.25">
      <c r="A117" s="7" t="s">
        <v>14</v>
      </c>
      <c r="B117" s="7">
        <v>223</v>
      </c>
      <c r="C117" s="7">
        <v>2</v>
      </c>
      <c r="D117" s="7"/>
      <c r="E117" s="7"/>
    </row>
    <row r="118" spans="1:5" x14ac:dyDescent="0.25">
      <c r="A118" s="7" t="s">
        <v>14</v>
      </c>
      <c r="B118" s="7">
        <v>223</v>
      </c>
      <c r="C118" s="7">
        <v>3</v>
      </c>
      <c r="D118" s="7"/>
      <c r="E118" s="7"/>
    </row>
    <row r="119" spans="1:5" x14ac:dyDescent="0.25">
      <c r="A119" s="7" t="s">
        <v>14</v>
      </c>
      <c r="B119" s="7">
        <v>223</v>
      </c>
      <c r="C119" s="7">
        <v>4</v>
      </c>
      <c r="D119" s="7"/>
      <c r="E119" s="7"/>
    </row>
    <row r="120" spans="1:5" x14ac:dyDescent="0.25">
      <c r="A120" s="7" t="s">
        <v>14</v>
      </c>
      <c r="B120" s="7">
        <v>223</v>
      </c>
      <c r="C120" s="7">
        <v>1</v>
      </c>
      <c r="D120" s="7"/>
      <c r="E120" s="7"/>
    </row>
    <row r="121" spans="1:5" x14ac:dyDescent="0.25">
      <c r="A121" s="7" t="s">
        <v>14</v>
      </c>
      <c r="B121" s="7">
        <v>223</v>
      </c>
      <c r="C121" s="7">
        <v>2</v>
      </c>
      <c r="D121" s="7"/>
      <c r="E121" s="7"/>
    </row>
    <row r="122" spans="1:5" x14ac:dyDescent="0.25">
      <c r="A122" s="7" t="s">
        <v>14</v>
      </c>
      <c r="B122" s="7">
        <v>223</v>
      </c>
      <c r="C122" s="7">
        <v>3</v>
      </c>
      <c r="D122" s="7"/>
      <c r="E122" s="7"/>
    </row>
    <row r="123" spans="1:5" x14ac:dyDescent="0.25">
      <c r="A123" s="7" t="s">
        <v>14</v>
      </c>
      <c r="B123" s="7">
        <v>223</v>
      </c>
      <c r="C123" s="7">
        <v>4</v>
      </c>
      <c r="D123" s="7"/>
      <c r="E123" s="7"/>
    </row>
    <row r="142" spans="1:5" x14ac:dyDescent="0.25">
      <c r="A142" s="16" t="s">
        <v>13</v>
      </c>
      <c r="B142" s="16" t="s">
        <v>12</v>
      </c>
      <c r="C142" s="16" t="s">
        <v>13</v>
      </c>
      <c r="D142" s="16" t="s">
        <v>24</v>
      </c>
      <c r="E142" s="16" t="s">
        <v>25</v>
      </c>
    </row>
    <row r="143" spans="1:5" x14ac:dyDescent="0.25">
      <c r="A143" s="7" t="s">
        <v>15</v>
      </c>
      <c r="B143" s="7">
        <v>284</v>
      </c>
      <c r="C143" s="7">
        <v>1</v>
      </c>
      <c r="D143" s="7"/>
      <c r="E143" s="7"/>
    </row>
    <row r="144" spans="1:5" x14ac:dyDescent="0.25">
      <c r="A144" s="7" t="s">
        <v>15</v>
      </c>
      <c r="B144" s="7">
        <v>284</v>
      </c>
      <c r="C144" s="7">
        <v>2</v>
      </c>
      <c r="D144" s="7"/>
      <c r="E144" s="7"/>
    </row>
    <row r="145" spans="1:5" x14ac:dyDescent="0.25">
      <c r="A145" s="7" t="s">
        <v>15</v>
      </c>
      <c r="B145" s="7">
        <v>284</v>
      </c>
      <c r="C145" s="7">
        <v>3</v>
      </c>
      <c r="D145" s="7"/>
      <c r="E145" s="7"/>
    </row>
    <row r="146" spans="1:5" x14ac:dyDescent="0.25">
      <c r="A146" s="7" t="s">
        <v>15</v>
      </c>
      <c r="B146" s="7">
        <v>284</v>
      </c>
      <c r="C146" s="7">
        <v>4</v>
      </c>
      <c r="D146" s="7"/>
      <c r="E146" s="7"/>
    </row>
    <row r="147" spans="1:5" x14ac:dyDescent="0.25">
      <c r="A147" s="7" t="s">
        <v>16</v>
      </c>
      <c r="B147" s="7">
        <v>305</v>
      </c>
      <c r="C147" s="7">
        <v>1</v>
      </c>
      <c r="D147" s="7"/>
      <c r="E147" s="7"/>
    </row>
    <row r="148" spans="1:5" x14ac:dyDescent="0.25">
      <c r="A148" s="7" t="s">
        <v>16</v>
      </c>
      <c r="B148" s="7">
        <v>305</v>
      </c>
      <c r="C148" s="7">
        <v>2</v>
      </c>
      <c r="D148" s="7"/>
      <c r="E148" s="7"/>
    </row>
    <row r="149" spans="1:5" x14ac:dyDescent="0.25">
      <c r="A149" s="7" t="s">
        <v>16</v>
      </c>
      <c r="B149" s="7">
        <v>305</v>
      </c>
      <c r="C149" s="7">
        <v>3</v>
      </c>
      <c r="D149" s="7"/>
      <c r="E149" s="7"/>
    </row>
    <row r="150" spans="1:5" x14ac:dyDescent="0.25">
      <c r="A150" s="7" t="s">
        <v>16</v>
      </c>
      <c r="B150" s="7">
        <v>305</v>
      </c>
      <c r="C150" s="7">
        <v>4</v>
      </c>
      <c r="D150" s="7"/>
      <c r="E150" s="7"/>
    </row>
    <row r="151" spans="1:5" x14ac:dyDescent="0.25">
      <c r="A151" s="7" t="s">
        <v>16</v>
      </c>
      <c r="B151" s="7">
        <v>306</v>
      </c>
      <c r="C151" s="7">
        <v>1</v>
      </c>
      <c r="D151" s="7"/>
      <c r="E151" s="7"/>
    </row>
    <row r="152" spans="1:5" x14ac:dyDescent="0.25">
      <c r="A152" s="7" t="s">
        <v>16</v>
      </c>
      <c r="B152" s="7">
        <v>306</v>
      </c>
      <c r="C152" s="7">
        <v>2</v>
      </c>
      <c r="D152" s="7"/>
      <c r="E152" s="7"/>
    </row>
    <row r="153" spans="1:5" x14ac:dyDescent="0.25">
      <c r="A153" s="7" t="s">
        <v>16</v>
      </c>
      <c r="B153" s="7">
        <v>306</v>
      </c>
      <c r="C153" s="7">
        <v>3</v>
      </c>
      <c r="D153" s="7"/>
      <c r="E153" s="7"/>
    </row>
    <row r="154" spans="1:5" x14ac:dyDescent="0.25">
      <c r="A154" s="7" t="s">
        <v>16</v>
      </c>
      <c r="B154" s="7">
        <v>306</v>
      </c>
      <c r="C154" s="7">
        <v>4</v>
      </c>
      <c r="D154" s="7"/>
      <c r="E154" s="7"/>
    </row>
    <row r="155" spans="1:5" x14ac:dyDescent="0.25">
      <c r="A155" s="7" t="s">
        <v>16</v>
      </c>
      <c r="B155" s="7">
        <v>321</v>
      </c>
      <c r="C155" s="7">
        <v>1</v>
      </c>
      <c r="D155" s="7"/>
      <c r="E155" s="7"/>
    </row>
    <row r="156" spans="1:5" x14ac:dyDescent="0.25">
      <c r="A156" s="7" t="s">
        <v>16</v>
      </c>
      <c r="B156" s="7">
        <v>321</v>
      </c>
      <c r="C156" s="7">
        <v>2</v>
      </c>
      <c r="D156" s="7"/>
      <c r="E156" s="7"/>
    </row>
    <row r="157" spans="1:5" x14ac:dyDescent="0.25">
      <c r="A157" s="7" t="s">
        <v>16</v>
      </c>
      <c r="B157" s="7">
        <v>321</v>
      </c>
      <c r="C157" s="7">
        <v>3</v>
      </c>
      <c r="D157" s="7"/>
      <c r="E157" s="7"/>
    </row>
    <row r="158" spans="1:5" x14ac:dyDescent="0.25">
      <c r="A158" s="7" t="s">
        <v>16</v>
      </c>
      <c r="B158" s="7">
        <v>321</v>
      </c>
      <c r="C158" s="7">
        <v>4</v>
      </c>
      <c r="D158" s="7"/>
      <c r="E158" s="7"/>
    </row>
    <row r="159" spans="1:5" x14ac:dyDescent="0.25">
      <c r="A159" s="7" t="s">
        <v>16</v>
      </c>
      <c r="B159" s="7">
        <v>324</v>
      </c>
      <c r="C159" s="7">
        <v>1</v>
      </c>
      <c r="D159" s="7"/>
      <c r="E159" s="7"/>
    </row>
    <row r="160" spans="1:5" x14ac:dyDescent="0.25">
      <c r="A160" s="7" t="s">
        <v>16</v>
      </c>
      <c r="B160" s="7">
        <v>324</v>
      </c>
      <c r="C160" s="7">
        <v>2</v>
      </c>
      <c r="D160" s="7"/>
      <c r="E160" s="7"/>
    </row>
    <row r="161" spans="1:5" x14ac:dyDescent="0.25">
      <c r="A161" s="7" t="s">
        <v>16</v>
      </c>
      <c r="B161" s="7">
        <v>324</v>
      </c>
      <c r="C161" s="7">
        <v>3</v>
      </c>
      <c r="D161" s="7"/>
      <c r="E161" s="7"/>
    </row>
    <row r="162" spans="1:5" x14ac:dyDescent="0.25">
      <c r="A162" s="7" t="s">
        <v>16</v>
      </c>
      <c r="B162" s="7">
        <v>324</v>
      </c>
      <c r="C162" s="7">
        <v>4</v>
      </c>
      <c r="D162" s="7"/>
      <c r="E162" s="7"/>
    </row>
    <row r="163" spans="1:5" x14ac:dyDescent="0.25">
      <c r="A163" s="7" t="s">
        <v>16</v>
      </c>
      <c r="B163" s="7">
        <v>325</v>
      </c>
      <c r="C163" s="7">
        <v>1</v>
      </c>
      <c r="D163" s="7"/>
      <c r="E163" s="7"/>
    </row>
    <row r="164" spans="1:5" x14ac:dyDescent="0.25">
      <c r="A164" s="7" t="s">
        <v>16</v>
      </c>
      <c r="B164" s="7">
        <v>325</v>
      </c>
      <c r="C164" s="7">
        <v>2</v>
      </c>
      <c r="D164" s="7"/>
      <c r="E164" s="7"/>
    </row>
    <row r="165" spans="1:5" x14ac:dyDescent="0.25">
      <c r="A165" s="7" t="s">
        <v>16</v>
      </c>
      <c r="B165" s="7">
        <v>325</v>
      </c>
      <c r="C165" s="7">
        <v>3</v>
      </c>
      <c r="D165" s="7"/>
      <c r="E165" s="7"/>
    </row>
    <row r="166" spans="1:5" x14ac:dyDescent="0.25">
      <c r="A166" s="7" t="s">
        <v>16</v>
      </c>
      <c r="B166" s="7">
        <v>325</v>
      </c>
      <c r="C166" s="7">
        <v>4</v>
      </c>
      <c r="D166" s="7"/>
      <c r="E166" s="7"/>
    </row>
    <row r="167" spans="1:5" x14ac:dyDescent="0.25">
      <c r="A167" s="7" t="s">
        <v>16</v>
      </c>
      <c r="B167" s="7">
        <v>331</v>
      </c>
      <c r="C167" s="7">
        <v>1</v>
      </c>
      <c r="D167" s="7"/>
      <c r="E167" s="7"/>
    </row>
    <row r="168" spans="1:5" x14ac:dyDescent="0.25">
      <c r="A168" s="7" t="s">
        <v>16</v>
      </c>
      <c r="B168" s="7">
        <v>331</v>
      </c>
      <c r="C168" s="7">
        <v>2</v>
      </c>
      <c r="D168" s="7"/>
      <c r="E168" s="7"/>
    </row>
    <row r="169" spans="1:5" x14ac:dyDescent="0.25">
      <c r="A169" s="7" t="s">
        <v>16</v>
      </c>
      <c r="B169" s="7">
        <v>331</v>
      </c>
      <c r="C169" s="7">
        <v>3</v>
      </c>
      <c r="D169" s="7"/>
      <c r="E169" s="7"/>
    </row>
    <row r="170" spans="1:5" x14ac:dyDescent="0.25">
      <c r="A170" s="7" t="s">
        <v>16</v>
      </c>
      <c r="B170" s="7">
        <v>331</v>
      </c>
      <c r="C170" s="7">
        <v>4</v>
      </c>
      <c r="D170" s="7"/>
      <c r="E170" s="7"/>
    </row>
    <row r="171" spans="1:5" x14ac:dyDescent="0.25">
      <c r="A171" s="7" t="s">
        <v>16</v>
      </c>
      <c r="B171" s="7">
        <v>337</v>
      </c>
      <c r="C171" s="7">
        <v>1</v>
      </c>
      <c r="D171" s="7"/>
      <c r="E171" s="7"/>
    </row>
    <row r="172" spans="1:5" x14ac:dyDescent="0.25">
      <c r="A172" s="7" t="s">
        <v>16</v>
      </c>
      <c r="B172" s="7">
        <v>337</v>
      </c>
      <c r="C172" s="7">
        <v>2</v>
      </c>
      <c r="D172" s="7"/>
      <c r="E172" s="7"/>
    </row>
    <row r="173" spans="1:5" x14ac:dyDescent="0.25">
      <c r="A173" s="7" t="s">
        <v>16</v>
      </c>
      <c r="B173" s="7">
        <v>337</v>
      </c>
      <c r="C173" s="7">
        <v>3</v>
      </c>
      <c r="D173" s="7"/>
      <c r="E173" s="7"/>
    </row>
    <row r="174" spans="1:5" x14ac:dyDescent="0.25">
      <c r="A174" s="7" t="s">
        <v>16</v>
      </c>
      <c r="B174" s="7">
        <v>337</v>
      </c>
      <c r="C174" s="7">
        <v>4</v>
      </c>
      <c r="D174" s="7"/>
      <c r="E174" s="7"/>
    </row>
    <row r="175" spans="1:5" x14ac:dyDescent="0.25">
      <c r="A175" s="7" t="s">
        <v>16</v>
      </c>
      <c r="B175" s="7">
        <v>348</v>
      </c>
      <c r="C175" s="7">
        <v>1</v>
      </c>
      <c r="D175" s="7"/>
      <c r="E175" s="7"/>
    </row>
    <row r="176" spans="1:5" x14ac:dyDescent="0.25">
      <c r="A176" s="7" t="s">
        <v>16</v>
      </c>
      <c r="B176" s="7">
        <v>348</v>
      </c>
      <c r="C176" s="7">
        <v>2</v>
      </c>
      <c r="D176" s="7"/>
      <c r="E176" s="7"/>
    </row>
    <row r="177" spans="1:5" x14ac:dyDescent="0.25">
      <c r="A177" s="7" t="s">
        <v>16</v>
      </c>
      <c r="B177" s="7">
        <v>348</v>
      </c>
      <c r="C177" s="7">
        <v>3</v>
      </c>
      <c r="D177" s="7"/>
      <c r="E177" s="7"/>
    </row>
    <row r="178" spans="1:5" x14ac:dyDescent="0.25">
      <c r="A178" s="7" t="s">
        <v>16</v>
      </c>
      <c r="B178" s="7">
        <v>348</v>
      </c>
      <c r="C178" s="7">
        <v>4</v>
      </c>
      <c r="D178" s="7"/>
      <c r="E178" s="7"/>
    </row>
    <row r="179" spans="1:5" x14ac:dyDescent="0.25">
      <c r="A179" s="7" t="s">
        <v>16</v>
      </c>
      <c r="B179" s="7">
        <v>357</v>
      </c>
      <c r="C179" s="7">
        <v>1</v>
      </c>
      <c r="D179" s="7"/>
      <c r="E179" s="7"/>
    </row>
    <row r="180" spans="1:5" x14ac:dyDescent="0.25">
      <c r="A180" s="7" t="s">
        <v>16</v>
      </c>
      <c r="B180" s="7">
        <v>357</v>
      </c>
      <c r="C180" s="7">
        <v>2</v>
      </c>
      <c r="D180" s="7"/>
      <c r="E180" s="7"/>
    </row>
    <row r="181" spans="1:5" x14ac:dyDescent="0.25">
      <c r="A181" s="7" t="s">
        <v>16</v>
      </c>
      <c r="B181" s="7">
        <v>357</v>
      </c>
      <c r="C181" s="7">
        <v>3</v>
      </c>
      <c r="D181" s="7"/>
      <c r="E181" s="7"/>
    </row>
    <row r="182" spans="1:5" x14ac:dyDescent="0.25">
      <c r="A182" s="7" t="s">
        <v>16</v>
      </c>
      <c r="B182" s="7">
        <v>357</v>
      </c>
      <c r="C182" s="7">
        <v>4</v>
      </c>
      <c r="D182" s="7"/>
      <c r="E182" s="7"/>
    </row>
    <row r="183" spans="1:5" x14ac:dyDescent="0.25">
      <c r="A183" s="7" t="s">
        <v>16</v>
      </c>
      <c r="B183" s="7">
        <v>362</v>
      </c>
      <c r="C183" s="7">
        <v>1</v>
      </c>
      <c r="D183" s="7"/>
      <c r="E183" s="7"/>
    </row>
    <row r="184" spans="1:5" x14ac:dyDescent="0.25">
      <c r="A184" s="7" t="s">
        <v>16</v>
      </c>
      <c r="B184" s="7">
        <v>362</v>
      </c>
      <c r="C184" s="7">
        <v>2</v>
      </c>
      <c r="D184" s="7"/>
      <c r="E184" s="7"/>
    </row>
    <row r="185" spans="1:5" x14ac:dyDescent="0.25">
      <c r="A185" s="7" t="s">
        <v>16</v>
      </c>
      <c r="B185" s="7">
        <v>362</v>
      </c>
      <c r="C185" s="7">
        <v>3</v>
      </c>
      <c r="D185" s="7"/>
      <c r="E185" s="7"/>
    </row>
    <row r="186" spans="1:5" x14ac:dyDescent="0.25">
      <c r="A186" s="7" t="s">
        <v>16</v>
      </c>
      <c r="B186" s="7">
        <v>362</v>
      </c>
      <c r="C186" s="7">
        <v>4</v>
      </c>
      <c r="D186" s="7"/>
      <c r="E186" s="7"/>
    </row>
  </sheetData>
  <sortState ref="A2:B162">
    <sortCondition ref="B1"/>
  </sortState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Normal="100" workbookViewId="0">
      <selection activeCell="A2" sqref="A2:B107"/>
    </sheetView>
  </sheetViews>
  <sheetFormatPr baseColWidth="10" defaultRowHeight="15" x14ac:dyDescent="0.25"/>
  <cols>
    <col min="5" max="5" width="11.42578125" style="37"/>
    <col min="6" max="6" width="11.42578125" style="32"/>
    <col min="9" max="9" width="17" customWidth="1"/>
  </cols>
  <sheetData>
    <row r="1" spans="1:12" ht="15.75" thickBot="1" x14ac:dyDescent="0.3">
      <c r="A1" s="16" t="s">
        <v>13</v>
      </c>
      <c r="B1" s="16" t="s">
        <v>12</v>
      </c>
      <c r="C1" s="16" t="s">
        <v>35</v>
      </c>
      <c r="D1" s="19" t="s">
        <v>26</v>
      </c>
      <c r="E1" s="20" t="s">
        <v>27</v>
      </c>
      <c r="F1" s="31" t="s">
        <v>28</v>
      </c>
      <c r="G1" s="21" t="s">
        <v>29</v>
      </c>
      <c r="H1" s="22" t="s">
        <v>30</v>
      </c>
      <c r="I1" s="22" t="s">
        <v>31</v>
      </c>
      <c r="J1" s="23" t="s">
        <v>32</v>
      </c>
      <c r="K1" s="22" t="s">
        <v>33</v>
      </c>
      <c r="L1" s="22" t="s">
        <v>34</v>
      </c>
    </row>
    <row r="2" spans="1:12" ht="15.75" thickBot="1" x14ac:dyDescent="0.3">
      <c r="A2" s="30" t="s">
        <v>14</v>
      </c>
      <c r="B2" s="30">
        <v>154</v>
      </c>
      <c r="C2" s="30">
        <v>1</v>
      </c>
      <c r="D2" s="30">
        <v>0.01</v>
      </c>
      <c r="E2" s="36">
        <v>1.3879999999999999</v>
      </c>
      <c r="F2" s="35">
        <v>1</v>
      </c>
      <c r="G2" s="24">
        <f t="shared" ref="G2:G33" si="0">((E2-0.0185)/0.0470955)</f>
        <v>29.079211389623211</v>
      </c>
      <c r="H2" s="25">
        <f t="shared" ref="H2:H33" si="1">G2/1000</f>
        <v>2.9079211389623209E-2</v>
      </c>
      <c r="I2" s="25">
        <f>H2/(D2/5)</f>
        <v>14.539605694811604</v>
      </c>
      <c r="J2" s="26">
        <f t="shared" ref="J2:J33" si="2">I2*100</f>
        <v>1453.9605694811603</v>
      </c>
      <c r="K2" s="27">
        <f>AVERAGE(J2:J5)</f>
        <v>1506.6460702190232</v>
      </c>
      <c r="L2" s="27">
        <f>_xlfn.STDEV.S(J2:J5)/AVERAGE(J2:J5)</f>
        <v>8.106360991885049E-2</v>
      </c>
    </row>
    <row r="3" spans="1:12" ht="15.75" thickBot="1" x14ac:dyDescent="0.3">
      <c r="A3" s="7" t="s">
        <v>14</v>
      </c>
      <c r="B3" s="7">
        <v>154</v>
      </c>
      <c r="C3" s="7">
        <v>2</v>
      </c>
      <c r="D3" s="30">
        <v>0.01</v>
      </c>
      <c r="E3" s="36">
        <v>0.66</v>
      </c>
      <c r="F3" s="33">
        <v>1.0149999999999999</v>
      </c>
      <c r="G3" s="24">
        <f t="shared" si="0"/>
        <v>13.621258931320405</v>
      </c>
      <c r="H3" s="25">
        <f t="shared" si="1"/>
        <v>1.3621258931320405E-2</v>
      </c>
      <c r="I3" s="25">
        <f t="shared" ref="I3:I34" si="3">H3/(D3/10)</f>
        <v>13.621258931320405</v>
      </c>
      <c r="J3" s="26">
        <f t="shared" si="2"/>
        <v>1362.1258931320406</v>
      </c>
      <c r="K3" s="27"/>
      <c r="L3" s="27"/>
    </row>
    <row r="4" spans="1:12" ht="15.75" thickBot="1" x14ac:dyDescent="0.3">
      <c r="A4" s="7" t="s">
        <v>14</v>
      </c>
      <c r="B4" s="7">
        <v>154</v>
      </c>
      <c r="C4" s="7">
        <v>3</v>
      </c>
      <c r="D4" s="30">
        <v>0.01</v>
      </c>
      <c r="E4" s="36">
        <v>0.76100000000000001</v>
      </c>
      <c r="F4" s="33">
        <v>1.018</v>
      </c>
      <c r="G4" s="24">
        <f t="shared" si="0"/>
        <v>15.765837500398129</v>
      </c>
      <c r="H4" s="25">
        <f t="shared" si="1"/>
        <v>1.576583750039813E-2</v>
      </c>
      <c r="I4" s="25">
        <f t="shared" si="3"/>
        <v>15.765837500398129</v>
      </c>
      <c r="J4" s="26">
        <f t="shared" si="2"/>
        <v>1576.5837500398129</v>
      </c>
      <c r="K4" s="27"/>
      <c r="L4" s="27"/>
    </row>
    <row r="5" spans="1:12" ht="15.75" thickBot="1" x14ac:dyDescent="0.3">
      <c r="A5" s="7" t="s">
        <v>14</v>
      </c>
      <c r="B5" s="7">
        <v>154</v>
      </c>
      <c r="C5" s="7">
        <v>4</v>
      </c>
      <c r="D5" s="30">
        <v>0.01</v>
      </c>
      <c r="E5" s="36">
        <v>0.78800000000000003</v>
      </c>
      <c r="F5" s="33">
        <v>1.006</v>
      </c>
      <c r="G5" s="24">
        <f t="shared" si="0"/>
        <v>16.339140682230788</v>
      </c>
      <c r="H5" s="25">
        <f t="shared" si="1"/>
        <v>1.6339140682230788E-2</v>
      </c>
      <c r="I5" s="25">
        <f t="shared" si="3"/>
        <v>16.339140682230788</v>
      </c>
      <c r="J5" s="26">
        <f t="shared" si="2"/>
        <v>1633.9140682230789</v>
      </c>
      <c r="K5" s="27"/>
      <c r="L5" s="27"/>
    </row>
    <row r="6" spans="1:12" ht="15.75" thickBot="1" x14ac:dyDescent="0.3">
      <c r="A6" s="7" t="s">
        <v>14</v>
      </c>
      <c r="B6" s="7">
        <v>156</v>
      </c>
      <c r="C6" s="7">
        <v>1</v>
      </c>
      <c r="D6" s="7">
        <v>2.5000000000000001E-2</v>
      </c>
      <c r="E6" s="36">
        <v>1.143</v>
      </c>
      <c r="F6" s="34">
        <v>1.0229999999999999</v>
      </c>
      <c r="G6" s="24">
        <f t="shared" si="0"/>
        <v>23.877015850771308</v>
      </c>
      <c r="H6" s="25">
        <f t="shared" si="1"/>
        <v>2.3877015850771309E-2</v>
      </c>
      <c r="I6" s="25">
        <f t="shared" si="3"/>
        <v>9.5508063403085242</v>
      </c>
      <c r="J6" s="26">
        <f t="shared" si="2"/>
        <v>955.08063403085237</v>
      </c>
      <c r="K6" s="27">
        <f>AVERAGE(J6:J9)</f>
        <v>957.20397914875093</v>
      </c>
      <c r="L6" s="27">
        <f>_xlfn.STDEV.S(J6:J9)/AVERAGE(J6:J9)</f>
        <v>3.1081242037510226E-2</v>
      </c>
    </row>
    <row r="7" spans="1:12" ht="15.75" thickBot="1" x14ac:dyDescent="0.3">
      <c r="A7" s="7" t="s">
        <v>14</v>
      </c>
      <c r="B7" s="7">
        <v>156</v>
      </c>
      <c r="C7" s="7">
        <v>2</v>
      </c>
      <c r="D7" s="7">
        <v>2.5000000000000001E-2</v>
      </c>
      <c r="E7" s="36">
        <v>1.107</v>
      </c>
      <c r="F7" s="34">
        <v>1</v>
      </c>
      <c r="G7" s="24">
        <f t="shared" si="0"/>
        <v>23.112611608327761</v>
      </c>
      <c r="H7" s="25">
        <f t="shared" si="1"/>
        <v>2.3112611608327761E-2</v>
      </c>
      <c r="I7" s="25">
        <f t="shared" si="3"/>
        <v>9.245044643331104</v>
      </c>
      <c r="J7" s="26">
        <f t="shared" si="2"/>
        <v>924.50446433311038</v>
      </c>
      <c r="K7" s="27"/>
      <c r="L7" s="27"/>
    </row>
    <row r="8" spans="1:12" ht="15.75" thickBot="1" x14ac:dyDescent="0.3">
      <c r="A8" s="7" t="s">
        <v>14</v>
      </c>
      <c r="B8" s="7">
        <v>156</v>
      </c>
      <c r="C8" s="7">
        <v>3</v>
      </c>
      <c r="D8" s="7">
        <v>2.5000000000000001E-2</v>
      </c>
      <c r="E8" s="36">
        <v>1.1919999999999999</v>
      </c>
      <c r="F8" s="34">
        <v>1</v>
      </c>
      <c r="G8" s="24">
        <f t="shared" si="0"/>
        <v>24.917454958541686</v>
      </c>
      <c r="H8" s="25">
        <f t="shared" si="1"/>
        <v>2.4917454958541686E-2</v>
      </c>
      <c r="I8" s="25">
        <f t="shared" si="3"/>
        <v>9.9669819834166749</v>
      </c>
      <c r="J8" s="26">
        <f t="shared" si="2"/>
        <v>996.69819834166753</v>
      </c>
      <c r="K8" s="27"/>
      <c r="L8" s="27"/>
    </row>
    <row r="9" spans="1:12" ht="15.75" thickBot="1" x14ac:dyDescent="0.3">
      <c r="A9" s="7" t="s">
        <v>14</v>
      </c>
      <c r="B9" s="7">
        <v>156</v>
      </c>
      <c r="C9" s="7">
        <v>4</v>
      </c>
      <c r="D9" s="7">
        <v>2.5000000000000001E-2</v>
      </c>
      <c r="E9" s="36">
        <v>1.1399999999999999</v>
      </c>
      <c r="F9" s="34">
        <v>1.004</v>
      </c>
      <c r="G9" s="24">
        <f t="shared" si="0"/>
        <v>23.813315497234342</v>
      </c>
      <c r="H9" s="25">
        <f t="shared" si="1"/>
        <v>2.3813315497234342E-2</v>
      </c>
      <c r="I9" s="25">
        <f t="shared" si="3"/>
        <v>9.5253261988937368</v>
      </c>
      <c r="J9" s="26">
        <f t="shared" si="2"/>
        <v>952.53261988937368</v>
      </c>
      <c r="K9" s="27"/>
      <c r="L9" s="27"/>
    </row>
    <row r="10" spans="1:12" ht="15.75" thickBot="1" x14ac:dyDescent="0.3">
      <c r="A10" s="7" t="s">
        <v>14</v>
      </c>
      <c r="B10" s="7">
        <v>161</v>
      </c>
      <c r="C10" s="7">
        <v>1</v>
      </c>
      <c r="D10" s="7">
        <v>2.5000000000000001E-2</v>
      </c>
      <c r="E10" s="36">
        <v>0.65400000000000003</v>
      </c>
      <c r="F10" s="34">
        <v>1.02</v>
      </c>
      <c r="G10" s="24">
        <f t="shared" si="0"/>
        <v>13.49385822424648</v>
      </c>
      <c r="H10" s="25">
        <f t="shared" si="1"/>
        <v>1.349385822424648E-2</v>
      </c>
      <c r="I10" s="25">
        <f t="shared" si="3"/>
        <v>5.397543289698592</v>
      </c>
      <c r="J10" s="26">
        <f t="shared" si="2"/>
        <v>539.75432896985922</v>
      </c>
      <c r="K10" s="28">
        <f>AVERAGE(J10:J13)</f>
        <v>586.89259058721109</v>
      </c>
      <c r="L10" s="27">
        <f>_xlfn.STDEV.S(J10:J13)/AVERAGE(J10:J13)</f>
        <v>0.22616294845587173</v>
      </c>
    </row>
    <row r="11" spans="1:12" ht="15.75" thickBot="1" x14ac:dyDescent="0.3">
      <c r="A11" s="7" t="s">
        <v>14</v>
      </c>
      <c r="B11" s="7">
        <v>161</v>
      </c>
      <c r="C11" s="7">
        <v>2</v>
      </c>
      <c r="D11" s="7">
        <v>2.5000000000000001E-2</v>
      </c>
      <c r="E11" s="36">
        <v>0.86799999999999999</v>
      </c>
      <c r="F11" s="34">
        <v>1.018</v>
      </c>
      <c r="G11" s="24">
        <f t="shared" si="0"/>
        <v>18.037816776549779</v>
      </c>
      <c r="H11" s="25">
        <f t="shared" si="1"/>
        <v>1.8037816776549778E-2</v>
      </c>
      <c r="I11" s="25">
        <f t="shared" si="3"/>
        <v>7.2151267106199111</v>
      </c>
      <c r="J11" s="26">
        <f t="shared" si="2"/>
        <v>721.51267106199111</v>
      </c>
      <c r="K11" s="27"/>
      <c r="L11" s="27"/>
    </row>
    <row r="12" spans="1:12" ht="15.75" thickBot="1" x14ac:dyDescent="0.3">
      <c r="A12" s="7" t="s">
        <v>14</v>
      </c>
      <c r="B12" s="7">
        <v>161</v>
      </c>
      <c r="C12" s="7">
        <v>3</v>
      </c>
      <c r="D12" s="7">
        <v>2.5000000000000001E-2</v>
      </c>
      <c r="E12" s="36">
        <v>0.51700000000000002</v>
      </c>
      <c r="F12" s="34">
        <v>1.006</v>
      </c>
      <c r="G12" s="24">
        <f t="shared" si="0"/>
        <v>10.584875412725207</v>
      </c>
      <c r="H12" s="25">
        <f t="shared" si="1"/>
        <v>1.0584875412725207E-2</v>
      </c>
      <c r="I12" s="25">
        <f t="shared" si="3"/>
        <v>4.233950165090083</v>
      </c>
      <c r="J12" s="26">
        <f t="shared" si="2"/>
        <v>423.39501650900831</v>
      </c>
      <c r="K12" s="27"/>
      <c r="L12" s="27"/>
    </row>
    <row r="13" spans="1:12" ht="15.75" thickBot="1" x14ac:dyDescent="0.3">
      <c r="A13" s="7" t="s">
        <v>14</v>
      </c>
      <c r="B13" s="7">
        <v>161</v>
      </c>
      <c r="C13" s="7">
        <v>4</v>
      </c>
      <c r="D13" s="7">
        <v>2.5000000000000001E-2</v>
      </c>
      <c r="E13" s="36">
        <v>0.79900000000000004</v>
      </c>
      <c r="F13" s="34">
        <v>1.018</v>
      </c>
      <c r="G13" s="24">
        <f t="shared" si="0"/>
        <v>16.572708645199651</v>
      </c>
      <c r="H13" s="25">
        <f t="shared" si="1"/>
        <v>1.6572708645199649E-2</v>
      </c>
      <c r="I13" s="25">
        <f t="shared" si="3"/>
        <v>6.6290834580798599</v>
      </c>
      <c r="J13" s="26">
        <f t="shared" si="2"/>
        <v>662.90834580798594</v>
      </c>
      <c r="K13" s="27"/>
      <c r="L13" s="27"/>
    </row>
    <row r="14" spans="1:12" ht="15.75" thickBot="1" x14ac:dyDescent="0.3">
      <c r="A14" s="7" t="s">
        <v>14</v>
      </c>
      <c r="B14" s="7">
        <v>171</v>
      </c>
      <c r="C14" s="7">
        <v>1</v>
      </c>
      <c r="D14" s="7">
        <v>2.5000000000000001E-2</v>
      </c>
      <c r="E14" s="36">
        <v>0.40200000000000002</v>
      </c>
      <c r="F14" s="34">
        <v>1.006</v>
      </c>
      <c r="G14" s="24">
        <f t="shared" si="0"/>
        <v>8.1430285271416594</v>
      </c>
      <c r="H14" s="25">
        <f t="shared" si="1"/>
        <v>8.1430285271416585E-3</v>
      </c>
      <c r="I14" s="25">
        <f t="shared" si="3"/>
        <v>3.2572114108566632</v>
      </c>
      <c r="J14" s="26">
        <f t="shared" si="2"/>
        <v>325.72114108566632</v>
      </c>
      <c r="K14" s="27">
        <f>AVERAGE(J14:J17)</f>
        <v>466.07425337877294</v>
      </c>
      <c r="L14" s="27">
        <f>_xlfn.STDEV.S(J14:J17)/AVERAGE(J14:J17)</f>
        <v>0.36022860955939096</v>
      </c>
    </row>
    <row r="15" spans="1:12" ht="15.75" thickBot="1" x14ac:dyDescent="0.3">
      <c r="A15" s="7" t="s">
        <v>14</v>
      </c>
      <c r="B15" s="7">
        <v>171</v>
      </c>
      <c r="C15" s="7">
        <v>2</v>
      </c>
      <c r="D15" s="7">
        <v>2.5000000000000001E-2</v>
      </c>
      <c r="E15" s="36">
        <v>0.49399999999999999</v>
      </c>
      <c r="F15" s="34">
        <v>1.004</v>
      </c>
      <c r="G15" s="24">
        <f t="shared" si="0"/>
        <v>10.096506035608497</v>
      </c>
      <c r="H15" s="25">
        <f t="shared" si="1"/>
        <v>1.0096506035608497E-2</v>
      </c>
      <c r="I15" s="25">
        <f t="shared" si="3"/>
        <v>4.0386024142433987</v>
      </c>
      <c r="J15" s="26">
        <f t="shared" si="2"/>
        <v>403.86024142433985</v>
      </c>
      <c r="K15" s="27"/>
      <c r="L15" s="27"/>
    </row>
    <row r="16" spans="1:12" ht="15.75" thickBot="1" x14ac:dyDescent="0.3">
      <c r="A16" s="7" t="s">
        <v>14</v>
      </c>
      <c r="B16" s="7">
        <v>171</v>
      </c>
      <c r="C16" s="7">
        <v>3</v>
      </c>
      <c r="D16" s="7">
        <v>2.5000000000000001E-2</v>
      </c>
      <c r="E16" s="36">
        <v>0.51900000000000002</v>
      </c>
      <c r="F16" s="34">
        <v>1.0049999999999999</v>
      </c>
      <c r="G16" s="24">
        <f t="shared" si="0"/>
        <v>10.627342315083183</v>
      </c>
      <c r="H16" s="25">
        <f t="shared" si="1"/>
        <v>1.0627342315083183E-2</v>
      </c>
      <c r="I16" s="25">
        <f t="shared" si="3"/>
        <v>4.2509369260332734</v>
      </c>
      <c r="J16" s="26">
        <f t="shared" si="2"/>
        <v>425.09369260332733</v>
      </c>
      <c r="K16" s="27"/>
      <c r="L16" s="27"/>
    </row>
    <row r="17" spans="1:12" ht="15.75" thickBot="1" x14ac:dyDescent="0.3">
      <c r="A17" s="7" t="s">
        <v>14</v>
      </c>
      <c r="B17" s="7">
        <v>171</v>
      </c>
      <c r="C17" s="7">
        <v>4</v>
      </c>
      <c r="D17" s="7">
        <v>2.5000000000000001E-2</v>
      </c>
      <c r="E17" s="36">
        <v>0.85399999999999998</v>
      </c>
      <c r="F17" s="34">
        <v>1.016</v>
      </c>
      <c r="G17" s="24">
        <f t="shared" si="0"/>
        <v>17.740548460043954</v>
      </c>
      <c r="H17" s="25">
        <f t="shared" si="1"/>
        <v>1.7740548460043953E-2</v>
      </c>
      <c r="I17" s="25">
        <f t="shared" si="3"/>
        <v>7.0962193840175809</v>
      </c>
      <c r="J17" s="26">
        <f t="shared" si="2"/>
        <v>709.62193840175814</v>
      </c>
      <c r="K17" s="27"/>
      <c r="L17" s="27"/>
    </row>
    <row r="18" spans="1:12" ht="15.75" thickBot="1" x14ac:dyDescent="0.3">
      <c r="A18" s="7" t="s">
        <v>14</v>
      </c>
      <c r="B18" s="7">
        <v>174</v>
      </c>
      <c r="C18" s="7">
        <v>1</v>
      </c>
      <c r="D18" s="7">
        <v>2.5000000000000001E-2</v>
      </c>
      <c r="E18" s="36">
        <v>1.1759999999999999</v>
      </c>
      <c r="F18" s="34">
        <v>1.018</v>
      </c>
      <c r="G18" s="24">
        <f t="shared" si="0"/>
        <v>24.577719739677889</v>
      </c>
      <c r="H18" s="25">
        <f t="shared" si="1"/>
        <v>2.457771973967789E-2</v>
      </c>
      <c r="I18" s="25">
        <f t="shared" si="3"/>
        <v>9.8310878958711552</v>
      </c>
      <c r="J18" s="26">
        <f t="shared" si="2"/>
        <v>983.10878958711555</v>
      </c>
      <c r="K18" s="28">
        <f>AVERAGE(J18:J20)</f>
        <v>884.86868879900067</v>
      </c>
      <c r="L18" s="27">
        <f>_xlfn.STDEV.S(J18:J20)/AVERAGE(J18:J21)</f>
        <v>5.2426706544806627E-2</v>
      </c>
    </row>
    <row r="19" spans="1:12" ht="15.75" thickBot="1" x14ac:dyDescent="0.3">
      <c r="A19" s="7" t="s">
        <v>14</v>
      </c>
      <c r="B19" s="7">
        <v>174</v>
      </c>
      <c r="C19" s="7">
        <v>2</v>
      </c>
      <c r="D19" s="7">
        <v>2.5000000000000001E-2</v>
      </c>
      <c r="E19" s="36">
        <v>0.98099999999999998</v>
      </c>
      <c r="F19" s="34">
        <v>1.0129999999999999</v>
      </c>
      <c r="G19" s="24">
        <f t="shared" si="0"/>
        <v>20.43719675977535</v>
      </c>
      <c r="H19" s="25">
        <f t="shared" si="1"/>
        <v>2.0437196759775351E-2</v>
      </c>
      <c r="I19" s="25">
        <f t="shared" si="3"/>
        <v>8.1748787039101405</v>
      </c>
      <c r="J19" s="26">
        <f t="shared" si="2"/>
        <v>817.4878703910141</v>
      </c>
      <c r="K19" s="27"/>
      <c r="L19" s="27"/>
    </row>
    <row r="20" spans="1:12" ht="15.75" thickBot="1" x14ac:dyDescent="0.3">
      <c r="A20" s="7" t="s">
        <v>14</v>
      </c>
      <c r="B20" s="7">
        <v>174</v>
      </c>
      <c r="C20" s="7">
        <v>3</v>
      </c>
      <c r="D20" s="7">
        <v>2.5000000000000001E-2</v>
      </c>
      <c r="E20" s="36">
        <v>1.024</v>
      </c>
      <c r="F20" s="34">
        <v>1.016</v>
      </c>
      <c r="G20" s="24">
        <f t="shared" si="0"/>
        <v>21.350235160471808</v>
      </c>
      <c r="H20" s="25">
        <f t="shared" si="1"/>
        <v>2.1350235160471808E-2</v>
      </c>
      <c r="I20" s="25">
        <f t="shared" si="3"/>
        <v>8.5400940641887235</v>
      </c>
      <c r="J20" s="26">
        <f t="shared" si="2"/>
        <v>854.00940641887235</v>
      </c>
      <c r="K20" s="27"/>
      <c r="L20" s="27"/>
    </row>
    <row r="21" spans="1:12" ht="15.75" thickBot="1" x14ac:dyDescent="0.3">
      <c r="A21" s="7" t="s">
        <v>14</v>
      </c>
      <c r="B21" s="7">
        <v>175</v>
      </c>
      <c r="C21" s="7">
        <v>1</v>
      </c>
      <c r="D21" s="30">
        <v>0.01</v>
      </c>
      <c r="E21" s="36">
        <v>1.895</v>
      </c>
      <c r="F21" s="34">
        <v>1.0169999999999999</v>
      </c>
      <c r="G21" s="24">
        <f t="shared" si="0"/>
        <v>39.844571137369812</v>
      </c>
      <c r="H21" s="25">
        <f t="shared" si="1"/>
        <v>3.9844571137369812E-2</v>
      </c>
      <c r="I21" s="25">
        <f t="shared" si="3"/>
        <v>39.844571137369812</v>
      </c>
      <c r="J21" s="26">
        <f t="shared" si="2"/>
        <v>3984.4571137369812</v>
      </c>
      <c r="K21" s="28">
        <f>AVERAGE(J21:J24)</f>
        <v>4390.01603125564</v>
      </c>
      <c r="L21" s="27">
        <f>_xlfn.STDEV.S(J21:J24)/AVERAGE(J22:J25)</f>
        <v>9.7054681848395927E-2</v>
      </c>
    </row>
    <row r="22" spans="1:12" ht="15.75" thickBot="1" x14ac:dyDescent="0.3">
      <c r="A22" s="7" t="s">
        <v>14</v>
      </c>
      <c r="B22" s="7">
        <v>175</v>
      </c>
      <c r="C22" s="7">
        <v>2</v>
      </c>
      <c r="D22" s="30">
        <v>0.01</v>
      </c>
      <c r="E22" s="36">
        <v>2.173</v>
      </c>
      <c r="F22" s="34">
        <v>1.014</v>
      </c>
      <c r="G22" s="24">
        <f t="shared" si="0"/>
        <v>45.747470565128303</v>
      </c>
      <c r="H22" s="25">
        <f t="shared" si="1"/>
        <v>4.5747470565128304E-2</v>
      </c>
      <c r="I22" s="25">
        <f t="shared" si="3"/>
        <v>45.747470565128303</v>
      </c>
      <c r="J22" s="26">
        <f t="shared" si="2"/>
        <v>4574.7470565128306</v>
      </c>
      <c r="K22" s="27"/>
      <c r="L22" s="27"/>
    </row>
    <row r="23" spans="1:12" ht="15.75" thickBot="1" x14ac:dyDescent="0.3">
      <c r="A23" s="7" t="s">
        <v>14</v>
      </c>
      <c r="B23" s="7">
        <v>175</v>
      </c>
      <c r="C23" s="7">
        <v>3</v>
      </c>
      <c r="D23" s="30">
        <v>0.01</v>
      </c>
      <c r="E23" s="36">
        <v>2.3220000000000001</v>
      </c>
      <c r="F23" s="34">
        <v>1.0029999999999999</v>
      </c>
      <c r="G23" s="24">
        <f t="shared" si="0"/>
        <v>48.911254790797429</v>
      </c>
      <c r="H23" s="25">
        <f t="shared" si="1"/>
        <v>4.8911254790797429E-2</v>
      </c>
      <c r="I23" s="25">
        <f t="shared" si="3"/>
        <v>48.911254790797429</v>
      </c>
      <c r="J23" s="26">
        <f t="shared" si="2"/>
        <v>4891.1254790797429</v>
      </c>
      <c r="K23" s="27"/>
      <c r="L23" s="27"/>
    </row>
    <row r="24" spans="1:12" ht="15.75" thickBot="1" x14ac:dyDescent="0.3">
      <c r="A24" s="7" t="s">
        <v>14</v>
      </c>
      <c r="B24" s="7">
        <v>175</v>
      </c>
      <c r="C24" s="7">
        <v>4</v>
      </c>
      <c r="D24" s="30">
        <v>0.01</v>
      </c>
      <c r="E24" s="36">
        <v>1.954</v>
      </c>
      <c r="F24" s="34">
        <v>1</v>
      </c>
      <c r="G24" s="24">
        <f t="shared" si="0"/>
        <v>41.09734475693007</v>
      </c>
      <c r="H24" s="25">
        <f t="shared" si="1"/>
        <v>4.1097344756930068E-2</v>
      </c>
      <c r="I24" s="25">
        <f t="shared" si="3"/>
        <v>41.09734475693007</v>
      </c>
      <c r="J24" s="26">
        <f t="shared" si="2"/>
        <v>4109.734475693007</v>
      </c>
      <c r="K24" s="27"/>
      <c r="L24" s="27"/>
    </row>
    <row r="25" spans="1:12" ht="15.75" thickBot="1" x14ac:dyDescent="0.3">
      <c r="A25" s="7" t="s">
        <v>14</v>
      </c>
      <c r="B25" s="7">
        <v>178</v>
      </c>
      <c r="C25" s="7">
        <v>1</v>
      </c>
      <c r="D25" s="30">
        <v>0.01</v>
      </c>
      <c r="E25" s="36">
        <v>1.77</v>
      </c>
      <c r="F25" s="34">
        <v>1.01</v>
      </c>
      <c r="G25" s="24">
        <f t="shared" si="0"/>
        <v>37.190389739996391</v>
      </c>
      <c r="H25" s="25">
        <f t="shared" si="1"/>
        <v>3.7190389739996388E-2</v>
      </c>
      <c r="I25" s="25">
        <f t="shared" si="3"/>
        <v>37.190389739996384</v>
      </c>
      <c r="J25" s="26">
        <f t="shared" si="2"/>
        <v>3719.0389739996385</v>
      </c>
      <c r="K25" s="28">
        <f>AVERAGE(J25:J28)</f>
        <v>3899.5233090210313</v>
      </c>
      <c r="L25" s="27">
        <f>_xlfn.STDEV.S(J25:J28)/AVERAGE(J26:J29)</f>
        <v>0.10928871123391769</v>
      </c>
    </row>
    <row r="26" spans="1:12" ht="15.75" thickBot="1" x14ac:dyDescent="0.3">
      <c r="A26" s="7" t="s">
        <v>14</v>
      </c>
      <c r="B26" s="7">
        <v>178</v>
      </c>
      <c r="C26" s="7">
        <v>2</v>
      </c>
      <c r="D26" s="30">
        <v>0.01</v>
      </c>
      <c r="E26" s="36">
        <v>2.117</v>
      </c>
      <c r="F26" s="34">
        <v>1.006</v>
      </c>
      <c r="G26" s="24">
        <f t="shared" si="0"/>
        <v>44.55839729910501</v>
      </c>
      <c r="H26" s="25">
        <f t="shared" si="1"/>
        <v>4.4558397299105011E-2</v>
      </c>
      <c r="I26" s="25">
        <f t="shared" si="3"/>
        <v>44.55839729910501</v>
      </c>
      <c r="J26" s="26">
        <f t="shared" si="2"/>
        <v>4455.8397299105009</v>
      </c>
      <c r="K26" s="27"/>
      <c r="L26" s="27"/>
    </row>
    <row r="27" spans="1:12" ht="15.75" thickBot="1" x14ac:dyDescent="0.3">
      <c r="A27" s="7" t="s">
        <v>14</v>
      </c>
      <c r="B27" s="7">
        <v>178</v>
      </c>
      <c r="C27" s="7">
        <v>3</v>
      </c>
      <c r="D27" s="30">
        <v>0.01</v>
      </c>
      <c r="E27" s="36">
        <v>1.7929999999999999</v>
      </c>
      <c r="F27" s="34">
        <v>1.0149999999999999</v>
      </c>
      <c r="G27" s="24">
        <f t="shared" si="0"/>
        <v>37.678759117113103</v>
      </c>
      <c r="H27" s="25">
        <f t="shared" si="1"/>
        <v>3.7678759117113103E-2</v>
      </c>
      <c r="I27" s="25">
        <f t="shared" si="3"/>
        <v>37.678759117113103</v>
      </c>
      <c r="J27" s="26">
        <f t="shared" si="2"/>
        <v>3767.8759117113104</v>
      </c>
      <c r="K27" s="27"/>
      <c r="L27" s="27"/>
    </row>
    <row r="28" spans="1:12" ht="15.75" thickBot="1" x14ac:dyDescent="0.3">
      <c r="A28" s="7" t="s">
        <v>14</v>
      </c>
      <c r="B28" s="7">
        <v>178</v>
      </c>
      <c r="C28" s="7">
        <v>4</v>
      </c>
      <c r="D28" s="30">
        <v>0.01</v>
      </c>
      <c r="E28" s="36">
        <v>1.74</v>
      </c>
      <c r="F28" s="34">
        <v>1.012</v>
      </c>
      <c r="G28" s="24">
        <f t="shared" si="0"/>
        <v>36.553386204626769</v>
      </c>
      <c r="H28" s="25">
        <f t="shared" si="1"/>
        <v>3.6553386204626767E-2</v>
      </c>
      <c r="I28" s="25">
        <f t="shared" si="3"/>
        <v>36.553386204626769</v>
      </c>
      <c r="J28" s="26">
        <f t="shared" si="2"/>
        <v>3655.3386204626768</v>
      </c>
      <c r="K28" s="27"/>
      <c r="L28" s="27"/>
    </row>
    <row r="29" spans="1:12" ht="15.75" thickBot="1" x14ac:dyDescent="0.3">
      <c r="A29" s="7" t="s">
        <v>14</v>
      </c>
      <c r="B29" s="7">
        <v>185</v>
      </c>
      <c r="C29" s="7">
        <v>1</v>
      </c>
      <c r="D29" s="30">
        <v>0.01</v>
      </c>
      <c r="E29" s="36">
        <v>0.86599999999999999</v>
      </c>
      <c r="F29" s="34">
        <v>1.0029999999999999</v>
      </c>
      <c r="G29" s="24">
        <f t="shared" si="0"/>
        <v>17.995349874191803</v>
      </c>
      <c r="H29" s="25">
        <f t="shared" si="1"/>
        <v>1.7995349874191803E-2</v>
      </c>
      <c r="I29" s="25">
        <f t="shared" si="3"/>
        <v>17.995349874191803</v>
      </c>
      <c r="J29" s="26">
        <f t="shared" si="2"/>
        <v>1799.5349874191802</v>
      </c>
      <c r="K29" s="28">
        <f>AVERAGE(J29:J32)</f>
        <v>2245.4374621779152</v>
      </c>
      <c r="L29" s="27">
        <f>_xlfn.STDEV.S(J29:J32)/AVERAGE(J30:J33)</f>
        <v>0.17215992618725032</v>
      </c>
    </row>
    <row r="30" spans="1:12" ht="15.75" thickBot="1" x14ac:dyDescent="0.3">
      <c r="A30" s="7" t="s">
        <v>14</v>
      </c>
      <c r="B30" s="7">
        <v>185</v>
      </c>
      <c r="C30" s="7">
        <v>2</v>
      </c>
      <c r="D30" s="30">
        <v>0.01</v>
      </c>
      <c r="E30" s="36">
        <v>1.161</v>
      </c>
      <c r="F30" s="34">
        <v>1.002</v>
      </c>
      <c r="G30" s="24">
        <f t="shared" si="0"/>
        <v>24.259217971993081</v>
      </c>
      <c r="H30" s="25">
        <f t="shared" si="1"/>
        <v>2.4259217971993083E-2</v>
      </c>
      <c r="I30" s="25">
        <f t="shared" si="3"/>
        <v>24.259217971993081</v>
      </c>
      <c r="J30" s="26">
        <f t="shared" si="2"/>
        <v>2425.921797199308</v>
      </c>
      <c r="K30" s="27"/>
      <c r="L30" s="27"/>
    </row>
    <row r="31" spans="1:12" ht="15.75" thickBot="1" x14ac:dyDescent="0.3">
      <c r="A31" s="7" t="s">
        <v>14</v>
      </c>
      <c r="B31" s="7">
        <v>185</v>
      </c>
      <c r="C31" s="7">
        <v>3</v>
      </c>
      <c r="D31" s="30">
        <v>0.01</v>
      </c>
      <c r="E31" s="36">
        <v>1.054</v>
      </c>
      <c r="F31" s="34">
        <v>1.006</v>
      </c>
      <c r="G31" s="24">
        <f t="shared" si="0"/>
        <v>21.98723869584143</v>
      </c>
      <c r="H31" s="25">
        <f t="shared" si="1"/>
        <v>2.1987238695841429E-2</v>
      </c>
      <c r="I31" s="25">
        <f t="shared" si="3"/>
        <v>21.987238695841427</v>
      </c>
      <c r="J31" s="26">
        <f t="shared" si="2"/>
        <v>2198.7238695841424</v>
      </c>
      <c r="K31" s="27"/>
      <c r="L31" s="27"/>
    </row>
    <row r="32" spans="1:12" ht="15.75" thickBot="1" x14ac:dyDescent="0.3">
      <c r="A32" s="7" t="s">
        <v>14</v>
      </c>
      <c r="B32" s="7">
        <v>185</v>
      </c>
      <c r="C32" s="7">
        <v>4</v>
      </c>
      <c r="D32" s="30">
        <v>0.01</v>
      </c>
      <c r="E32" s="36">
        <v>1.2230000000000001</v>
      </c>
      <c r="F32" s="34">
        <v>1.0029999999999999</v>
      </c>
      <c r="G32" s="24">
        <f t="shared" si="0"/>
        <v>25.575691945090298</v>
      </c>
      <c r="H32" s="25">
        <f t="shared" si="1"/>
        <v>2.5575691945090299E-2</v>
      </c>
      <c r="I32" s="25">
        <f t="shared" si="3"/>
        <v>25.575691945090298</v>
      </c>
      <c r="J32" s="26">
        <f t="shared" si="2"/>
        <v>2557.5691945090298</v>
      </c>
      <c r="K32" s="27"/>
      <c r="L32" s="27"/>
    </row>
    <row r="33" spans="1:12" ht="15.75" thickBot="1" x14ac:dyDescent="0.3">
      <c r="A33" s="7" t="s">
        <v>14</v>
      </c>
      <c r="B33" s="7">
        <v>190</v>
      </c>
      <c r="C33" s="7">
        <v>1</v>
      </c>
      <c r="D33" s="7">
        <v>2.5000000000000001E-2</v>
      </c>
      <c r="E33" s="36">
        <v>0.64900000000000002</v>
      </c>
      <c r="F33" s="34">
        <v>1</v>
      </c>
      <c r="G33" s="24">
        <f t="shared" si="0"/>
        <v>13.387690968351542</v>
      </c>
      <c r="H33" s="25">
        <f t="shared" si="1"/>
        <v>1.3387690968351542E-2</v>
      </c>
      <c r="I33" s="25">
        <f t="shared" si="3"/>
        <v>5.3550763873406169</v>
      </c>
      <c r="J33" s="26">
        <f t="shared" si="2"/>
        <v>535.50763873406163</v>
      </c>
      <c r="K33" s="28">
        <f>AVERAGE(J33:J36)</f>
        <v>708.34793133101891</v>
      </c>
      <c r="L33" s="27">
        <f>_xlfn.STDEV.S(J33:J36)/AVERAGE(J34:J37)</f>
        <v>0.20293009818847674</v>
      </c>
    </row>
    <row r="34" spans="1:12" ht="15.75" thickBot="1" x14ac:dyDescent="0.3">
      <c r="A34" s="7" t="s">
        <v>14</v>
      </c>
      <c r="B34" s="7">
        <v>190</v>
      </c>
      <c r="C34" s="7">
        <v>2</v>
      </c>
      <c r="D34" s="7">
        <v>2.5000000000000001E-2</v>
      </c>
      <c r="E34" s="36">
        <v>0.83399999999999996</v>
      </c>
      <c r="F34" s="34">
        <v>1.0149999999999999</v>
      </c>
      <c r="G34" s="24">
        <f t="shared" ref="G34:G65" si="4">((E34-0.0185)/0.0470955)</f>
        <v>17.315879436464208</v>
      </c>
      <c r="H34" s="25">
        <f t="shared" ref="H34:H65" si="5">G34/1000</f>
        <v>1.7315879436464208E-2</v>
      </c>
      <c r="I34" s="25">
        <f t="shared" si="3"/>
        <v>6.9263517745856831</v>
      </c>
      <c r="J34" s="26">
        <f t="shared" ref="J34:J65" si="6">I34*100</f>
        <v>692.63517745856825</v>
      </c>
      <c r="K34" s="27"/>
      <c r="L34" s="27"/>
    </row>
    <row r="35" spans="1:12" ht="15.75" thickBot="1" x14ac:dyDescent="0.3">
      <c r="A35" s="7" t="s">
        <v>14</v>
      </c>
      <c r="B35" s="7">
        <v>190</v>
      </c>
      <c r="C35" s="7">
        <v>3</v>
      </c>
      <c r="D35" s="7">
        <v>2.5000000000000001E-2</v>
      </c>
      <c r="E35" s="36">
        <v>0.82299999999999995</v>
      </c>
      <c r="F35" s="34">
        <v>1.008</v>
      </c>
      <c r="G35" s="24">
        <f t="shared" si="4"/>
        <v>17.082311473495345</v>
      </c>
      <c r="H35" s="25">
        <f t="shared" si="5"/>
        <v>1.7082311473495346E-2</v>
      </c>
      <c r="I35" s="25">
        <f t="shared" ref="I35:I66" si="7">H35/(D35/10)</f>
        <v>6.8329245893981385</v>
      </c>
      <c r="J35" s="26">
        <f t="shared" si="6"/>
        <v>683.29245893981386</v>
      </c>
      <c r="K35" s="27"/>
      <c r="L35" s="27"/>
    </row>
    <row r="36" spans="1:12" ht="15.75" thickBot="1" x14ac:dyDescent="0.3">
      <c r="A36" s="7" t="s">
        <v>14</v>
      </c>
      <c r="B36" s="7">
        <v>190</v>
      </c>
      <c r="C36" s="7">
        <v>4</v>
      </c>
      <c r="D36" s="7">
        <v>2.5000000000000001E-2</v>
      </c>
      <c r="E36" s="36">
        <v>1.1040000000000001</v>
      </c>
      <c r="F36" s="34">
        <v>1.016</v>
      </c>
      <c r="G36" s="24">
        <f t="shared" si="4"/>
        <v>23.048911254790802</v>
      </c>
      <c r="H36" s="25">
        <f t="shared" si="5"/>
        <v>2.3048911254790801E-2</v>
      </c>
      <c r="I36" s="25">
        <f t="shared" si="7"/>
        <v>9.2195645019163202</v>
      </c>
      <c r="J36" s="26">
        <f t="shared" si="6"/>
        <v>921.95645019163203</v>
      </c>
      <c r="K36" s="27"/>
      <c r="L36" s="27"/>
    </row>
    <row r="37" spans="1:12" ht="15.75" thickBot="1" x14ac:dyDescent="0.3">
      <c r="A37" s="7" t="s">
        <v>14</v>
      </c>
      <c r="B37" s="7">
        <v>193</v>
      </c>
      <c r="C37" s="7">
        <v>1</v>
      </c>
      <c r="D37" s="7">
        <v>2.5000000000000001E-2</v>
      </c>
      <c r="E37" s="44">
        <v>1.016</v>
      </c>
      <c r="F37" s="45">
        <v>1.018</v>
      </c>
      <c r="G37" s="24">
        <f t="shared" si="4"/>
        <v>21.180367551039911</v>
      </c>
      <c r="H37" s="25">
        <f t="shared" si="5"/>
        <v>2.118036755103991E-2</v>
      </c>
      <c r="I37" s="25">
        <f t="shared" si="7"/>
        <v>8.4721470204159637</v>
      </c>
      <c r="J37" s="26">
        <f t="shared" si="6"/>
        <v>847.21470204159641</v>
      </c>
      <c r="K37" s="28">
        <f>AVERAGE(J37:J40)</f>
        <v>789.88438385833047</v>
      </c>
      <c r="L37" s="27">
        <f>_xlfn.STDEV.S(J37:J40)/AVERAGE(J38:J41)</f>
        <v>0.11536787148304091</v>
      </c>
    </row>
    <row r="38" spans="1:12" ht="15.75" thickBot="1" x14ac:dyDescent="0.3">
      <c r="A38" s="7" t="s">
        <v>14</v>
      </c>
      <c r="B38" s="7">
        <v>193</v>
      </c>
      <c r="C38" s="7">
        <v>2</v>
      </c>
      <c r="D38" s="7">
        <v>2.5000000000000001E-2</v>
      </c>
      <c r="E38" s="43">
        <v>0.92900000000000005</v>
      </c>
      <c r="F38" s="45">
        <v>1.012</v>
      </c>
      <c r="G38" s="24">
        <f t="shared" si="4"/>
        <v>19.33305729846801</v>
      </c>
      <c r="H38" s="25">
        <f t="shared" si="5"/>
        <v>1.9333057298468008E-2</v>
      </c>
      <c r="I38" s="25">
        <f t="shared" si="7"/>
        <v>7.7332229193872033</v>
      </c>
      <c r="J38" s="26">
        <f t="shared" si="6"/>
        <v>773.32229193872035</v>
      </c>
      <c r="K38" s="27"/>
      <c r="L38" s="27"/>
    </row>
    <row r="39" spans="1:12" ht="15.75" thickBot="1" x14ac:dyDescent="0.3">
      <c r="A39" s="7" t="s">
        <v>14</v>
      </c>
      <c r="B39" s="7">
        <v>193</v>
      </c>
      <c r="C39" s="7">
        <v>3</v>
      </c>
      <c r="D39" s="7">
        <v>2.5000000000000001E-2</v>
      </c>
      <c r="E39" s="43">
        <v>0.73899999999999999</v>
      </c>
      <c r="F39" s="45">
        <v>1.0029999999999999</v>
      </c>
      <c r="G39" s="24">
        <f t="shared" si="4"/>
        <v>15.298701574460406</v>
      </c>
      <c r="H39" s="25">
        <f t="shared" si="5"/>
        <v>1.5298701574460406E-2</v>
      </c>
      <c r="I39" s="25">
        <f t="shared" si="7"/>
        <v>6.119480629784162</v>
      </c>
      <c r="J39" s="26">
        <f t="shared" si="6"/>
        <v>611.94806297841615</v>
      </c>
      <c r="K39" s="27"/>
      <c r="L39" s="27"/>
    </row>
    <row r="40" spans="1:12" ht="15.75" thickBot="1" x14ac:dyDescent="0.3">
      <c r="A40" s="7" t="s">
        <v>14</v>
      </c>
      <c r="B40" s="7">
        <v>193</v>
      </c>
      <c r="C40" s="7">
        <v>4</v>
      </c>
      <c r="D40" s="7">
        <v>2.5000000000000001E-2</v>
      </c>
      <c r="E40" s="41">
        <v>1.1100000000000001</v>
      </c>
      <c r="F40" s="32">
        <v>1.0069999999999999</v>
      </c>
      <c r="G40" s="24">
        <f t="shared" si="4"/>
        <v>23.176311961864727</v>
      </c>
      <c r="H40" s="25">
        <f t="shared" si="5"/>
        <v>2.3176311961864728E-2</v>
      </c>
      <c r="I40" s="25">
        <f t="shared" si="7"/>
        <v>9.2705247847458914</v>
      </c>
      <c r="J40" s="26">
        <f t="shared" si="6"/>
        <v>927.05247847458918</v>
      </c>
      <c r="K40" s="27"/>
      <c r="L40" s="27"/>
    </row>
    <row r="41" spans="1:12" ht="15.75" thickBot="1" x14ac:dyDescent="0.3">
      <c r="A41" s="7" t="s">
        <v>14</v>
      </c>
      <c r="B41" s="7">
        <v>197</v>
      </c>
      <c r="C41" s="7">
        <v>1</v>
      </c>
      <c r="D41" s="30">
        <v>0.01</v>
      </c>
      <c r="E41" s="41">
        <v>1.121</v>
      </c>
      <c r="F41" s="32">
        <v>1.0049999999999999</v>
      </c>
      <c r="G41" s="24">
        <f t="shared" si="4"/>
        <v>23.409879924833586</v>
      </c>
      <c r="H41" s="25">
        <f t="shared" si="5"/>
        <v>2.3409879924833586E-2</v>
      </c>
      <c r="I41" s="25">
        <f t="shared" si="7"/>
        <v>23.409879924833586</v>
      </c>
      <c r="J41" s="26">
        <f t="shared" si="6"/>
        <v>2340.9879924833585</v>
      </c>
      <c r="K41" s="28">
        <f>AVERAGE(J41:J44)</f>
        <v>1941.7991103183958</v>
      </c>
      <c r="L41" s="27">
        <f>_xlfn.STDEV.S(J41:J44)/AVERAGE(J42:J45)</f>
        <v>0.19989026579710045</v>
      </c>
    </row>
    <row r="42" spans="1:12" ht="15.75" thickBot="1" x14ac:dyDescent="0.3">
      <c r="A42" s="7" t="s">
        <v>14</v>
      </c>
      <c r="B42" s="7">
        <v>197</v>
      </c>
      <c r="C42" s="7">
        <v>2</v>
      </c>
      <c r="D42" s="30">
        <v>0.01</v>
      </c>
      <c r="E42" s="41">
        <v>0.92100000000000004</v>
      </c>
      <c r="F42" s="32">
        <v>1.0109999999999999</v>
      </c>
      <c r="G42" s="24">
        <f t="shared" si="4"/>
        <v>19.163189689036109</v>
      </c>
      <c r="H42" s="25">
        <f t="shared" si="5"/>
        <v>1.916318968903611E-2</v>
      </c>
      <c r="I42" s="25">
        <f t="shared" si="7"/>
        <v>19.163189689036109</v>
      </c>
      <c r="J42" s="26">
        <f t="shared" si="6"/>
        <v>1916.318968903611</v>
      </c>
      <c r="K42" s="27"/>
      <c r="L42" s="27"/>
    </row>
    <row r="43" spans="1:12" ht="15.75" thickBot="1" x14ac:dyDescent="0.3">
      <c r="A43" s="7" t="s">
        <v>14</v>
      </c>
      <c r="B43" s="7">
        <v>197</v>
      </c>
      <c r="C43" s="7">
        <v>3</v>
      </c>
      <c r="D43" s="30">
        <v>0.01</v>
      </c>
      <c r="E43" s="41">
        <v>0.91400000000000003</v>
      </c>
      <c r="F43" s="32">
        <v>1.012</v>
      </c>
      <c r="G43" s="24">
        <f t="shared" si="4"/>
        <v>19.014555530783198</v>
      </c>
      <c r="H43" s="25">
        <f t="shared" si="5"/>
        <v>1.9014555530783198E-2</v>
      </c>
      <c r="I43" s="25">
        <f t="shared" si="7"/>
        <v>19.014555530783198</v>
      </c>
      <c r="J43" s="26">
        <f t="shared" si="6"/>
        <v>1901.4555530783198</v>
      </c>
      <c r="K43" s="27"/>
      <c r="L43" s="27"/>
    </row>
    <row r="44" spans="1:12" ht="15.75" thickBot="1" x14ac:dyDescent="0.3">
      <c r="A44" s="7" t="s">
        <v>14</v>
      </c>
      <c r="B44" s="7">
        <v>197</v>
      </c>
      <c r="C44" s="7">
        <v>4</v>
      </c>
      <c r="D44" s="30">
        <v>0.01</v>
      </c>
      <c r="E44" s="41">
        <v>0.77600000000000002</v>
      </c>
      <c r="F44" s="45">
        <v>1.01</v>
      </c>
      <c r="G44" s="24">
        <f t="shared" si="4"/>
        <v>16.084339268082939</v>
      </c>
      <c r="H44" s="25">
        <f t="shared" si="5"/>
        <v>1.6084339268082937E-2</v>
      </c>
      <c r="I44" s="25">
        <f t="shared" si="7"/>
        <v>16.084339268082935</v>
      </c>
      <c r="J44" s="26">
        <f t="shared" si="6"/>
        <v>1608.4339268082936</v>
      </c>
      <c r="K44" s="27"/>
      <c r="L44" s="27"/>
    </row>
    <row r="45" spans="1:12" ht="15.75" thickBot="1" x14ac:dyDescent="0.3">
      <c r="A45" s="7" t="s">
        <v>14</v>
      </c>
      <c r="B45" s="7">
        <v>198</v>
      </c>
      <c r="C45" s="7">
        <v>1</v>
      </c>
      <c r="D45" s="7">
        <v>2.5000000000000001E-2</v>
      </c>
      <c r="E45" s="41">
        <v>0.73399999999999999</v>
      </c>
      <c r="F45" s="45">
        <v>1.018</v>
      </c>
      <c r="G45" s="24">
        <f t="shared" si="4"/>
        <v>15.192534318565469</v>
      </c>
      <c r="H45" s="25">
        <f t="shared" si="5"/>
        <v>1.519253431856547E-2</v>
      </c>
      <c r="I45" s="25">
        <f t="shared" si="7"/>
        <v>6.0770137274261877</v>
      </c>
      <c r="J45" s="26">
        <f t="shared" si="6"/>
        <v>607.70137274261879</v>
      </c>
      <c r="K45" s="28">
        <f>AVERAGE(J45:J47)</f>
        <v>402.16156533002095</v>
      </c>
      <c r="L45" s="27">
        <f>_xlfn.STDEV.S(J46:J49)/AVERAGE(J46:J49)</f>
        <v>0.50189079866402964</v>
      </c>
    </row>
    <row r="46" spans="1:12" ht="15.75" thickBot="1" x14ac:dyDescent="0.3">
      <c r="A46" s="7" t="s">
        <v>14</v>
      </c>
      <c r="B46" s="7">
        <v>198</v>
      </c>
      <c r="C46" s="7">
        <v>3</v>
      </c>
      <c r="D46" s="7">
        <v>2.5000000000000001E-2</v>
      </c>
      <c r="E46" s="41">
        <v>0.495</v>
      </c>
      <c r="F46" s="45">
        <v>1.016</v>
      </c>
      <c r="G46" s="24">
        <f t="shared" si="4"/>
        <v>10.117739486787485</v>
      </c>
      <c r="H46" s="25">
        <f t="shared" si="5"/>
        <v>1.0117739486787486E-2</v>
      </c>
      <c r="I46" s="25">
        <f t="shared" si="7"/>
        <v>4.0470957947149939</v>
      </c>
      <c r="J46" s="26">
        <f t="shared" si="6"/>
        <v>404.70957947149941</v>
      </c>
      <c r="K46" s="27"/>
      <c r="L46" s="27"/>
    </row>
    <row r="47" spans="1:12" ht="15.75" thickBot="1" x14ac:dyDescent="0.3">
      <c r="A47" s="7" t="s">
        <v>14</v>
      </c>
      <c r="B47" s="7">
        <v>198</v>
      </c>
      <c r="C47" s="7">
        <v>4</v>
      </c>
      <c r="D47" s="7">
        <v>2.5000000000000001E-2</v>
      </c>
      <c r="E47" s="41">
        <v>0.247</v>
      </c>
      <c r="F47" s="45">
        <v>1.0009999999999999</v>
      </c>
      <c r="G47" s="24">
        <f t="shared" si="4"/>
        <v>4.8518435943986162</v>
      </c>
      <c r="H47" s="25">
        <f t="shared" si="5"/>
        <v>4.851843594398616E-3</v>
      </c>
      <c r="I47" s="25">
        <f t="shared" si="7"/>
        <v>1.9407374377594464</v>
      </c>
      <c r="J47" s="26">
        <f t="shared" si="6"/>
        <v>194.07374377594465</v>
      </c>
      <c r="K47" s="27"/>
      <c r="L47" s="27"/>
    </row>
    <row r="48" spans="1:12" ht="15.75" thickBot="1" x14ac:dyDescent="0.3">
      <c r="A48" s="7" t="s">
        <v>14</v>
      </c>
      <c r="B48" s="7">
        <v>199</v>
      </c>
      <c r="C48" s="7">
        <v>1</v>
      </c>
      <c r="D48" s="7">
        <v>2.5000000000000001E-2</v>
      </c>
      <c r="E48" s="41">
        <v>0.90700000000000003</v>
      </c>
      <c r="F48" s="45">
        <v>1.01</v>
      </c>
      <c r="G48" s="24">
        <f t="shared" si="4"/>
        <v>18.865921372530288</v>
      </c>
      <c r="H48" s="25">
        <f t="shared" si="5"/>
        <v>1.8865921372530289E-2</v>
      </c>
      <c r="I48" s="25">
        <f t="shared" si="7"/>
        <v>7.5463685490121151</v>
      </c>
      <c r="J48" s="26">
        <f t="shared" si="6"/>
        <v>754.63685490121156</v>
      </c>
      <c r="K48" s="27"/>
      <c r="L48" s="27"/>
    </row>
    <row r="49" spans="1:12" ht="15.75" thickBot="1" x14ac:dyDescent="0.3">
      <c r="A49" s="7" t="s">
        <v>14</v>
      </c>
      <c r="B49" s="7">
        <v>199</v>
      </c>
      <c r="C49" s="7">
        <v>2</v>
      </c>
      <c r="D49" s="7">
        <v>2.5000000000000001E-2</v>
      </c>
      <c r="E49" s="41">
        <v>0.60599999999999998</v>
      </c>
      <c r="F49" s="45">
        <v>1.0129999999999999</v>
      </c>
      <c r="G49" s="24">
        <f t="shared" si="4"/>
        <v>12.474652567655085</v>
      </c>
      <c r="H49" s="25">
        <f t="shared" si="5"/>
        <v>1.2474652567655085E-2</v>
      </c>
      <c r="I49" s="25">
        <f t="shared" si="7"/>
        <v>4.9898610270620338</v>
      </c>
      <c r="J49" s="26">
        <f t="shared" si="6"/>
        <v>498.98610270620338</v>
      </c>
      <c r="K49" s="28">
        <f>AVERAGE(J50:J53)</f>
        <v>2213.0564491299597</v>
      </c>
      <c r="L49" s="27">
        <f>_xlfn.STDEV.S(J50:J53)/AVERAGE(J50:J53)</f>
        <v>0.81786391248401624</v>
      </c>
    </row>
    <row r="50" spans="1:12" ht="15.75" thickBot="1" x14ac:dyDescent="0.3">
      <c r="A50" s="7" t="s">
        <v>14</v>
      </c>
      <c r="B50" s="7">
        <v>199</v>
      </c>
      <c r="C50" s="7">
        <v>3</v>
      </c>
      <c r="D50" s="7">
        <v>2.5000000000000001E-2</v>
      </c>
      <c r="E50" s="41">
        <v>0.96299999999999997</v>
      </c>
      <c r="F50" s="45">
        <v>1.0109999999999999</v>
      </c>
      <c r="G50" s="24">
        <f t="shared" si="4"/>
        <v>20.054994638553577</v>
      </c>
      <c r="H50" s="25">
        <f t="shared" si="5"/>
        <v>2.0054994638553578E-2</v>
      </c>
      <c r="I50" s="25">
        <f t="shared" si="7"/>
        <v>8.0219978554214304</v>
      </c>
      <c r="J50" s="26">
        <f t="shared" si="6"/>
        <v>802.19978554214299</v>
      </c>
      <c r="K50" s="27"/>
      <c r="L50" s="27"/>
    </row>
    <row r="51" spans="1:12" ht="15.75" thickBot="1" x14ac:dyDescent="0.3">
      <c r="A51" s="7" t="s">
        <v>14</v>
      </c>
      <c r="B51" s="7">
        <v>199</v>
      </c>
      <c r="C51" s="7">
        <v>4</v>
      </c>
      <c r="D51" s="7">
        <v>2.5000000000000001E-2</v>
      </c>
      <c r="E51" s="41">
        <v>0.754</v>
      </c>
      <c r="F51" s="45">
        <v>1.018</v>
      </c>
      <c r="G51" s="24">
        <f t="shared" si="4"/>
        <v>15.617203342145217</v>
      </c>
      <c r="H51" s="25">
        <f t="shared" si="5"/>
        <v>1.5617203342145216E-2</v>
      </c>
      <c r="I51" s="25">
        <f t="shared" si="7"/>
        <v>6.2468813368580864</v>
      </c>
      <c r="J51" s="26">
        <f t="shared" si="6"/>
        <v>624.68813368580868</v>
      </c>
      <c r="K51" s="27"/>
      <c r="L51" s="27"/>
    </row>
    <row r="52" spans="1:12" ht="15.75" thickBot="1" x14ac:dyDescent="0.3">
      <c r="A52" s="7" t="s">
        <v>14</v>
      </c>
      <c r="B52" s="7">
        <v>208</v>
      </c>
      <c r="C52" s="7">
        <v>1</v>
      </c>
      <c r="D52" s="30">
        <v>0.01</v>
      </c>
      <c r="E52" s="41">
        <v>1.466</v>
      </c>
      <c r="F52" s="45">
        <v>1.006</v>
      </c>
      <c r="G52" s="24">
        <f t="shared" si="4"/>
        <v>30.735420581584229</v>
      </c>
      <c r="H52" s="25">
        <f t="shared" si="5"/>
        <v>3.0735420581584228E-2</v>
      </c>
      <c r="I52" s="25">
        <f t="shared" si="7"/>
        <v>30.735420581584229</v>
      </c>
      <c r="J52" s="26">
        <f t="shared" si="6"/>
        <v>3073.5420581584231</v>
      </c>
      <c r="K52" s="27"/>
      <c r="L52" s="27"/>
    </row>
    <row r="53" spans="1:12" ht="15.75" thickBot="1" x14ac:dyDescent="0.3">
      <c r="A53" s="7" t="s">
        <v>14</v>
      </c>
      <c r="B53" s="7">
        <v>208</v>
      </c>
      <c r="C53" s="7">
        <v>2</v>
      </c>
      <c r="D53" s="30">
        <v>0.01</v>
      </c>
      <c r="E53" s="41">
        <v>2.0680000000000001</v>
      </c>
      <c r="F53" s="45">
        <v>1.0129999999999999</v>
      </c>
      <c r="G53" s="24">
        <f t="shared" si="4"/>
        <v>43.517958191334635</v>
      </c>
      <c r="H53" s="25">
        <f t="shared" si="5"/>
        <v>4.3517958191334638E-2</v>
      </c>
      <c r="I53" s="25">
        <f t="shared" si="7"/>
        <v>43.517958191334635</v>
      </c>
      <c r="J53" s="26">
        <f t="shared" si="6"/>
        <v>4351.7958191334637</v>
      </c>
      <c r="K53" s="27">
        <f>AVERAGE(J54:J57)</f>
        <v>2053.7524816596065</v>
      </c>
      <c r="L53" s="27">
        <f>_xlfn.STDEV.S(J54:J57)/AVERAGE(J54:J57)</f>
        <v>0.62131639033983288</v>
      </c>
    </row>
    <row r="54" spans="1:12" ht="15.75" thickBot="1" x14ac:dyDescent="0.3">
      <c r="A54" s="7" t="s">
        <v>14</v>
      </c>
      <c r="B54" s="7">
        <v>208</v>
      </c>
      <c r="C54" s="7">
        <v>3</v>
      </c>
      <c r="D54" s="30">
        <v>0.01</v>
      </c>
      <c r="E54" s="41">
        <v>1.8759999999999999</v>
      </c>
      <c r="F54" s="45">
        <v>1.0169999999999999</v>
      </c>
      <c r="G54" s="24">
        <f t="shared" si="4"/>
        <v>39.441135564969052</v>
      </c>
      <c r="H54" s="25">
        <f t="shared" si="5"/>
        <v>3.9441135564969053E-2</v>
      </c>
      <c r="I54" s="25">
        <f t="shared" si="7"/>
        <v>39.441135564969052</v>
      </c>
      <c r="J54" s="26">
        <f t="shared" si="6"/>
        <v>3944.1135564969054</v>
      </c>
      <c r="K54" s="27"/>
      <c r="L54" s="27"/>
    </row>
    <row r="55" spans="1:12" ht="15.75" thickBot="1" x14ac:dyDescent="0.3">
      <c r="A55" s="7" t="s">
        <v>14</v>
      </c>
      <c r="B55" s="7">
        <v>221</v>
      </c>
      <c r="C55" s="7">
        <v>1</v>
      </c>
      <c r="D55" s="7">
        <v>2.5000000000000001E-2</v>
      </c>
      <c r="E55" s="41">
        <v>1.9990000000000001</v>
      </c>
      <c r="F55" s="45">
        <v>1.0109999999999999</v>
      </c>
      <c r="G55" s="24">
        <f t="shared" si="4"/>
        <v>42.052850059984507</v>
      </c>
      <c r="H55" s="25">
        <f t="shared" si="5"/>
        <v>4.2052850059984506E-2</v>
      </c>
      <c r="I55" s="25">
        <f t="shared" si="7"/>
        <v>16.821140023993802</v>
      </c>
      <c r="J55" s="26">
        <f t="shared" si="6"/>
        <v>1682.1140023993803</v>
      </c>
      <c r="K55" s="27"/>
      <c r="L55" s="27"/>
    </row>
    <row r="56" spans="1:12" ht="15.75" thickBot="1" x14ac:dyDescent="0.3">
      <c r="A56" s="7" t="s">
        <v>14</v>
      </c>
      <c r="B56" s="7">
        <v>221</v>
      </c>
      <c r="C56" s="7">
        <v>2</v>
      </c>
      <c r="D56" s="7">
        <v>2.5000000000000001E-2</v>
      </c>
      <c r="E56" s="41">
        <v>1.66</v>
      </c>
      <c r="F56" s="45">
        <v>1.006</v>
      </c>
      <c r="G56" s="24">
        <f t="shared" si="4"/>
        <v>34.854710110307778</v>
      </c>
      <c r="H56" s="25">
        <f t="shared" si="5"/>
        <v>3.4854710110307781E-2</v>
      </c>
      <c r="I56" s="25">
        <f t="shared" si="7"/>
        <v>13.941884044123112</v>
      </c>
      <c r="J56" s="26">
        <f t="shared" si="6"/>
        <v>1394.1884044123112</v>
      </c>
      <c r="K56" s="27"/>
      <c r="L56" s="27"/>
    </row>
    <row r="57" spans="1:12" ht="15.75" thickBot="1" x14ac:dyDescent="0.3">
      <c r="A57" s="7" t="s">
        <v>14</v>
      </c>
      <c r="B57" s="7">
        <v>221</v>
      </c>
      <c r="C57" s="7">
        <v>3</v>
      </c>
      <c r="D57" s="7">
        <v>2.5000000000000001E-2</v>
      </c>
      <c r="E57" s="41">
        <v>1.425</v>
      </c>
      <c r="F57" s="45">
        <v>1.008</v>
      </c>
      <c r="G57" s="24">
        <f t="shared" si="4"/>
        <v>29.864849083245748</v>
      </c>
      <c r="H57" s="25">
        <f t="shared" si="5"/>
        <v>2.9864849083245746E-2</v>
      </c>
      <c r="I57" s="25">
        <f t="shared" si="7"/>
        <v>11.945939633298298</v>
      </c>
      <c r="J57" s="26">
        <f t="shared" si="6"/>
        <v>1194.5939633298299</v>
      </c>
      <c r="K57" s="27">
        <f>AVERAGE(J58:J61)</f>
        <v>648.46959900627462</v>
      </c>
      <c r="L57" s="27">
        <f>_xlfn.STDEV.S(J58:J61)/AVERAGE(J58:J61)</f>
        <v>0.71254670722942293</v>
      </c>
    </row>
    <row r="58" spans="1:12" ht="15.75" thickBot="1" x14ac:dyDescent="0.3">
      <c r="A58" s="7" t="s">
        <v>14</v>
      </c>
      <c r="B58" s="7">
        <v>221</v>
      </c>
      <c r="C58" s="7">
        <v>4</v>
      </c>
      <c r="D58" s="7">
        <v>2.5000000000000001E-2</v>
      </c>
      <c r="E58" s="41">
        <v>1.5860000000000001</v>
      </c>
      <c r="F58" s="45">
        <v>1</v>
      </c>
      <c r="G58" s="24">
        <f t="shared" si="4"/>
        <v>33.283434723062719</v>
      </c>
      <c r="H58" s="25">
        <f t="shared" si="5"/>
        <v>3.3283434723062721E-2</v>
      </c>
      <c r="I58" s="25">
        <f t="shared" si="7"/>
        <v>13.313373889225089</v>
      </c>
      <c r="J58" s="26">
        <f t="shared" si="6"/>
        <v>1331.3373889225088</v>
      </c>
      <c r="K58" s="27"/>
      <c r="L58" s="27"/>
    </row>
    <row r="59" spans="1:12" ht="15.75" thickBot="1" x14ac:dyDescent="0.3">
      <c r="A59" s="7" t="s">
        <v>14</v>
      </c>
      <c r="B59" s="7">
        <v>222</v>
      </c>
      <c r="C59" s="7">
        <v>1</v>
      </c>
      <c r="D59" s="7">
        <v>2.5000000000000001E-2</v>
      </c>
      <c r="E59" s="41">
        <v>0.51</v>
      </c>
      <c r="F59" s="45">
        <v>1.0069999999999999</v>
      </c>
      <c r="G59" s="24">
        <f t="shared" si="4"/>
        <v>10.436241254472296</v>
      </c>
      <c r="H59" s="25">
        <f t="shared" si="5"/>
        <v>1.0436241254472296E-2</v>
      </c>
      <c r="I59" s="25">
        <f t="shared" si="7"/>
        <v>4.1744965017889184</v>
      </c>
      <c r="J59" s="26">
        <f t="shared" si="6"/>
        <v>417.44965017889183</v>
      </c>
      <c r="K59" s="27"/>
      <c r="L59" s="27"/>
    </row>
    <row r="60" spans="1:12" ht="15.75" thickBot="1" x14ac:dyDescent="0.3">
      <c r="A60" s="7" t="s">
        <v>14</v>
      </c>
      <c r="B60" s="7">
        <v>222</v>
      </c>
      <c r="C60" s="7">
        <v>2</v>
      </c>
      <c r="D60" s="7">
        <v>2.5000000000000001E-2</v>
      </c>
      <c r="E60" s="41">
        <v>0.40200000000000002</v>
      </c>
      <c r="F60" s="45">
        <v>1.0089999999999999</v>
      </c>
      <c r="G60" s="24">
        <f t="shared" si="4"/>
        <v>8.1430285271416594</v>
      </c>
      <c r="H60" s="25">
        <f t="shared" si="5"/>
        <v>8.1430285271416585E-3</v>
      </c>
      <c r="I60" s="25">
        <f t="shared" si="7"/>
        <v>3.2572114108566632</v>
      </c>
      <c r="J60" s="26">
        <f t="shared" si="6"/>
        <v>325.72114108566632</v>
      </c>
      <c r="K60" s="27"/>
      <c r="L60" s="27"/>
    </row>
    <row r="61" spans="1:12" ht="15.75" thickBot="1" x14ac:dyDescent="0.3">
      <c r="A61" s="7" t="s">
        <v>14</v>
      </c>
      <c r="B61" s="7">
        <v>222</v>
      </c>
      <c r="C61" s="7">
        <v>3</v>
      </c>
      <c r="D61" s="7">
        <v>2.5000000000000001E-2</v>
      </c>
      <c r="E61" s="41">
        <v>0.63</v>
      </c>
      <c r="F61" s="45">
        <v>1.0069999999999999</v>
      </c>
      <c r="G61" s="24">
        <f t="shared" si="4"/>
        <v>12.984255395950782</v>
      </c>
      <c r="H61" s="25">
        <f t="shared" si="5"/>
        <v>1.2984255395950783E-2</v>
      </c>
      <c r="I61" s="25">
        <f t="shared" si="7"/>
        <v>5.1937021583803133</v>
      </c>
      <c r="J61" s="26">
        <f t="shared" si="6"/>
        <v>519.3702158380313</v>
      </c>
      <c r="K61" s="28">
        <f>AVERAGE(J62:J65)</f>
        <v>827.67992695692806</v>
      </c>
      <c r="L61" s="27">
        <f>_xlfn.STDEV.S(J62:J65)/AVERAGE(J62:J65)</f>
        <v>0.29189483736197452</v>
      </c>
    </row>
    <row r="62" spans="1:12" ht="15.75" thickBot="1" x14ac:dyDescent="0.3">
      <c r="A62" s="7" t="s">
        <v>14</v>
      </c>
      <c r="B62" s="7">
        <v>223</v>
      </c>
      <c r="C62" s="7">
        <v>1</v>
      </c>
      <c r="D62" s="7">
        <v>2.5000000000000001E-2</v>
      </c>
      <c r="E62" s="41">
        <v>0.99299999999999999</v>
      </c>
      <c r="F62" s="45">
        <v>1.0069999999999999</v>
      </c>
      <c r="G62" s="24">
        <f t="shared" si="4"/>
        <v>20.691998173923199</v>
      </c>
      <c r="H62" s="25">
        <f t="shared" si="5"/>
        <v>2.0691998173923198E-2</v>
      </c>
      <c r="I62" s="25">
        <f t="shared" si="7"/>
        <v>8.2767992695692794</v>
      </c>
      <c r="J62" s="26">
        <f t="shared" si="6"/>
        <v>827.67992695692794</v>
      </c>
      <c r="K62" s="27"/>
      <c r="L62" s="27"/>
    </row>
    <row r="63" spans="1:12" ht="15.75" thickBot="1" x14ac:dyDescent="0.3">
      <c r="A63" s="7" t="s">
        <v>14</v>
      </c>
      <c r="B63" s="7">
        <v>223</v>
      </c>
      <c r="C63" s="7">
        <v>2</v>
      </c>
      <c r="D63" s="7">
        <v>2.5000000000000001E-2</v>
      </c>
      <c r="E63" s="41">
        <v>1.393</v>
      </c>
      <c r="F63" s="45">
        <v>1</v>
      </c>
      <c r="G63" s="24">
        <f t="shared" si="4"/>
        <v>29.185378645518153</v>
      </c>
      <c r="H63" s="25">
        <f t="shared" si="5"/>
        <v>2.9185378645518154E-2</v>
      </c>
      <c r="I63" s="25">
        <f t="shared" si="7"/>
        <v>11.674151458207261</v>
      </c>
      <c r="J63" s="26">
        <f t="shared" si="6"/>
        <v>1167.4151458207261</v>
      </c>
      <c r="K63" s="27"/>
      <c r="L63" s="27"/>
    </row>
    <row r="64" spans="1:12" ht="15.75" thickBot="1" x14ac:dyDescent="0.3">
      <c r="A64" s="7" t="s">
        <v>14</v>
      </c>
      <c r="B64" s="7">
        <v>223</v>
      </c>
      <c r="C64" s="7">
        <v>3</v>
      </c>
      <c r="D64" s="7">
        <v>2.5000000000000001E-2</v>
      </c>
      <c r="E64" s="41">
        <v>0.75600000000000001</v>
      </c>
      <c r="F64" s="45">
        <v>1.0049999999999999</v>
      </c>
      <c r="G64" s="24">
        <f t="shared" si="4"/>
        <v>15.659670244503191</v>
      </c>
      <c r="H64" s="25">
        <f t="shared" si="5"/>
        <v>1.5659670244503193E-2</v>
      </c>
      <c r="I64" s="25">
        <f t="shared" si="7"/>
        <v>6.2638680978012768</v>
      </c>
      <c r="J64" s="26">
        <f t="shared" si="6"/>
        <v>626.38680978012769</v>
      </c>
      <c r="K64" s="27"/>
      <c r="L64" s="27"/>
    </row>
    <row r="65" spans="1:12" ht="15.75" thickBot="1" x14ac:dyDescent="0.3">
      <c r="A65" s="7" t="s">
        <v>14</v>
      </c>
      <c r="B65" s="7">
        <v>223</v>
      </c>
      <c r="C65" s="7">
        <v>4</v>
      </c>
      <c r="D65" s="7">
        <v>2.5000000000000001E-2</v>
      </c>
      <c r="E65" s="41">
        <v>0.83</v>
      </c>
      <c r="F65" s="45">
        <v>1.018</v>
      </c>
      <c r="G65" s="24">
        <f t="shared" si="4"/>
        <v>17.230945631748256</v>
      </c>
      <c r="H65" s="25">
        <f t="shared" si="5"/>
        <v>1.7230945631748255E-2</v>
      </c>
      <c r="I65" s="25">
        <f t="shared" si="7"/>
        <v>6.8923782526993023</v>
      </c>
      <c r="J65" s="26">
        <f t="shared" si="6"/>
        <v>689.23782526993023</v>
      </c>
      <c r="K65" s="46"/>
      <c r="L65" s="46"/>
    </row>
    <row r="66" spans="1:12" ht="15.75" thickBot="1" x14ac:dyDescent="0.3">
      <c r="A66" s="7" t="s">
        <v>15</v>
      </c>
      <c r="B66" s="7">
        <v>284</v>
      </c>
      <c r="C66" s="7">
        <v>1</v>
      </c>
      <c r="D66" s="7">
        <v>2.5000000000000001E-2</v>
      </c>
      <c r="E66" s="38">
        <v>0.997</v>
      </c>
      <c r="F66" s="45">
        <v>1.018</v>
      </c>
      <c r="G66" s="24">
        <f t="shared" ref="G66:G97" si="8">((E66-0.0185)/0.0470955)</f>
        <v>20.776931978639151</v>
      </c>
      <c r="H66" s="25">
        <f t="shared" ref="H66:H97" si="9">G66/1000</f>
        <v>2.0776931978639151E-2</v>
      </c>
      <c r="I66" s="25">
        <f t="shared" si="7"/>
        <v>8.3107727914556602</v>
      </c>
      <c r="J66" s="26">
        <f t="shared" ref="J66:J97" si="10">I66*100</f>
        <v>831.07727914556597</v>
      </c>
      <c r="K66" s="27">
        <f>AVERAGE(J66:J69)</f>
        <v>951.47094733042445</v>
      </c>
      <c r="L66" s="27">
        <f>_xlfn.STDEV.S(J66:J69)/AVERAGE(J66:J69)</f>
        <v>0.29234091577945581</v>
      </c>
    </row>
    <row r="67" spans="1:12" ht="15.75" thickBot="1" x14ac:dyDescent="0.3">
      <c r="A67" s="7" t="s">
        <v>15</v>
      </c>
      <c r="B67" s="7">
        <v>284</v>
      </c>
      <c r="C67" s="7">
        <v>2</v>
      </c>
      <c r="D67" s="7">
        <v>2.5000000000000001E-2</v>
      </c>
      <c r="E67" s="38">
        <v>1.3759999999999999</v>
      </c>
      <c r="F67" s="34">
        <v>1.018</v>
      </c>
      <c r="G67" s="24">
        <f t="shared" si="8"/>
        <v>28.824409975475362</v>
      </c>
      <c r="H67" s="25">
        <f t="shared" si="9"/>
        <v>2.8824409975475362E-2</v>
      </c>
      <c r="I67" s="25">
        <f t="shared" ref="I67:I98" si="11">H67/(D67/10)</f>
        <v>11.529763990190144</v>
      </c>
      <c r="J67" s="26">
        <f t="shared" si="10"/>
        <v>1152.9763990190145</v>
      </c>
      <c r="K67" s="27"/>
      <c r="L67" s="27"/>
    </row>
    <row r="68" spans="1:12" ht="15.75" thickBot="1" x14ac:dyDescent="0.3">
      <c r="A68" s="7" t="s">
        <v>15</v>
      </c>
      <c r="B68" s="7">
        <v>284</v>
      </c>
      <c r="C68" s="7">
        <v>3</v>
      </c>
      <c r="D68" s="7">
        <v>2.5000000000000001E-2</v>
      </c>
      <c r="E68" s="38">
        <v>1.4379999999999999</v>
      </c>
      <c r="F68" s="34">
        <v>1.0069999999999999</v>
      </c>
      <c r="G68" s="24">
        <f t="shared" si="8"/>
        <v>30.140883948572583</v>
      </c>
      <c r="H68" s="25">
        <f t="shared" si="9"/>
        <v>3.0140883948572582E-2</v>
      </c>
      <c r="I68" s="25">
        <f t="shared" si="11"/>
        <v>12.056353579429032</v>
      </c>
      <c r="J68" s="26">
        <f t="shared" si="10"/>
        <v>1205.6353579429033</v>
      </c>
      <c r="K68" s="27"/>
      <c r="L68" s="27"/>
    </row>
    <row r="69" spans="1:12" ht="15.75" thickBot="1" x14ac:dyDescent="0.3">
      <c r="A69" s="7" t="s">
        <v>15</v>
      </c>
      <c r="B69" s="7">
        <v>284</v>
      </c>
      <c r="C69" s="7">
        <v>4</v>
      </c>
      <c r="D69" s="7">
        <v>2.5000000000000001E-2</v>
      </c>
      <c r="E69" s="38">
        <v>0.74399999999999999</v>
      </c>
      <c r="F69" s="34">
        <v>1.0049999999999999</v>
      </c>
      <c r="G69" s="24">
        <f t="shared" si="8"/>
        <v>15.404868830355342</v>
      </c>
      <c r="H69" s="25">
        <f t="shared" si="9"/>
        <v>1.5404868830355342E-2</v>
      </c>
      <c r="I69" s="25">
        <f t="shared" si="11"/>
        <v>6.1619475321421371</v>
      </c>
      <c r="J69" s="26">
        <f t="shared" si="10"/>
        <v>616.19475321421373</v>
      </c>
      <c r="K69" s="27"/>
      <c r="L69" s="27"/>
    </row>
    <row r="70" spans="1:12" ht="15.75" thickBot="1" x14ac:dyDescent="0.3">
      <c r="A70" s="7" t="s">
        <v>16</v>
      </c>
      <c r="B70" s="7">
        <v>305</v>
      </c>
      <c r="C70" s="7">
        <v>1</v>
      </c>
      <c r="D70" s="7">
        <v>2.5000000000000001E-2</v>
      </c>
      <c r="E70" s="38">
        <v>0.39400000000000002</v>
      </c>
      <c r="F70" s="34">
        <v>1.014</v>
      </c>
      <c r="G70" s="24">
        <f t="shared" si="8"/>
        <v>7.9731609177097607</v>
      </c>
      <c r="H70" s="25">
        <f t="shared" si="9"/>
        <v>7.9731609177097606E-3</v>
      </c>
      <c r="I70" s="25">
        <f t="shared" si="11"/>
        <v>3.1892643670839043</v>
      </c>
      <c r="J70" s="26">
        <f t="shared" si="10"/>
        <v>318.92643670839044</v>
      </c>
      <c r="K70" s="27">
        <f>AVERAGE(J70:J73)</f>
        <v>349.71494091792209</v>
      </c>
      <c r="L70" s="27">
        <f>_xlfn.STDEV.S(J70:J73)/AVERAGE(J70:J73)</f>
        <v>0.21374376624730618</v>
      </c>
    </row>
    <row r="71" spans="1:12" ht="15.75" thickBot="1" x14ac:dyDescent="0.3">
      <c r="A71" s="7" t="s">
        <v>16</v>
      </c>
      <c r="B71" s="7">
        <v>305</v>
      </c>
      <c r="C71" s="7">
        <v>2</v>
      </c>
      <c r="D71" s="7">
        <v>2.5000000000000001E-2</v>
      </c>
      <c r="E71" s="38">
        <v>0.56200000000000006</v>
      </c>
      <c r="F71" s="34">
        <v>1.002</v>
      </c>
      <c r="G71" s="24">
        <f t="shared" si="8"/>
        <v>11.540380715779641</v>
      </c>
      <c r="H71" s="25">
        <f t="shared" si="9"/>
        <v>1.1540380715779642E-2</v>
      </c>
      <c r="I71" s="25">
        <f t="shared" si="11"/>
        <v>4.6161522863118565</v>
      </c>
      <c r="J71" s="26">
        <f t="shared" si="10"/>
        <v>461.61522863118563</v>
      </c>
      <c r="K71" s="27"/>
      <c r="L71" s="27"/>
    </row>
    <row r="72" spans="1:12" ht="15.75" thickBot="1" x14ac:dyDescent="0.3">
      <c r="A72" s="7" t="s">
        <v>16</v>
      </c>
      <c r="B72" s="7">
        <v>305</v>
      </c>
      <c r="C72" s="7">
        <v>3</v>
      </c>
      <c r="D72" s="7">
        <v>2.5000000000000001E-2</v>
      </c>
      <c r="E72" s="38">
        <v>0.38100000000000001</v>
      </c>
      <c r="F72" s="34">
        <v>1.006</v>
      </c>
      <c r="G72" s="24">
        <f t="shared" si="8"/>
        <v>7.6971260523829237</v>
      </c>
      <c r="H72" s="25">
        <f t="shared" si="9"/>
        <v>7.6971260523829238E-3</v>
      </c>
      <c r="I72" s="25">
        <f t="shared" si="11"/>
        <v>3.0788504209531693</v>
      </c>
      <c r="J72" s="26">
        <f t="shared" si="10"/>
        <v>307.88504209531692</v>
      </c>
      <c r="K72" s="27"/>
      <c r="L72" s="27"/>
    </row>
    <row r="73" spans="1:12" ht="15.75" thickBot="1" x14ac:dyDescent="0.3">
      <c r="A73" s="7" t="s">
        <v>16</v>
      </c>
      <c r="B73" s="7">
        <v>305</v>
      </c>
      <c r="C73" s="7">
        <v>4</v>
      </c>
      <c r="D73" s="7">
        <v>2.5000000000000001E-2</v>
      </c>
      <c r="E73" s="38">
        <v>0.38400000000000001</v>
      </c>
      <c r="F73" s="34">
        <v>1.0009999999999999</v>
      </c>
      <c r="G73" s="24">
        <f t="shared" si="8"/>
        <v>7.7608264059198859</v>
      </c>
      <c r="H73" s="25">
        <f t="shared" si="9"/>
        <v>7.7608264059198856E-3</v>
      </c>
      <c r="I73" s="25">
        <f t="shared" si="11"/>
        <v>3.104330562367954</v>
      </c>
      <c r="J73" s="26">
        <f t="shared" si="10"/>
        <v>310.43305623679538</v>
      </c>
      <c r="K73" s="27"/>
      <c r="L73" s="27"/>
    </row>
    <row r="74" spans="1:12" ht="15.75" thickBot="1" x14ac:dyDescent="0.3">
      <c r="A74" s="7" t="s">
        <v>16</v>
      </c>
      <c r="B74" s="7">
        <v>306</v>
      </c>
      <c r="C74" s="7">
        <v>1</v>
      </c>
      <c r="D74" s="7">
        <v>2.5000000000000001E-2</v>
      </c>
      <c r="E74" s="38">
        <v>0.36599999999999999</v>
      </c>
      <c r="F74" s="34">
        <v>1.006</v>
      </c>
      <c r="G74" s="24">
        <f t="shared" si="8"/>
        <v>7.3786242846981134</v>
      </c>
      <c r="H74" s="25">
        <f t="shared" si="9"/>
        <v>7.3786242846981135E-3</v>
      </c>
      <c r="I74" s="25">
        <f t="shared" si="11"/>
        <v>2.9514497138792453</v>
      </c>
      <c r="J74" s="26">
        <f t="shared" si="10"/>
        <v>295.1449713879245</v>
      </c>
      <c r="K74" s="27">
        <f>AVERAGE(J74:J77)</f>
        <v>544.85035725281614</v>
      </c>
      <c r="L74" s="27">
        <f>_xlfn.STDEV.S(J74:J77)/AVERAGE(J74:J77)</f>
        <v>0.378310763075145</v>
      </c>
    </row>
    <row r="75" spans="1:12" ht="15.75" thickBot="1" x14ac:dyDescent="0.3">
      <c r="A75" s="7" t="s">
        <v>16</v>
      </c>
      <c r="B75" s="7">
        <v>306</v>
      </c>
      <c r="C75" s="7">
        <v>2</v>
      </c>
      <c r="D75" s="7">
        <v>2.5000000000000001E-2</v>
      </c>
      <c r="E75" s="38">
        <v>0.67800000000000005</v>
      </c>
      <c r="F75" s="34">
        <v>1.004</v>
      </c>
      <c r="G75" s="24">
        <f t="shared" si="8"/>
        <v>14.003461052542177</v>
      </c>
      <c r="H75" s="25">
        <f t="shared" si="9"/>
        <v>1.4003461052542177E-2</v>
      </c>
      <c r="I75" s="25">
        <f t="shared" si="11"/>
        <v>5.6013844210168706</v>
      </c>
      <c r="J75" s="26">
        <f t="shared" si="10"/>
        <v>560.13844210168702</v>
      </c>
      <c r="K75" s="27"/>
      <c r="L75" s="27"/>
    </row>
    <row r="76" spans="1:12" ht="15.75" thickBot="1" x14ac:dyDescent="0.3">
      <c r="A76" s="7" t="s">
        <v>16</v>
      </c>
      <c r="B76" s="7">
        <v>306</v>
      </c>
      <c r="C76" s="7">
        <v>3</v>
      </c>
      <c r="D76" s="7">
        <v>2.5000000000000001E-2</v>
      </c>
      <c r="E76" s="38">
        <v>0.63700000000000001</v>
      </c>
      <c r="F76" s="34">
        <v>1.014</v>
      </c>
      <c r="G76" s="24">
        <f t="shared" si="8"/>
        <v>13.132889554203693</v>
      </c>
      <c r="H76" s="25">
        <f t="shared" si="9"/>
        <v>1.3132889554203693E-2</v>
      </c>
      <c r="I76" s="25">
        <f t="shared" si="11"/>
        <v>5.2531558216814771</v>
      </c>
      <c r="J76" s="26">
        <f t="shared" si="10"/>
        <v>525.31558216814767</v>
      </c>
      <c r="K76" s="27"/>
      <c r="L76" s="27"/>
    </row>
    <row r="77" spans="1:12" ht="15.75" thickBot="1" x14ac:dyDescent="0.3">
      <c r="A77" s="7" t="s">
        <v>16</v>
      </c>
      <c r="B77" s="7">
        <v>306</v>
      </c>
      <c r="C77" s="7">
        <v>4</v>
      </c>
      <c r="D77" s="7">
        <v>2.5000000000000001E-2</v>
      </c>
      <c r="E77" s="38">
        <v>0.95899999999999996</v>
      </c>
      <c r="F77" s="34">
        <v>1</v>
      </c>
      <c r="G77" s="24">
        <f t="shared" si="8"/>
        <v>19.970060833837628</v>
      </c>
      <c r="H77" s="25">
        <f t="shared" si="9"/>
        <v>1.9970060833837629E-2</v>
      </c>
      <c r="I77" s="25">
        <f t="shared" si="11"/>
        <v>7.9880243335350514</v>
      </c>
      <c r="J77" s="26">
        <f t="shared" si="10"/>
        <v>798.80243335350519</v>
      </c>
      <c r="K77" s="27"/>
      <c r="L77" s="27"/>
    </row>
    <row r="78" spans="1:12" ht="15.75" thickBot="1" x14ac:dyDescent="0.3">
      <c r="A78" s="7" t="s">
        <v>16</v>
      </c>
      <c r="B78" s="7">
        <v>321</v>
      </c>
      <c r="C78" s="7">
        <v>1</v>
      </c>
      <c r="D78" s="7">
        <v>2.5000000000000001E-2</v>
      </c>
      <c r="E78" s="38">
        <v>0.49</v>
      </c>
      <c r="F78" s="34">
        <v>1</v>
      </c>
      <c r="G78" s="24">
        <f t="shared" si="8"/>
        <v>10.011572230892549</v>
      </c>
      <c r="H78" s="25">
        <f t="shared" si="9"/>
        <v>1.0011572230892548E-2</v>
      </c>
      <c r="I78" s="25">
        <f t="shared" si="11"/>
        <v>4.0046288923570188</v>
      </c>
      <c r="J78" s="26">
        <f t="shared" si="10"/>
        <v>400.46288923570188</v>
      </c>
      <c r="K78" s="27">
        <f>AVERAGE(J78:J81)</f>
        <v>377.31842745060561</v>
      </c>
      <c r="L78" s="27">
        <f>_xlfn.STDEV.S(J78:J81)/AVERAGE(J78:J81)</f>
        <v>5.9053504208643373E-2</v>
      </c>
    </row>
    <row r="79" spans="1:12" ht="15.75" thickBot="1" x14ac:dyDescent="0.3">
      <c r="A79" s="7" t="s">
        <v>16</v>
      </c>
      <c r="B79" s="7">
        <v>321</v>
      </c>
      <c r="C79" s="7">
        <v>2</v>
      </c>
      <c r="D79" s="7">
        <v>2.5000000000000001E-2</v>
      </c>
      <c r="E79" s="42">
        <v>0.46500000000000002</v>
      </c>
      <c r="F79" s="35">
        <v>1.0089999999999999</v>
      </c>
      <c r="G79" s="24">
        <f t="shared" si="8"/>
        <v>9.4807359514178646</v>
      </c>
      <c r="H79" s="25">
        <f t="shared" si="9"/>
        <v>9.4807359514178652E-3</v>
      </c>
      <c r="I79" s="25">
        <f t="shared" si="11"/>
        <v>3.7922943805671459</v>
      </c>
      <c r="J79" s="26">
        <f t="shared" si="10"/>
        <v>379.22943805671457</v>
      </c>
      <c r="K79" s="27"/>
      <c r="L79" s="27"/>
    </row>
    <row r="80" spans="1:12" ht="15.75" thickBot="1" x14ac:dyDescent="0.3">
      <c r="A80" s="7" t="s">
        <v>16</v>
      </c>
      <c r="B80" s="7">
        <v>321</v>
      </c>
      <c r="C80" s="7">
        <v>3</v>
      </c>
      <c r="D80" s="7">
        <v>2.5000000000000001E-2</v>
      </c>
      <c r="E80" s="42">
        <v>0.46899999999999997</v>
      </c>
      <c r="F80" s="35">
        <v>1.0029999999999999</v>
      </c>
      <c r="G80" s="24">
        <f t="shared" si="8"/>
        <v>9.5656697561338131</v>
      </c>
      <c r="H80" s="25">
        <f t="shared" si="9"/>
        <v>9.5656697561338124E-3</v>
      </c>
      <c r="I80" s="25">
        <f t="shared" si="11"/>
        <v>3.8262679024535249</v>
      </c>
      <c r="J80" s="26">
        <f t="shared" si="10"/>
        <v>382.62679024535248</v>
      </c>
      <c r="K80" s="27"/>
      <c r="L80" s="27"/>
    </row>
    <row r="81" spans="1:12" ht="15.75" thickBot="1" x14ac:dyDescent="0.3">
      <c r="A81" s="7" t="s">
        <v>16</v>
      </c>
      <c r="B81" s="7">
        <v>321</v>
      </c>
      <c r="C81" s="7">
        <v>4</v>
      </c>
      <c r="D81" s="7">
        <v>2.5000000000000001E-2</v>
      </c>
      <c r="E81" s="42">
        <v>0.42699999999999999</v>
      </c>
      <c r="F81" s="35">
        <v>1.002</v>
      </c>
      <c r="G81" s="24">
        <f t="shared" si="8"/>
        <v>8.6738648066163435</v>
      </c>
      <c r="H81" s="25">
        <f t="shared" si="9"/>
        <v>8.673864806616343E-3</v>
      </c>
      <c r="I81" s="25">
        <f t="shared" si="11"/>
        <v>3.4695459226465371</v>
      </c>
      <c r="J81" s="26">
        <f t="shared" si="10"/>
        <v>346.95459226465368</v>
      </c>
      <c r="K81" s="27"/>
      <c r="L81" s="27"/>
    </row>
    <row r="82" spans="1:12" ht="15.75" thickBot="1" x14ac:dyDescent="0.3">
      <c r="A82" s="7" t="s">
        <v>16</v>
      </c>
      <c r="B82" s="7">
        <v>324</v>
      </c>
      <c r="C82" s="7">
        <v>1</v>
      </c>
      <c r="D82" s="7">
        <v>2.5000000000000001E-2</v>
      </c>
      <c r="E82" s="42">
        <v>0.311</v>
      </c>
      <c r="F82" s="35">
        <v>1</v>
      </c>
      <c r="G82" s="24">
        <f t="shared" si="8"/>
        <v>6.2107844698538077</v>
      </c>
      <c r="H82" s="25">
        <f t="shared" si="9"/>
        <v>6.2107844698538073E-3</v>
      </c>
      <c r="I82" s="25">
        <f t="shared" si="11"/>
        <v>2.4843137879415229</v>
      </c>
      <c r="J82" s="26">
        <f t="shared" si="10"/>
        <v>248.43137879415229</v>
      </c>
      <c r="K82" s="27">
        <f>AVERAGE(J82:J85)</f>
        <v>279.00754849189411</v>
      </c>
      <c r="L82" s="27">
        <f>_xlfn.STDEV.S(J82:J85)/AVERAGE(J82:J85)</f>
        <v>0.16190322976251936</v>
      </c>
    </row>
    <row r="83" spans="1:12" ht="15.75" thickBot="1" x14ac:dyDescent="0.3">
      <c r="A83" s="7" t="s">
        <v>16</v>
      </c>
      <c r="B83" s="7">
        <v>324</v>
      </c>
      <c r="C83" s="7">
        <v>2</v>
      </c>
      <c r="D83" s="7">
        <v>2.5000000000000001E-2</v>
      </c>
      <c r="E83" s="42">
        <v>0.29399999999999998</v>
      </c>
      <c r="F83" s="35">
        <v>1.0029999999999999</v>
      </c>
      <c r="G83" s="24">
        <f t="shared" si="8"/>
        <v>5.8498157998110214</v>
      </c>
      <c r="H83" s="25">
        <f t="shared" si="9"/>
        <v>5.8498157998110216E-3</v>
      </c>
      <c r="I83" s="25">
        <f t="shared" si="11"/>
        <v>2.3399263199244085</v>
      </c>
      <c r="J83" s="26">
        <f t="shared" si="10"/>
        <v>233.99263199244083</v>
      </c>
      <c r="K83" s="27"/>
      <c r="L83" s="27"/>
    </row>
    <row r="84" spans="1:12" ht="15.75" thickBot="1" x14ac:dyDescent="0.3">
      <c r="A84" s="7" t="s">
        <v>16</v>
      </c>
      <c r="B84" s="7">
        <v>324</v>
      </c>
      <c r="C84" s="7">
        <v>3</v>
      </c>
      <c r="D84" s="7">
        <v>2.5000000000000001E-2</v>
      </c>
      <c r="E84" s="42">
        <v>0.40600000000000003</v>
      </c>
      <c r="F84" s="35">
        <v>1.0009999999999999</v>
      </c>
      <c r="G84" s="24">
        <f t="shared" si="8"/>
        <v>8.2279623318576096</v>
      </c>
      <c r="H84" s="25">
        <f t="shared" si="9"/>
        <v>8.2279623318576092E-3</v>
      </c>
      <c r="I84" s="25">
        <f t="shared" si="11"/>
        <v>3.2911849327430436</v>
      </c>
      <c r="J84" s="26">
        <f t="shared" si="10"/>
        <v>329.11849327430434</v>
      </c>
      <c r="K84" s="27"/>
      <c r="L84" s="27"/>
    </row>
    <row r="85" spans="1:12" ht="15.75" thickBot="1" x14ac:dyDescent="0.3">
      <c r="A85" s="7" t="s">
        <v>16</v>
      </c>
      <c r="B85" s="7">
        <v>324</v>
      </c>
      <c r="C85" s="7">
        <v>4</v>
      </c>
      <c r="D85" s="7">
        <v>2.5000000000000001E-2</v>
      </c>
      <c r="E85" s="42">
        <v>0.377</v>
      </c>
      <c r="F85" s="35">
        <v>1.01</v>
      </c>
      <c r="G85" s="24">
        <f t="shared" si="8"/>
        <v>7.6121922476669743</v>
      </c>
      <c r="H85" s="25">
        <f t="shared" si="9"/>
        <v>7.612192247666974E-3</v>
      </c>
      <c r="I85" s="25">
        <f t="shared" si="11"/>
        <v>3.0448768990667894</v>
      </c>
      <c r="J85" s="26">
        <f t="shared" si="10"/>
        <v>304.48768990667895</v>
      </c>
      <c r="K85" s="27"/>
      <c r="L85" s="27"/>
    </row>
    <row r="86" spans="1:12" ht="15.75" thickBot="1" x14ac:dyDescent="0.3">
      <c r="A86" s="7" t="s">
        <v>16</v>
      </c>
      <c r="B86" s="7">
        <v>325</v>
      </c>
      <c r="C86" s="7">
        <v>1</v>
      </c>
      <c r="D86" s="7">
        <v>2.5000000000000001E-2</v>
      </c>
      <c r="E86" s="42">
        <v>0.76400000000000001</v>
      </c>
      <c r="F86" s="35">
        <v>1.0029999999999999</v>
      </c>
      <c r="G86" s="24">
        <f t="shared" si="8"/>
        <v>15.829537853935092</v>
      </c>
      <c r="H86" s="25">
        <f t="shared" si="9"/>
        <v>1.582953785393509E-2</v>
      </c>
      <c r="I86" s="25">
        <f t="shared" si="11"/>
        <v>6.3318151415740358</v>
      </c>
      <c r="J86" s="26">
        <f t="shared" si="10"/>
        <v>633.18151415740363</v>
      </c>
      <c r="K86" s="27">
        <f>AVERAGE(J86:J89)</f>
        <v>858.89310019003938</v>
      </c>
      <c r="L86" s="27">
        <f>_xlfn.STDEV.S(J86:J89)/AVERAGE(J86:J89)</f>
        <v>0.27521703122508656</v>
      </c>
    </row>
    <row r="87" spans="1:12" ht="15.75" thickBot="1" x14ac:dyDescent="0.3">
      <c r="A87" s="7" t="s">
        <v>16</v>
      </c>
      <c r="B87" s="7">
        <v>325</v>
      </c>
      <c r="C87" s="7">
        <v>2</v>
      </c>
      <c r="D87" s="7">
        <v>2.5000000000000001E-2</v>
      </c>
      <c r="E87" s="42">
        <v>0.94699999999999995</v>
      </c>
      <c r="F87" s="35">
        <v>1</v>
      </c>
      <c r="G87" s="24">
        <f t="shared" si="8"/>
        <v>19.715259419689779</v>
      </c>
      <c r="H87" s="25">
        <f t="shared" si="9"/>
        <v>1.9715259419689778E-2</v>
      </c>
      <c r="I87" s="25">
        <f t="shared" si="11"/>
        <v>7.8861037678759116</v>
      </c>
      <c r="J87" s="26">
        <f t="shared" si="10"/>
        <v>788.61037678759112</v>
      </c>
      <c r="K87" s="27"/>
      <c r="L87" s="27"/>
    </row>
    <row r="88" spans="1:12" ht="15.75" thickBot="1" x14ac:dyDescent="0.3">
      <c r="A88" s="7" t="s">
        <v>16</v>
      </c>
      <c r="B88" s="7">
        <v>325</v>
      </c>
      <c r="C88" s="7">
        <v>3</v>
      </c>
      <c r="D88" s="7">
        <v>2.5000000000000001E-2</v>
      </c>
      <c r="E88" s="42">
        <v>1.421</v>
      </c>
      <c r="F88" s="35">
        <v>1</v>
      </c>
      <c r="G88" s="24">
        <f t="shared" si="8"/>
        <v>29.779915278529799</v>
      </c>
      <c r="H88" s="25">
        <f t="shared" si="9"/>
        <v>2.97799152785298E-2</v>
      </c>
      <c r="I88" s="25">
        <f t="shared" si="11"/>
        <v>11.911966111411919</v>
      </c>
      <c r="J88" s="26">
        <f t="shared" si="10"/>
        <v>1191.1966111411919</v>
      </c>
      <c r="K88" s="27"/>
      <c r="L88" s="27"/>
    </row>
    <row r="89" spans="1:12" ht="15.75" thickBot="1" x14ac:dyDescent="0.3">
      <c r="A89" s="7" t="s">
        <v>16</v>
      </c>
      <c r="B89" s="7">
        <v>325</v>
      </c>
      <c r="C89" s="7">
        <v>4</v>
      </c>
      <c r="D89" s="7">
        <v>2.5000000000000001E-2</v>
      </c>
      <c r="E89" s="42">
        <v>0.98699999999999999</v>
      </c>
      <c r="F89" s="35">
        <v>1</v>
      </c>
      <c r="G89" s="24">
        <f t="shared" si="8"/>
        <v>20.564597466849275</v>
      </c>
      <c r="H89" s="25">
        <f t="shared" si="9"/>
        <v>2.0564597466849275E-2</v>
      </c>
      <c r="I89" s="25">
        <f t="shared" si="11"/>
        <v>8.2258389867397099</v>
      </c>
      <c r="J89" s="26">
        <f t="shared" si="10"/>
        <v>822.58389867397102</v>
      </c>
      <c r="K89" s="27"/>
      <c r="L89" s="27"/>
    </row>
    <row r="90" spans="1:12" ht="15.75" thickBot="1" x14ac:dyDescent="0.3">
      <c r="A90" s="7" t="s">
        <v>16</v>
      </c>
      <c r="B90" s="7">
        <v>331</v>
      </c>
      <c r="C90" s="7">
        <v>1</v>
      </c>
      <c r="D90" s="7">
        <v>2.5000000000000001E-2</v>
      </c>
      <c r="E90" s="42">
        <v>0.67300000000000004</v>
      </c>
      <c r="F90" s="35">
        <v>1.006</v>
      </c>
      <c r="G90" s="24">
        <f t="shared" si="8"/>
        <v>13.89729379664724</v>
      </c>
      <c r="H90" s="25">
        <f t="shared" si="9"/>
        <v>1.3897293796647239E-2</v>
      </c>
      <c r="I90" s="25">
        <f t="shared" si="11"/>
        <v>5.5589175186588955</v>
      </c>
      <c r="J90" s="26">
        <f t="shared" si="10"/>
        <v>555.89175186588955</v>
      </c>
      <c r="K90" s="28">
        <f>AVERAGE(J90:J93)</f>
        <v>493.46540539966668</v>
      </c>
      <c r="L90" s="27">
        <f>_xlfn.STDEV.S(J90:J93)/AVERAGE(J90:J93)</f>
        <v>0.12051880429010155</v>
      </c>
    </row>
    <row r="91" spans="1:12" ht="15.75" thickBot="1" x14ac:dyDescent="0.3">
      <c r="A91" s="7" t="s">
        <v>16</v>
      </c>
      <c r="B91" s="7">
        <v>331</v>
      </c>
      <c r="C91" s="7">
        <v>2</v>
      </c>
      <c r="D91" s="7">
        <v>2.5000000000000001E-2</v>
      </c>
      <c r="E91" s="42">
        <v>0.64400000000000002</v>
      </c>
      <c r="F91" s="35">
        <v>1.002</v>
      </c>
      <c r="G91" s="24">
        <f t="shared" si="8"/>
        <v>13.281523712456606</v>
      </c>
      <c r="H91" s="25">
        <f t="shared" si="9"/>
        <v>1.3281523712456606E-2</v>
      </c>
      <c r="I91" s="25">
        <f t="shared" si="11"/>
        <v>5.3126094849826426</v>
      </c>
      <c r="J91" s="26">
        <f t="shared" si="10"/>
        <v>531.26094849826427</v>
      </c>
      <c r="K91" s="27"/>
      <c r="L91" s="27"/>
    </row>
    <row r="92" spans="1:12" ht="15.75" thickBot="1" x14ac:dyDescent="0.3">
      <c r="A92" s="7" t="s">
        <v>16</v>
      </c>
      <c r="B92" s="7">
        <v>331</v>
      </c>
      <c r="C92" s="7">
        <v>3</v>
      </c>
      <c r="D92" s="7">
        <v>2.5000000000000001E-2</v>
      </c>
      <c r="E92" s="42">
        <v>0.52700000000000002</v>
      </c>
      <c r="F92" s="35">
        <v>1.002</v>
      </c>
      <c r="G92" s="24">
        <f t="shared" si="8"/>
        <v>10.797209924515082</v>
      </c>
      <c r="H92" s="25">
        <f t="shared" si="9"/>
        <v>1.0797209924515081E-2</v>
      </c>
      <c r="I92" s="25">
        <f t="shared" si="11"/>
        <v>4.3188839698060324</v>
      </c>
      <c r="J92" s="26">
        <f t="shared" si="10"/>
        <v>431.88839698060326</v>
      </c>
      <c r="K92" s="27"/>
      <c r="L92" s="27"/>
    </row>
    <row r="93" spans="1:12" ht="15.75" thickBot="1" x14ac:dyDescent="0.3">
      <c r="A93" s="7" t="s">
        <v>16</v>
      </c>
      <c r="B93" s="7">
        <v>331</v>
      </c>
      <c r="C93" s="7">
        <v>4</v>
      </c>
      <c r="D93" s="7">
        <v>2.5000000000000001E-2</v>
      </c>
      <c r="E93" s="42">
        <v>0.55400000000000005</v>
      </c>
      <c r="F93" s="35">
        <v>1.0129999999999999</v>
      </c>
      <c r="G93" s="24">
        <f t="shared" si="8"/>
        <v>11.370513106347742</v>
      </c>
      <c r="H93" s="25">
        <f t="shared" si="9"/>
        <v>1.1370513106347742E-2</v>
      </c>
      <c r="I93" s="25">
        <f t="shared" si="11"/>
        <v>4.5482052425390966</v>
      </c>
      <c r="J93" s="26">
        <f t="shared" si="10"/>
        <v>454.82052425390964</v>
      </c>
      <c r="K93" s="27"/>
      <c r="L93" s="27"/>
    </row>
    <row r="94" spans="1:12" ht="15.75" thickBot="1" x14ac:dyDescent="0.3">
      <c r="A94" s="7" t="s">
        <v>16</v>
      </c>
      <c r="B94" s="7">
        <v>337</v>
      </c>
      <c r="C94" s="7">
        <v>1</v>
      </c>
      <c r="D94" s="7">
        <v>2.5000000000000001E-2</v>
      </c>
      <c r="E94" s="42">
        <v>0.65500000000000003</v>
      </c>
      <c r="F94" s="35">
        <v>1.0029999999999999</v>
      </c>
      <c r="G94" s="24">
        <f t="shared" si="8"/>
        <v>13.515091675425467</v>
      </c>
      <c r="H94" s="25">
        <f t="shared" si="9"/>
        <v>1.3515091675425467E-2</v>
      </c>
      <c r="I94" s="25">
        <f t="shared" si="11"/>
        <v>5.4060366701701872</v>
      </c>
      <c r="J94" s="26">
        <f t="shared" si="10"/>
        <v>540.60366701701867</v>
      </c>
      <c r="K94" s="27">
        <f>AVERAGE(J94:J97)</f>
        <v>666.09336348483407</v>
      </c>
      <c r="L94" s="27">
        <f>_xlfn.STDEV.S(J94:J97)/AVERAGE(J94:J97)</f>
        <v>0.1902209992929845</v>
      </c>
    </row>
    <row r="95" spans="1:12" ht="15.75" thickBot="1" x14ac:dyDescent="0.3">
      <c r="A95" s="7" t="s">
        <v>16</v>
      </c>
      <c r="B95" s="7">
        <v>337</v>
      </c>
      <c r="C95" s="7">
        <v>2</v>
      </c>
      <c r="D95" s="7">
        <v>2.5000000000000001E-2</v>
      </c>
      <c r="E95" s="42">
        <v>0.91200000000000003</v>
      </c>
      <c r="F95" s="35">
        <v>1.008</v>
      </c>
      <c r="G95" s="24">
        <f t="shared" si="8"/>
        <v>18.972088628425222</v>
      </c>
      <c r="H95" s="25">
        <f t="shared" si="9"/>
        <v>1.8972088628425223E-2</v>
      </c>
      <c r="I95" s="25">
        <f t="shared" si="11"/>
        <v>7.5888354513700893</v>
      </c>
      <c r="J95" s="26">
        <f t="shared" si="10"/>
        <v>758.88354513700892</v>
      </c>
      <c r="K95" s="27"/>
      <c r="L95" s="27"/>
    </row>
    <row r="96" spans="1:12" ht="15.75" thickBot="1" x14ac:dyDescent="0.3">
      <c r="A96" s="7" t="s">
        <v>16</v>
      </c>
      <c r="B96" s="7">
        <v>337</v>
      </c>
      <c r="C96" s="7">
        <v>3</v>
      </c>
      <c r="D96" s="7">
        <v>2.5000000000000001E-2</v>
      </c>
      <c r="E96" s="42">
        <v>0.69499999999999995</v>
      </c>
      <c r="F96" s="35">
        <v>1.014</v>
      </c>
      <c r="G96" s="24">
        <f t="shared" si="8"/>
        <v>14.36442972258496</v>
      </c>
      <c r="H96" s="25">
        <f t="shared" si="9"/>
        <v>1.436442972258496E-2</v>
      </c>
      <c r="I96" s="25">
        <f t="shared" si="11"/>
        <v>5.7457718890339837</v>
      </c>
      <c r="J96" s="26">
        <f t="shared" si="10"/>
        <v>574.57718890339834</v>
      </c>
      <c r="K96" s="27"/>
      <c r="L96" s="27"/>
    </row>
    <row r="97" spans="1:12" ht="15.75" thickBot="1" x14ac:dyDescent="0.3">
      <c r="A97" s="7" t="s">
        <v>16</v>
      </c>
      <c r="B97" s="7">
        <v>337</v>
      </c>
      <c r="C97" s="7">
        <v>4</v>
      </c>
      <c r="D97" s="7">
        <v>2.5000000000000001E-2</v>
      </c>
      <c r="E97" s="42">
        <v>0.94899999999999995</v>
      </c>
      <c r="F97" s="35">
        <v>1.014</v>
      </c>
      <c r="G97" s="24">
        <f t="shared" si="8"/>
        <v>19.757726322047755</v>
      </c>
      <c r="H97" s="25">
        <f t="shared" si="9"/>
        <v>1.9757726322047756E-2</v>
      </c>
      <c r="I97" s="25">
        <f t="shared" si="11"/>
        <v>7.903090528819102</v>
      </c>
      <c r="J97" s="26">
        <f t="shared" si="10"/>
        <v>790.30905288191025</v>
      </c>
      <c r="K97" s="27"/>
      <c r="L97" s="27"/>
    </row>
    <row r="98" spans="1:12" ht="15.75" thickBot="1" x14ac:dyDescent="0.3">
      <c r="A98" s="7" t="s">
        <v>16</v>
      </c>
      <c r="B98" s="7">
        <v>348</v>
      </c>
      <c r="C98" s="7">
        <v>1</v>
      </c>
      <c r="D98" s="7">
        <v>2.5000000000000001E-2</v>
      </c>
      <c r="E98" s="42">
        <v>0.34599999999999997</v>
      </c>
      <c r="F98" s="35">
        <v>1.0049999999999999</v>
      </c>
      <c r="G98" s="24">
        <f t="shared" ref="G98:G107" si="12">((E98-0.0185)/0.0470955)</f>
        <v>6.9539552611183648</v>
      </c>
      <c r="H98" s="25">
        <f t="shared" ref="H98:H107" si="13">G98/1000</f>
        <v>6.9539552611183652E-3</v>
      </c>
      <c r="I98" s="25">
        <f t="shared" si="11"/>
        <v>2.7815821044473461</v>
      </c>
      <c r="J98" s="26">
        <f t="shared" ref="J98:J107" si="14">I98*100</f>
        <v>278.15821044473461</v>
      </c>
      <c r="K98" s="27">
        <f>AVERAGE(J98:J101)</f>
        <v>337.61187374589929</v>
      </c>
      <c r="L98" s="27">
        <f>_xlfn.STDEV.S(J98:J101)/AVERAGE(J98:J101)</f>
        <v>0.12550072435283977</v>
      </c>
    </row>
    <row r="99" spans="1:12" ht="15.75" thickBot="1" x14ac:dyDescent="0.3">
      <c r="A99" s="17" t="s">
        <v>16</v>
      </c>
      <c r="B99" s="17">
        <v>348</v>
      </c>
      <c r="C99" s="17">
        <v>2</v>
      </c>
      <c r="D99" s="7">
        <v>2.5000000000000001E-2</v>
      </c>
      <c r="E99" s="42">
        <v>0.41899999999999998</v>
      </c>
      <c r="F99" s="35">
        <v>1.0029999999999999</v>
      </c>
      <c r="G99" s="24">
        <f t="shared" si="12"/>
        <v>8.5039971971844448</v>
      </c>
      <c r="H99" s="25">
        <f t="shared" si="13"/>
        <v>8.5039971971844451E-3</v>
      </c>
      <c r="I99" s="25">
        <f t="shared" ref="I99:I107" si="15">H99/(D99/10)</f>
        <v>3.4015988788737781</v>
      </c>
      <c r="J99" s="26">
        <f t="shared" si="14"/>
        <v>340.15988788737781</v>
      </c>
      <c r="K99" s="27"/>
      <c r="L99" s="27"/>
    </row>
    <row r="100" spans="1:12" ht="15.75" thickBot="1" x14ac:dyDescent="0.3">
      <c r="A100" s="7" t="s">
        <v>16</v>
      </c>
      <c r="B100" s="7">
        <v>348</v>
      </c>
      <c r="C100" s="7">
        <v>3</v>
      </c>
      <c r="D100" s="7">
        <v>2.5000000000000001E-2</v>
      </c>
      <c r="E100" s="42">
        <v>0.437</v>
      </c>
      <c r="F100" s="35">
        <v>1.016</v>
      </c>
      <c r="G100" s="24">
        <f t="shared" si="12"/>
        <v>8.8861993184062165</v>
      </c>
      <c r="H100" s="25">
        <f t="shared" si="13"/>
        <v>8.8861993184062172E-3</v>
      </c>
      <c r="I100" s="25">
        <f t="shared" si="15"/>
        <v>3.5544797273624869</v>
      </c>
      <c r="J100" s="26">
        <f t="shared" si="14"/>
        <v>355.44797273624869</v>
      </c>
      <c r="K100" s="27"/>
      <c r="L100" s="27"/>
    </row>
    <row r="101" spans="1:12" ht="15.75" thickBot="1" x14ac:dyDescent="0.3">
      <c r="A101" s="4" t="s">
        <v>16</v>
      </c>
      <c r="B101" s="4">
        <v>348</v>
      </c>
      <c r="C101" s="4">
        <v>4</v>
      </c>
      <c r="D101" s="7">
        <v>2.5000000000000001E-2</v>
      </c>
      <c r="E101" s="42">
        <v>0.46200000000000002</v>
      </c>
      <c r="F101" s="35">
        <v>1.02</v>
      </c>
      <c r="G101" s="24">
        <f t="shared" si="12"/>
        <v>9.4170355978809024</v>
      </c>
      <c r="H101" s="25">
        <f t="shared" si="13"/>
        <v>9.4170355978809017E-3</v>
      </c>
      <c r="I101" s="25">
        <f t="shared" si="15"/>
        <v>3.7668142391523607</v>
      </c>
      <c r="J101" s="26">
        <f t="shared" si="14"/>
        <v>376.68142391523605</v>
      </c>
      <c r="K101" s="27"/>
      <c r="L101" s="27"/>
    </row>
    <row r="102" spans="1:12" ht="15.75" thickBot="1" x14ac:dyDescent="0.3">
      <c r="A102" s="7" t="s">
        <v>16</v>
      </c>
      <c r="B102" s="7">
        <v>357</v>
      </c>
      <c r="C102" s="7">
        <v>1</v>
      </c>
      <c r="D102" s="7">
        <v>2.5000000000000001E-2</v>
      </c>
      <c r="E102" s="42">
        <v>1.694</v>
      </c>
      <c r="F102" s="35">
        <v>1.0149999999999999</v>
      </c>
      <c r="G102" s="24">
        <f t="shared" si="12"/>
        <v>35.576647450393352</v>
      </c>
      <c r="H102" s="25">
        <f t="shared" si="13"/>
        <v>3.5576647450393351E-2</v>
      </c>
      <c r="I102" s="25">
        <f t="shared" si="15"/>
        <v>14.23065898015734</v>
      </c>
      <c r="J102" s="26">
        <f t="shared" si="14"/>
        <v>1423.0658980157341</v>
      </c>
      <c r="K102" s="27">
        <f>AVERAGE(J102:J103)</f>
        <v>1368.7082629975262</v>
      </c>
      <c r="L102" s="27">
        <f>_xlfn.STDEV.S(J102:J103)/AVERAGE(J102:J103)</f>
        <v>5.6164857581060081E-2</v>
      </c>
    </row>
    <row r="103" spans="1:12" ht="15.75" thickBot="1" x14ac:dyDescent="0.3">
      <c r="A103" s="7" t="s">
        <v>16</v>
      </c>
      <c r="B103" s="7">
        <v>357</v>
      </c>
      <c r="C103" s="7">
        <v>2</v>
      </c>
      <c r="D103" s="7">
        <v>2.5000000000000001E-2</v>
      </c>
      <c r="E103" s="42">
        <v>1.5660000000000001</v>
      </c>
      <c r="F103" s="35">
        <v>1.0029999999999999</v>
      </c>
      <c r="G103" s="24">
        <f t="shared" si="12"/>
        <v>32.858765699482966</v>
      </c>
      <c r="H103" s="25">
        <f t="shared" si="13"/>
        <v>3.2858765699482963E-2</v>
      </c>
      <c r="I103" s="25">
        <f t="shared" si="15"/>
        <v>13.143506279793185</v>
      </c>
      <c r="J103" s="26">
        <f t="shared" si="14"/>
        <v>1314.3506279793185</v>
      </c>
      <c r="K103" s="27"/>
      <c r="L103" s="27"/>
    </row>
    <row r="104" spans="1:12" ht="15.75" thickBot="1" x14ac:dyDescent="0.3">
      <c r="A104" s="7" t="s">
        <v>16</v>
      </c>
      <c r="B104" s="7">
        <v>362</v>
      </c>
      <c r="C104" s="7">
        <v>1</v>
      </c>
      <c r="D104" s="7">
        <v>2.5000000000000001E-2</v>
      </c>
      <c r="E104" s="42">
        <v>1.0529999999999999</v>
      </c>
      <c r="F104" s="35">
        <v>1.006</v>
      </c>
      <c r="G104" s="24">
        <f t="shared" si="12"/>
        <v>21.966005244662441</v>
      </c>
      <c r="H104" s="25">
        <f t="shared" si="13"/>
        <v>2.196600524466244E-2</v>
      </c>
      <c r="I104" s="25">
        <f t="shared" si="15"/>
        <v>8.7864020978649755</v>
      </c>
      <c r="J104" s="26">
        <f t="shared" si="14"/>
        <v>878.64020978649751</v>
      </c>
      <c r="K104" s="27">
        <f>AVERAGE(J104:J107)</f>
        <v>918.13442897941422</v>
      </c>
      <c r="L104" s="27">
        <f>_xlfn.STDEV.S(J104:J107)/AVERAGE(J104:J107)</f>
        <v>0.23437991770741964</v>
      </c>
    </row>
    <row r="105" spans="1:12" ht="15.75" thickBot="1" x14ac:dyDescent="0.3">
      <c r="A105" s="7" t="s">
        <v>16</v>
      </c>
      <c r="B105" s="7">
        <v>362</v>
      </c>
      <c r="C105" s="7">
        <v>2</v>
      </c>
      <c r="D105" s="7">
        <v>2.5000000000000001E-2</v>
      </c>
      <c r="E105" s="42">
        <v>0.83199999999999996</v>
      </c>
      <c r="F105" s="35">
        <v>1.0129999999999999</v>
      </c>
      <c r="G105" s="24">
        <f t="shared" si="12"/>
        <v>17.273412534106232</v>
      </c>
      <c r="H105" s="25">
        <f t="shared" si="13"/>
        <v>1.7273412534106233E-2</v>
      </c>
      <c r="I105" s="25">
        <f t="shared" si="15"/>
        <v>6.9093650136424936</v>
      </c>
      <c r="J105" s="26">
        <f t="shared" si="14"/>
        <v>690.93650136424935</v>
      </c>
      <c r="K105" s="27"/>
      <c r="L105" s="27"/>
    </row>
    <row r="106" spans="1:12" x14ac:dyDescent="0.25">
      <c r="A106" s="7" t="s">
        <v>16</v>
      </c>
      <c r="B106" s="7">
        <v>362</v>
      </c>
      <c r="C106" s="7">
        <v>3</v>
      </c>
      <c r="D106" s="7">
        <v>2.5000000000000001E-2</v>
      </c>
      <c r="E106" s="42">
        <v>1.4430000000000001</v>
      </c>
      <c r="F106" s="35">
        <v>1.0109999999999999</v>
      </c>
      <c r="G106" s="24">
        <f t="shared" si="12"/>
        <v>30.247051204467521</v>
      </c>
      <c r="H106" s="25">
        <f t="shared" si="13"/>
        <v>3.024705120446752E-2</v>
      </c>
      <c r="I106" s="25">
        <f t="shared" si="15"/>
        <v>12.098820481787008</v>
      </c>
      <c r="J106" s="26">
        <f t="shared" si="14"/>
        <v>1209.8820481787009</v>
      </c>
      <c r="K106" s="27"/>
      <c r="L106" s="27"/>
    </row>
    <row r="107" spans="1:12" x14ac:dyDescent="0.25">
      <c r="A107" s="7" t="s">
        <v>16</v>
      </c>
      <c r="B107" s="7">
        <v>362</v>
      </c>
      <c r="C107" s="7">
        <v>4</v>
      </c>
      <c r="D107" s="7">
        <v>2.5000000000000001E-2</v>
      </c>
      <c r="E107" s="42">
        <v>1.07</v>
      </c>
      <c r="F107" s="35">
        <v>1.002</v>
      </c>
      <c r="G107" s="24">
        <f t="shared" si="12"/>
        <v>22.326973914705228</v>
      </c>
      <c r="H107" s="25">
        <f t="shared" si="13"/>
        <v>2.2326973914705228E-2</v>
      </c>
      <c r="I107" s="25">
        <f t="shared" si="15"/>
        <v>8.9307895658820904</v>
      </c>
      <c r="J107" s="26">
        <f t="shared" si="14"/>
        <v>893.07895658820905</v>
      </c>
      <c r="K107" s="18"/>
      <c r="L107" s="18"/>
    </row>
  </sheetData>
  <sortState ref="A2:L140">
    <sortCondition ref="B2:B14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workbookViewId="0">
      <selection activeCell="E2" sqref="E2"/>
    </sheetView>
  </sheetViews>
  <sheetFormatPr baseColWidth="10" defaultRowHeight="15" x14ac:dyDescent="0.25"/>
  <sheetData>
    <row r="1" spans="1:4" x14ac:dyDescent="0.25">
      <c r="A1" s="39" t="s">
        <v>13</v>
      </c>
      <c r="B1" s="40" t="s">
        <v>12</v>
      </c>
      <c r="C1" s="39" t="s">
        <v>35</v>
      </c>
      <c r="D1" s="39" t="s">
        <v>17</v>
      </c>
    </row>
    <row r="2" spans="1:4" x14ac:dyDescent="0.25">
      <c r="A2" s="39" t="s">
        <v>14</v>
      </c>
      <c r="B2" s="40">
        <v>154</v>
      </c>
      <c r="C2" s="39">
        <v>1</v>
      </c>
      <c r="D2" s="40">
        <v>1453.9605694811603</v>
      </c>
    </row>
    <row r="3" spans="1:4" x14ac:dyDescent="0.25">
      <c r="A3" s="39" t="s">
        <v>14</v>
      </c>
      <c r="B3" s="40">
        <v>154</v>
      </c>
      <c r="C3" s="39">
        <v>1</v>
      </c>
      <c r="D3" s="40">
        <v>1362.1258931320406</v>
      </c>
    </row>
    <row r="4" spans="1:4" x14ac:dyDescent="0.25">
      <c r="A4" s="39" t="s">
        <v>14</v>
      </c>
      <c r="B4" s="40">
        <v>154</v>
      </c>
      <c r="C4" s="39">
        <v>1</v>
      </c>
      <c r="D4" s="40">
        <v>1576.5837500398129</v>
      </c>
    </row>
    <row r="5" spans="1:4" x14ac:dyDescent="0.25">
      <c r="A5" s="39" t="s">
        <v>14</v>
      </c>
      <c r="B5" s="40">
        <v>154</v>
      </c>
      <c r="C5" s="39">
        <v>1</v>
      </c>
      <c r="D5" s="40">
        <v>1633.9140682230789</v>
      </c>
    </row>
    <row r="6" spans="1:4" x14ac:dyDescent="0.25">
      <c r="A6" s="39" t="s">
        <v>14</v>
      </c>
      <c r="B6" s="39">
        <v>156</v>
      </c>
      <c r="C6" s="39">
        <v>2</v>
      </c>
      <c r="D6" s="40">
        <v>955.08063403085237</v>
      </c>
    </row>
    <row r="7" spans="1:4" x14ac:dyDescent="0.25">
      <c r="A7" s="39" t="s">
        <v>14</v>
      </c>
      <c r="B7" s="39">
        <v>156</v>
      </c>
      <c r="C7" s="39">
        <v>2</v>
      </c>
      <c r="D7" s="40">
        <v>924.50446433311038</v>
      </c>
    </row>
    <row r="8" spans="1:4" x14ac:dyDescent="0.25">
      <c r="A8" s="39" t="s">
        <v>14</v>
      </c>
      <c r="B8" s="39">
        <v>156</v>
      </c>
      <c r="C8" s="39">
        <v>2</v>
      </c>
      <c r="D8" s="40">
        <v>996.69819834166753</v>
      </c>
    </row>
    <row r="9" spans="1:4" x14ac:dyDescent="0.25">
      <c r="A9" s="39" t="s">
        <v>14</v>
      </c>
      <c r="B9" s="39">
        <v>156</v>
      </c>
      <c r="C9" s="39">
        <v>2</v>
      </c>
      <c r="D9" s="40">
        <v>952.53261988937368</v>
      </c>
    </row>
    <row r="10" spans="1:4" x14ac:dyDescent="0.25">
      <c r="A10" s="39" t="s">
        <v>14</v>
      </c>
      <c r="B10" s="39">
        <v>161</v>
      </c>
      <c r="C10" s="39">
        <v>3</v>
      </c>
      <c r="D10" s="40">
        <v>539.75432896985922</v>
      </c>
    </row>
    <row r="11" spans="1:4" x14ac:dyDescent="0.25">
      <c r="A11" s="39" t="s">
        <v>14</v>
      </c>
      <c r="B11" s="39">
        <v>161</v>
      </c>
      <c r="C11" s="39">
        <v>3</v>
      </c>
      <c r="D11" s="40">
        <v>721.51267106199111</v>
      </c>
    </row>
    <row r="12" spans="1:4" x14ac:dyDescent="0.25">
      <c r="A12" s="39" t="s">
        <v>14</v>
      </c>
      <c r="B12" s="39">
        <v>161</v>
      </c>
      <c r="C12" s="39">
        <v>3</v>
      </c>
      <c r="D12" s="40">
        <v>423.39501650900831</v>
      </c>
    </row>
    <row r="13" spans="1:4" x14ac:dyDescent="0.25">
      <c r="A13" s="39" t="s">
        <v>14</v>
      </c>
      <c r="B13" s="39">
        <v>161</v>
      </c>
      <c r="C13" s="39">
        <v>3</v>
      </c>
      <c r="D13" s="40">
        <v>662.90834580798594</v>
      </c>
    </row>
    <row r="14" spans="1:4" x14ac:dyDescent="0.25">
      <c r="A14" s="39" t="s">
        <v>14</v>
      </c>
      <c r="B14" s="39">
        <v>171</v>
      </c>
      <c r="C14" s="39">
        <v>4</v>
      </c>
      <c r="D14" s="40">
        <v>325.72114108566632</v>
      </c>
    </row>
    <row r="15" spans="1:4" x14ac:dyDescent="0.25">
      <c r="A15" s="39" t="s">
        <v>14</v>
      </c>
      <c r="B15" s="39">
        <v>171</v>
      </c>
      <c r="C15" s="39">
        <v>5</v>
      </c>
      <c r="D15" s="40">
        <v>403.86024142433985</v>
      </c>
    </row>
    <row r="16" spans="1:4" x14ac:dyDescent="0.25">
      <c r="A16" s="39" t="s">
        <v>14</v>
      </c>
      <c r="B16" s="39">
        <v>171</v>
      </c>
      <c r="C16" s="39">
        <v>6</v>
      </c>
      <c r="D16" s="40">
        <v>425.09369260332733</v>
      </c>
    </row>
    <row r="17" spans="1:4" x14ac:dyDescent="0.25">
      <c r="A17" s="39" t="s">
        <v>14</v>
      </c>
      <c r="B17" s="39">
        <v>171</v>
      </c>
      <c r="C17" s="39">
        <v>7</v>
      </c>
      <c r="D17" s="40">
        <v>709.62193840175814</v>
      </c>
    </row>
    <row r="18" spans="1:4" x14ac:dyDescent="0.25">
      <c r="A18" s="39" t="s">
        <v>14</v>
      </c>
      <c r="B18" s="39">
        <v>174</v>
      </c>
      <c r="C18" s="39">
        <v>8</v>
      </c>
      <c r="D18" s="40">
        <v>983.10878958711555</v>
      </c>
    </row>
    <row r="19" spans="1:4" x14ac:dyDescent="0.25">
      <c r="A19" s="39" t="s">
        <v>14</v>
      </c>
      <c r="B19" s="39">
        <v>174</v>
      </c>
      <c r="C19" s="39">
        <v>9</v>
      </c>
      <c r="D19" s="40">
        <v>817.4878703910141</v>
      </c>
    </row>
    <row r="20" spans="1:4" x14ac:dyDescent="0.25">
      <c r="A20" s="39" t="s">
        <v>14</v>
      </c>
      <c r="B20" s="39">
        <v>174</v>
      </c>
      <c r="C20" s="39">
        <v>10</v>
      </c>
      <c r="D20" s="40">
        <v>854.00940641887235</v>
      </c>
    </row>
    <row r="21" spans="1:4" x14ac:dyDescent="0.25">
      <c r="A21" s="39" t="s">
        <v>14</v>
      </c>
      <c r="B21" s="39">
        <v>175</v>
      </c>
      <c r="C21" s="39">
        <v>11</v>
      </c>
      <c r="D21" s="40">
        <v>3984.4571137369812</v>
      </c>
    </row>
    <row r="22" spans="1:4" x14ac:dyDescent="0.25">
      <c r="A22" s="39" t="s">
        <v>14</v>
      </c>
      <c r="B22" s="39">
        <v>175</v>
      </c>
      <c r="C22" s="39">
        <v>11</v>
      </c>
      <c r="D22" s="40">
        <v>4574.7470565128306</v>
      </c>
    </row>
    <row r="23" spans="1:4" x14ac:dyDescent="0.25">
      <c r="A23" s="39" t="s">
        <v>14</v>
      </c>
      <c r="B23" s="39">
        <v>175</v>
      </c>
      <c r="C23" s="39">
        <v>11</v>
      </c>
      <c r="D23" s="40">
        <v>4891.1254790797429</v>
      </c>
    </row>
    <row r="24" spans="1:4" x14ac:dyDescent="0.25">
      <c r="A24" s="39" t="s">
        <v>14</v>
      </c>
      <c r="B24" s="39">
        <v>175</v>
      </c>
      <c r="C24" s="39">
        <v>11</v>
      </c>
      <c r="D24" s="40">
        <v>4109.734475693007</v>
      </c>
    </row>
    <row r="25" spans="1:4" x14ac:dyDescent="0.25">
      <c r="A25" s="39" t="s">
        <v>14</v>
      </c>
      <c r="B25" s="39">
        <v>178</v>
      </c>
      <c r="C25" s="39">
        <v>12</v>
      </c>
      <c r="D25" s="40">
        <v>3719.0389739996385</v>
      </c>
    </row>
    <row r="26" spans="1:4" x14ac:dyDescent="0.25">
      <c r="A26" s="39" t="s">
        <v>14</v>
      </c>
      <c r="B26" s="39">
        <v>178</v>
      </c>
      <c r="C26" s="39">
        <v>12</v>
      </c>
      <c r="D26" s="40">
        <v>4455.8397299105009</v>
      </c>
    </row>
    <row r="27" spans="1:4" x14ac:dyDescent="0.25">
      <c r="A27" s="39" t="s">
        <v>14</v>
      </c>
      <c r="B27" s="39">
        <v>178</v>
      </c>
      <c r="C27" s="39">
        <v>12</v>
      </c>
      <c r="D27" s="40">
        <v>3767.8759117113104</v>
      </c>
    </row>
    <row r="28" spans="1:4" x14ac:dyDescent="0.25">
      <c r="A28" s="39" t="s">
        <v>14</v>
      </c>
      <c r="B28" s="39">
        <v>178</v>
      </c>
      <c r="C28" s="39">
        <v>12</v>
      </c>
      <c r="D28" s="40">
        <v>3655.3386204626768</v>
      </c>
    </row>
    <row r="29" spans="1:4" x14ac:dyDescent="0.25">
      <c r="A29" s="39" t="s">
        <v>14</v>
      </c>
      <c r="B29" s="39">
        <v>185</v>
      </c>
      <c r="C29" s="39">
        <v>13</v>
      </c>
      <c r="D29" s="40">
        <v>1799.5349874191802</v>
      </c>
    </row>
    <row r="30" spans="1:4" x14ac:dyDescent="0.25">
      <c r="A30" s="39" t="s">
        <v>14</v>
      </c>
      <c r="B30" s="39">
        <v>185</v>
      </c>
      <c r="C30" s="39">
        <v>13</v>
      </c>
      <c r="D30" s="40">
        <v>2425.921797199308</v>
      </c>
    </row>
    <row r="31" spans="1:4" x14ac:dyDescent="0.25">
      <c r="A31" s="39" t="s">
        <v>14</v>
      </c>
      <c r="B31" s="39">
        <v>185</v>
      </c>
      <c r="C31" s="39">
        <v>13</v>
      </c>
      <c r="D31" s="40">
        <v>2198.7238695841424</v>
      </c>
    </row>
    <row r="32" spans="1:4" x14ac:dyDescent="0.25">
      <c r="A32" s="39" t="s">
        <v>14</v>
      </c>
      <c r="B32" s="39">
        <v>185</v>
      </c>
      <c r="C32" s="39">
        <v>13</v>
      </c>
      <c r="D32" s="40">
        <v>2557.5691945090298</v>
      </c>
    </row>
    <row r="33" spans="1:4" x14ac:dyDescent="0.25">
      <c r="A33" s="39" t="s">
        <v>14</v>
      </c>
      <c r="B33" s="39">
        <v>190</v>
      </c>
      <c r="C33" s="39">
        <v>14</v>
      </c>
      <c r="D33" s="40">
        <v>535.50763873406163</v>
      </c>
    </row>
    <row r="34" spans="1:4" x14ac:dyDescent="0.25">
      <c r="A34" s="39" t="s">
        <v>14</v>
      </c>
      <c r="B34" s="39">
        <v>190</v>
      </c>
      <c r="C34" s="39">
        <v>14</v>
      </c>
      <c r="D34" s="40">
        <v>692.63517745856825</v>
      </c>
    </row>
    <row r="35" spans="1:4" x14ac:dyDescent="0.25">
      <c r="A35" s="39" t="s">
        <v>14</v>
      </c>
      <c r="B35" s="39">
        <v>190</v>
      </c>
      <c r="C35" s="39">
        <v>14</v>
      </c>
      <c r="D35" s="40">
        <v>683.29245893981386</v>
      </c>
    </row>
    <row r="36" spans="1:4" x14ac:dyDescent="0.25">
      <c r="A36" s="39" t="s">
        <v>14</v>
      </c>
      <c r="B36" s="39">
        <v>190</v>
      </c>
      <c r="C36" s="39">
        <v>14</v>
      </c>
      <c r="D36" s="40">
        <v>921.95645019163203</v>
      </c>
    </row>
    <row r="37" spans="1:4" x14ac:dyDescent="0.25">
      <c r="A37" s="39" t="s">
        <v>14</v>
      </c>
      <c r="B37" s="39">
        <v>193</v>
      </c>
      <c r="C37" s="39">
        <v>15</v>
      </c>
      <c r="D37" s="40">
        <v>847.21470204159641</v>
      </c>
    </row>
    <row r="38" spans="1:4" x14ac:dyDescent="0.25">
      <c r="A38" s="39" t="s">
        <v>14</v>
      </c>
      <c r="B38" s="39">
        <v>193</v>
      </c>
      <c r="C38" s="39">
        <v>15</v>
      </c>
      <c r="D38" s="40">
        <v>773.32229193872035</v>
      </c>
    </row>
    <row r="39" spans="1:4" x14ac:dyDescent="0.25">
      <c r="A39" s="39" t="s">
        <v>14</v>
      </c>
      <c r="B39" s="39">
        <v>193</v>
      </c>
      <c r="C39" s="39">
        <v>15</v>
      </c>
      <c r="D39" s="40">
        <v>611.94806297841615</v>
      </c>
    </row>
    <row r="40" spans="1:4" x14ac:dyDescent="0.25">
      <c r="A40" s="39" t="s">
        <v>14</v>
      </c>
      <c r="B40" s="39">
        <v>193</v>
      </c>
      <c r="C40" s="39">
        <v>15</v>
      </c>
      <c r="D40" s="40">
        <v>927.05247847458918</v>
      </c>
    </row>
    <row r="41" spans="1:4" x14ac:dyDescent="0.25">
      <c r="A41" s="39" t="s">
        <v>14</v>
      </c>
      <c r="B41" s="39">
        <v>197</v>
      </c>
      <c r="C41" s="39">
        <v>16</v>
      </c>
      <c r="D41" s="40">
        <v>2340.9879924833585</v>
      </c>
    </row>
    <row r="42" spans="1:4" x14ac:dyDescent="0.25">
      <c r="A42" s="39" t="s">
        <v>14</v>
      </c>
      <c r="B42" s="39">
        <v>197</v>
      </c>
      <c r="C42" s="39">
        <v>16</v>
      </c>
      <c r="D42" s="40">
        <v>1916.318968903611</v>
      </c>
    </row>
    <row r="43" spans="1:4" x14ac:dyDescent="0.25">
      <c r="A43" s="39" t="s">
        <v>14</v>
      </c>
      <c r="B43" s="39">
        <v>197</v>
      </c>
      <c r="C43" s="39">
        <v>16</v>
      </c>
      <c r="D43" s="40">
        <v>1901.4555530783198</v>
      </c>
    </row>
    <row r="44" spans="1:4" x14ac:dyDescent="0.25">
      <c r="A44" s="39" t="s">
        <v>14</v>
      </c>
      <c r="B44" s="39">
        <v>197</v>
      </c>
      <c r="C44" s="39">
        <v>16</v>
      </c>
      <c r="D44" s="40">
        <v>1608.4339268082936</v>
      </c>
    </row>
    <row r="45" spans="1:4" x14ac:dyDescent="0.25">
      <c r="A45" s="39" t="s">
        <v>14</v>
      </c>
      <c r="B45" s="39">
        <v>198</v>
      </c>
      <c r="C45" s="39">
        <v>17</v>
      </c>
      <c r="D45" s="40">
        <v>607.70137274261879</v>
      </c>
    </row>
    <row r="46" spans="1:4" x14ac:dyDescent="0.25">
      <c r="A46" s="39" t="s">
        <v>14</v>
      </c>
      <c r="B46" s="39">
        <v>198</v>
      </c>
      <c r="C46" s="39">
        <v>18</v>
      </c>
      <c r="D46" s="40">
        <v>404.70957947149941</v>
      </c>
    </row>
    <row r="47" spans="1:4" x14ac:dyDescent="0.25">
      <c r="A47" s="39" t="s">
        <v>14</v>
      </c>
      <c r="B47" s="39">
        <v>198</v>
      </c>
      <c r="C47" s="39">
        <v>19</v>
      </c>
      <c r="D47" s="40">
        <v>194.07374377594465</v>
      </c>
    </row>
    <row r="48" spans="1:4" x14ac:dyDescent="0.25">
      <c r="A48" s="39" t="s">
        <v>14</v>
      </c>
      <c r="B48" s="39">
        <v>199</v>
      </c>
      <c r="C48" s="39">
        <v>20</v>
      </c>
      <c r="D48" s="40">
        <v>754.63685490121156</v>
      </c>
    </row>
    <row r="49" spans="1:4" x14ac:dyDescent="0.25">
      <c r="A49" s="39" t="s">
        <v>14</v>
      </c>
      <c r="B49" s="39">
        <v>199</v>
      </c>
      <c r="C49" s="39">
        <v>20</v>
      </c>
      <c r="D49" s="40">
        <v>498.98610270620338</v>
      </c>
    </row>
    <row r="50" spans="1:4" x14ac:dyDescent="0.25">
      <c r="A50" s="39" t="s">
        <v>14</v>
      </c>
      <c r="B50" s="39">
        <v>199</v>
      </c>
      <c r="C50" s="39">
        <v>20</v>
      </c>
      <c r="D50" s="40">
        <v>802.19978554214299</v>
      </c>
    </row>
    <row r="51" spans="1:4" x14ac:dyDescent="0.25">
      <c r="A51" s="39" t="s">
        <v>14</v>
      </c>
      <c r="B51" s="39">
        <v>199</v>
      </c>
      <c r="C51" s="39">
        <v>20</v>
      </c>
      <c r="D51" s="40">
        <v>624.68813368580868</v>
      </c>
    </row>
    <row r="52" spans="1:4" x14ac:dyDescent="0.25">
      <c r="A52" s="39" t="s">
        <v>14</v>
      </c>
      <c r="B52" s="39">
        <v>208</v>
      </c>
      <c r="C52" s="39">
        <v>21</v>
      </c>
      <c r="D52" s="40">
        <v>3073.5420581584231</v>
      </c>
    </row>
    <row r="53" spans="1:4" x14ac:dyDescent="0.25">
      <c r="A53" s="39" t="s">
        <v>14</v>
      </c>
      <c r="B53" s="39">
        <v>208</v>
      </c>
      <c r="C53" s="39">
        <v>21</v>
      </c>
      <c r="D53" s="40">
        <v>4351.7958191334637</v>
      </c>
    </row>
    <row r="54" spans="1:4" x14ac:dyDescent="0.25">
      <c r="A54" s="39" t="s">
        <v>14</v>
      </c>
      <c r="B54" s="39">
        <v>208</v>
      </c>
      <c r="C54" s="39">
        <v>21</v>
      </c>
      <c r="D54" s="40">
        <v>3944.1135564969054</v>
      </c>
    </row>
    <row r="55" spans="1:4" x14ac:dyDescent="0.25">
      <c r="A55" s="39" t="s">
        <v>14</v>
      </c>
      <c r="B55" s="39">
        <v>221</v>
      </c>
      <c r="C55" s="39">
        <v>22</v>
      </c>
      <c r="D55" s="40">
        <v>1682.1140023993803</v>
      </c>
    </row>
    <row r="56" spans="1:4" x14ac:dyDescent="0.25">
      <c r="A56" s="39" t="s">
        <v>14</v>
      </c>
      <c r="B56" s="39">
        <v>221</v>
      </c>
      <c r="C56" s="39">
        <v>22</v>
      </c>
      <c r="D56" s="40">
        <v>1394.1884044123112</v>
      </c>
    </row>
    <row r="57" spans="1:4" x14ac:dyDescent="0.25">
      <c r="A57" s="39" t="s">
        <v>14</v>
      </c>
      <c r="B57" s="39">
        <v>221</v>
      </c>
      <c r="C57" s="39">
        <v>22</v>
      </c>
      <c r="D57" s="40">
        <v>1194.5939633298299</v>
      </c>
    </row>
    <row r="58" spans="1:4" x14ac:dyDescent="0.25">
      <c r="A58" s="39" t="s">
        <v>14</v>
      </c>
      <c r="B58" s="39">
        <v>221</v>
      </c>
      <c r="C58" s="39">
        <v>22</v>
      </c>
      <c r="D58" s="40">
        <v>1331.3373889225088</v>
      </c>
    </row>
    <row r="59" spans="1:4" x14ac:dyDescent="0.25">
      <c r="A59" s="39" t="s">
        <v>14</v>
      </c>
      <c r="B59" s="39">
        <v>222</v>
      </c>
      <c r="C59" s="39">
        <v>23</v>
      </c>
      <c r="D59" s="40">
        <v>417.44965017889183</v>
      </c>
    </row>
    <row r="60" spans="1:4" x14ac:dyDescent="0.25">
      <c r="A60" s="39" t="s">
        <v>14</v>
      </c>
      <c r="B60" s="39">
        <v>222</v>
      </c>
      <c r="C60" s="39">
        <v>24</v>
      </c>
      <c r="D60" s="40">
        <v>325.72114108566632</v>
      </c>
    </row>
    <row r="61" spans="1:4" x14ac:dyDescent="0.25">
      <c r="A61" s="39" t="s">
        <v>14</v>
      </c>
      <c r="B61" s="39">
        <v>222</v>
      </c>
      <c r="C61" s="39">
        <v>25</v>
      </c>
      <c r="D61" s="40">
        <v>519.3702158380313</v>
      </c>
    </row>
    <row r="62" spans="1:4" x14ac:dyDescent="0.25">
      <c r="A62" s="39" t="s">
        <v>14</v>
      </c>
      <c r="B62" s="39">
        <v>223</v>
      </c>
      <c r="C62" s="39">
        <v>26</v>
      </c>
      <c r="D62" s="40">
        <v>827.67992695692794</v>
      </c>
    </row>
    <row r="63" spans="1:4" x14ac:dyDescent="0.25">
      <c r="A63" s="39" t="s">
        <v>14</v>
      </c>
      <c r="B63" s="39">
        <v>223</v>
      </c>
      <c r="C63" s="39">
        <v>27</v>
      </c>
      <c r="D63" s="40">
        <v>1167.4151458207261</v>
      </c>
    </row>
    <row r="64" spans="1:4" x14ac:dyDescent="0.25">
      <c r="A64" s="39" t="s">
        <v>14</v>
      </c>
      <c r="B64" s="39">
        <v>223</v>
      </c>
      <c r="C64" s="39">
        <v>28</v>
      </c>
      <c r="D64" s="40">
        <v>626.38680978012769</v>
      </c>
    </row>
    <row r="65" spans="1:4" x14ac:dyDescent="0.25">
      <c r="A65" s="39" t="s">
        <v>14</v>
      </c>
      <c r="B65" s="39">
        <v>223</v>
      </c>
      <c r="C65" s="39">
        <v>29</v>
      </c>
      <c r="D65" s="40">
        <v>689.23782526993023</v>
      </c>
    </row>
    <row r="66" spans="1:4" x14ac:dyDescent="0.25">
      <c r="A66" s="39" t="s">
        <v>15</v>
      </c>
      <c r="B66" s="39">
        <v>284</v>
      </c>
      <c r="C66" s="39">
        <v>30</v>
      </c>
      <c r="D66" s="40">
        <v>831.07727914556597</v>
      </c>
    </row>
    <row r="67" spans="1:4" x14ac:dyDescent="0.25">
      <c r="A67" s="39" t="s">
        <v>15</v>
      </c>
      <c r="B67" s="39">
        <v>284</v>
      </c>
      <c r="C67" s="39">
        <v>30</v>
      </c>
      <c r="D67" s="40">
        <v>1152.9763990190145</v>
      </c>
    </row>
    <row r="68" spans="1:4" x14ac:dyDescent="0.25">
      <c r="A68" s="39" t="s">
        <v>15</v>
      </c>
      <c r="B68" s="39">
        <v>284</v>
      </c>
      <c r="C68" s="39">
        <v>30</v>
      </c>
      <c r="D68" s="40">
        <v>1205.6353579429033</v>
      </c>
    </row>
    <row r="69" spans="1:4" x14ac:dyDescent="0.25">
      <c r="A69" s="39" t="s">
        <v>15</v>
      </c>
      <c r="B69" s="39">
        <v>284</v>
      </c>
      <c r="C69" s="39">
        <v>30</v>
      </c>
      <c r="D69" s="40">
        <v>616.19475321421373</v>
      </c>
    </row>
    <row r="70" spans="1:4" x14ac:dyDescent="0.25">
      <c r="A70" s="39" t="s">
        <v>16</v>
      </c>
      <c r="B70" s="39">
        <v>305</v>
      </c>
      <c r="C70" s="39">
        <v>31</v>
      </c>
      <c r="D70" s="40">
        <v>318.92643670839044</v>
      </c>
    </row>
    <row r="71" spans="1:4" x14ac:dyDescent="0.25">
      <c r="A71" s="39" t="s">
        <v>16</v>
      </c>
      <c r="B71" s="39">
        <v>305</v>
      </c>
      <c r="C71" s="39">
        <v>31</v>
      </c>
      <c r="D71" s="40">
        <v>461.61522863118563</v>
      </c>
    </row>
    <row r="72" spans="1:4" x14ac:dyDescent="0.25">
      <c r="A72" s="39" t="s">
        <v>16</v>
      </c>
      <c r="B72" s="39">
        <v>305</v>
      </c>
      <c r="C72" s="39">
        <v>32</v>
      </c>
      <c r="D72" s="40">
        <v>307.88504209531692</v>
      </c>
    </row>
    <row r="73" spans="1:4" x14ac:dyDescent="0.25">
      <c r="A73" s="39" t="s">
        <v>16</v>
      </c>
      <c r="B73" s="39">
        <v>305</v>
      </c>
      <c r="C73" s="39">
        <v>32</v>
      </c>
      <c r="D73" s="40">
        <v>310.43305623679538</v>
      </c>
    </row>
    <row r="74" spans="1:4" x14ac:dyDescent="0.25">
      <c r="A74" s="39" t="s">
        <v>16</v>
      </c>
      <c r="B74" s="39">
        <v>306</v>
      </c>
      <c r="C74" s="39">
        <v>33</v>
      </c>
      <c r="D74" s="40">
        <v>295.1449713879245</v>
      </c>
    </row>
    <row r="75" spans="1:4" x14ac:dyDescent="0.25">
      <c r="A75" s="39" t="s">
        <v>16</v>
      </c>
      <c r="B75" s="39">
        <v>306</v>
      </c>
      <c r="C75" s="39">
        <v>33</v>
      </c>
      <c r="D75" s="40">
        <v>560.13844210168702</v>
      </c>
    </row>
    <row r="76" spans="1:4" x14ac:dyDescent="0.25">
      <c r="A76" s="39" t="s">
        <v>16</v>
      </c>
      <c r="B76" s="39">
        <v>306</v>
      </c>
      <c r="C76" s="39">
        <v>33</v>
      </c>
      <c r="D76" s="40">
        <v>525.31558216814767</v>
      </c>
    </row>
    <row r="77" spans="1:4" x14ac:dyDescent="0.25">
      <c r="A77" s="39" t="s">
        <v>16</v>
      </c>
      <c r="B77" s="39">
        <v>306</v>
      </c>
      <c r="C77" s="39">
        <v>33</v>
      </c>
      <c r="D77" s="40">
        <v>798.80243335350519</v>
      </c>
    </row>
    <row r="78" spans="1:4" x14ac:dyDescent="0.25">
      <c r="A78" s="39" t="s">
        <v>16</v>
      </c>
      <c r="B78" s="39">
        <v>321</v>
      </c>
      <c r="C78" s="39">
        <v>34</v>
      </c>
      <c r="D78" s="40">
        <v>400.46288923570188</v>
      </c>
    </row>
    <row r="79" spans="1:4" x14ac:dyDescent="0.25">
      <c r="A79" s="39" t="s">
        <v>16</v>
      </c>
      <c r="B79" s="39">
        <v>321</v>
      </c>
      <c r="C79" s="39">
        <v>34</v>
      </c>
      <c r="D79" s="40">
        <v>379.22943805671457</v>
      </c>
    </row>
    <row r="80" spans="1:4" x14ac:dyDescent="0.25">
      <c r="A80" s="39" t="s">
        <v>16</v>
      </c>
      <c r="B80" s="39">
        <v>321</v>
      </c>
      <c r="C80" s="39">
        <v>34</v>
      </c>
      <c r="D80" s="40">
        <v>382.62679024535248</v>
      </c>
    </row>
    <row r="81" spans="1:4" x14ac:dyDescent="0.25">
      <c r="A81" s="39" t="s">
        <v>16</v>
      </c>
      <c r="B81" s="39">
        <v>321</v>
      </c>
      <c r="C81" s="39">
        <v>34</v>
      </c>
      <c r="D81" s="40">
        <v>346.95459226465368</v>
      </c>
    </row>
    <row r="82" spans="1:4" x14ac:dyDescent="0.25">
      <c r="A82" s="39" t="s">
        <v>16</v>
      </c>
      <c r="B82" s="39">
        <v>324</v>
      </c>
      <c r="C82" s="39">
        <v>35</v>
      </c>
      <c r="D82" s="40">
        <v>248.43137879415229</v>
      </c>
    </row>
    <row r="83" spans="1:4" x14ac:dyDescent="0.25">
      <c r="A83" s="39" t="s">
        <v>16</v>
      </c>
      <c r="B83" s="39">
        <v>324</v>
      </c>
      <c r="C83" s="39">
        <v>35</v>
      </c>
      <c r="D83" s="40">
        <v>233.99263199244083</v>
      </c>
    </row>
    <row r="84" spans="1:4" x14ac:dyDescent="0.25">
      <c r="A84" s="39" t="s">
        <v>16</v>
      </c>
      <c r="B84" s="39">
        <v>324</v>
      </c>
      <c r="C84" s="39">
        <v>35</v>
      </c>
      <c r="D84" s="40">
        <v>329.11849327430434</v>
      </c>
    </row>
    <row r="85" spans="1:4" x14ac:dyDescent="0.25">
      <c r="A85" s="39" t="s">
        <v>16</v>
      </c>
      <c r="B85" s="39">
        <v>324</v>
      </c>
      <c r="C85" s="39">
        <v>35</v>
      </c>
      <c r="D85" s="40">
        <v>304.48768990667895</v>
      </c>
    </row>
    <row r="86" spans="1:4" x14ac:dyDescent="0.25">
      <c r="A86" s="39" t="s">
        <v>16</v>
      </c>
      <c r="B86" s="39">
        <v>325</v>
      </c>
      <c r="C86" s="39">
        <v>36</v>
      </c>
      <c r="D86" s="40">
        <v>633.18151415740363</v>
      </c>
    </row>
    <row r="87" spans="1:4" x14ac:dyDescent="0.25">
      <c r="A87" s="39" t="s">
        <v>16</v>
      </c>
      <c r="B87" s="39">
        <v>325</v>
      </c>
      <c r="C87" s="39">
        <v>36</v>
      </c>
      <c r="D87" s="40">
        <v>788.61037678759112</v>
      </c>
    </row>
    <row r="88" spans="1:4" x14ac:dyDescent="0.25">
      <c r="A88" s="39" t="s">
        <v>16</v>
      </c>
      <c r="B88" s="39">
        <v>325</v>
      </c>
      <c r="C88" s="39">
        <v>36</v>
      </c>
      <c r="D88" s="40">
        <v>1191.1966111411919</v>
      </c>
    </row>
    <row r="89" spans="1:4" x14ac:dyDescent="0.25">
      <c r="A89" s="39" t="s">
        <v>16</v>
      </c>
      <c r="B89" s="39">
        <v>325</v>
      </c>
      <c r="C89" s="39">
        <v>36</v>
      </c>
      <c r="D89" s="40">
        <v>822.58389867397102</v>
      </c>
    </row>
    <row r="90" spans="1:4" x14ac:dyDescent="0.25">
      <c r="A90" s="39" t="s">
        <v>16</v>
      </c>
      <c r="B90" s="39">
        <v>331</v>
      </c>
      <c r="C90" s="39">
        <v>37</v>
      </c>
      <c r="D90" s="40">
        <v>555.89175186588955</v>
      </c>
    </row>
    <row r="91" spans="1:4" x14ac:dyDescent="0.25">
      <c r="A91" s="39" t="s">
        <v>16</v>
      </c>
      <c r="B91" s="39">
        <v>331</v>
      </c>
      <c r="C91" s="39">
        <v>37</v>
      </c>
      <c r="D91" s="40">
        <v>531.26094849826427</v>
      </c>
    </row>
    <row r="92" spans="1:4" x14ac:dyDescent="0.25">
      <c r="A92" s="39" t="s">
        <v>16</v>
      </c>
      <c r="B92" s="39">
        <v>331</v>
      </c>
      <c r="C92" s="39">
        <v>37</v>
      </c>
      <c r="D92" s="40">
        <v>431.88839698060326</v>
      </c>
    </row>
    <row r="93" spans="1:4" x14ac:dyDescent="0.25">
      <c r="A93" s="39" t="s">
        <v>16</v>
      </c>
      <c r="B93" s="39">
        <v>331</v>
      </c>
      <c r="C93" s="39">
        <v>37</v>
      </c>
      <c r="D93" s="40">
        <v>454.82052425390964</v>
      </c>
    </row>
    <row r="94" spans="1:4" x14ac:dyDescent="0.25">
      <c r="A94" s="39" t="s">
        <v>16</v>
      </c>
      <c r="B94" s="39">
        <v>337</v>
      </c>
      <c r="C94" s="39">
        <v>38</v>
      </c>
      <c r="D94" s="40">
        <v>540.60366701701867</v>
      </c>
    </row>
    <row r="95" spans="1:4" x14ac:dyDescent="0.25">
      <c r="A95" s="39" t="s">
        <v>16</v>
      </c>
      <c r="B95" s="39">
        <v>337</v>
      </c>
      <c r="C95" s="39">
        <v>38</v>
      </c>
      <c r="D95" s="40">
        <v>758.88354513700892</v>
      </c>
    </row>
    <row r="96" spans="1:4" x14ac:dyDescent="0.25">
      <c r="A96" s="39" t="s">
        <v>16</v>
      </c>
      <c r="B96" s="39">
        <v>337</v>
      </c>
      <c r="C96" s="39">
        <v>38</v>
      </c>
      <c r="D96" s="40">
        <v>574.57718890339834</v>
      </c>
    </row>
    <row r="97" spans="1:4" x14ac:dyDescent="0.25">
      <c r="A97" s="39" t="s">
        <v>16</v>
      </c>
      <c r="B97" s="39">
        <v>337</v>
      </c>
      <c r="C97" s="39">
        <v>38</v>
      </c>
      <c r="D97" s="40">
        <v>790.30905288191025</v>
      </c>
    </row>
    <row r="98" spans="1:4" x14ac:dyDescent="0.25">
      <c r="A98" s="39" t="s">
        <v>16</v>
      </c>
      <c r="B98" s="39">
        <v>348</v>
      </c>
      <c r="C98" s="39">
        <v>39</v>
      </c>
      <c r="D98" s="40">
        <v>278.15821044473461</v>
      </c>
    </row>
    <row r="99" spans="1:4" x14ac:dyDescent="0.25">
      <c r="A99" s="39" t="s">
        <v>16</v>
      </c>
      <c r="B99" s="39">
        <v>348</v>
      </c>
      <c r="C99" s="39">
        <v>39</v>
      </c>
      <c r="D99" s="40">
        <v>340.15988788737781</v>
      </c>
    </row>
    <row r="100" spans="1:4" x14ac:dyDescent="0.25">
      <c r="A100" s="39" t="s">
        <v>16</v>
      </c>
      <c r="B100" s="39">
        <v>348</v>
      </c>
      <c r="C100" s="39">
        <v>39</v>
      </c>
      <c r="D100" s="40">
        <v>355.44797273624869</v>
      </c>
    </row>
    <row r="101" spans="1:4" x14ac:dyDescent="0.25">
      <c r="A101" s="39" t="s">
        <v>16</v>
      </c>
      <c r="B101" s="39">
        <v>348</v>
      </c>
      <c r="C101" s="39">
        <v>39</v>
      </c>
      <c r="D101" s="40">
        <v>376.68142391523605</v>
      </c>
    </row>
    <row r="102" spans="1:4" x14ac:dyDescent="0.25">
      <c r="A102" s="39" t="s">
        <v>16</v>
      </c>
      <c r="B102" s="39">
        <v>357</v>
      </c>
      <c r="C102" s="39">
        <v>40</v>
      </c>
      <c r="D102" s="40">
        <v>1423.0658980157341</v>
      </c>
    </row>
    <row r="103" spans="1:4" x14ac:dyDescent="0.25">
      <c r="A103" s="39" t="s">
        <v>16</v>
      </c>
      <c r="B103" s="39">
        <v>357</v>
      </c>
      <c r="C103" s="39">
        <v>40</v>
      </c>
      <c r="D103" s="40">
        <v>1314.3506279793185</v>
      </c>
    </row>
    <row r="104" spans="1:4" x14ac:dyDescent="0.25">
      <c r="A104" s="39" t="s">
        <v>16</v>
      </c>
      <c r="B104" s="39">
        <v>362</v>
      </c>
      <c r="C104" s="39">
        <v>41</v>
      </c>
      <c r="D104" s="40">
        <v>878.64020978649751</v>
      </c>
    </row>
    <row r="105" spans="1:4" x14ac:dyDescent="0.25">
      <c r="A105" s="39" t="s">
        <v>16</v>
      </c>
      <c r="B105" s="39">
        <v>362</v>
      </c>
      <c r="C105" s="39">
        <v>41</v>
      </c>
      <c r="D105" s="40">
        <v>690.93650136424935</v>
      </c>
    </row>
    <row r="106" spans="1:4" x14ac:dyDescent="0.25">
      <c r="A106" s="39" t="s">
        <v>16</v>
      </c>
      <c r="B106" s="39">
        <v>362</v>
      </c>
      <c r="C106" s="39">
        <v>41</v>
      </c>
      <c r="D106" s="40">
        <v>1209.8820481787009</v>
      </c>
    </row>
    <row r="107" spans="1:4" x14ac:dyDescent="0.25">
      <c r="A107" s="39" t="s">
        <v>16</v>
      </c>
      <c r="B107" s="39">
        <v>362</v>
      </c>
      <c r="C107" s="39">
        <v>41</v>
      </c>
      <c r="D107" s="40">
        <v>893.07895658820905</v>
      </c>
    </row>
  </sheetData>
  <sortState ref="A2:D140">
    <sortCondition ref="B2:B14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zoomScaleNormal="100" workbookViewId="0">
      <pane ySplit="1" topLeftCell="A86" activePane="bottomLeft" state="frozen"/>
      <selection activeCell="B1" sqref="B1"/>
      <selection pane="bottomLeft" activeCell="E110" sqref="E110"/>
    </sheetView>
  </sheetViews>
  <sheetFormatPr baseColWidth="10" defaultRowHeight="15" x14ac:dyDescent="0.25"/>
  <cols>
    <col min="1" max="1" width="16.7109375" style="7" customWidth="1"/>
    <col min="2" max="3" width="11.42578125" style="7"/>
    <col min="4" max="4" width="5.5703125" style="47" customWidth="1"/>
    <col min="5" max="5" width="7" style="47" customWidth="1"/>
    <col min="6" max="12" width="11.42578125" style="47"/>
    <col min="13" max="13" width="15" style="47" customWidth="1"/>
    <col min="14" max="14" width="11.42578125" style="47"/>
  </cols>
  <sheetData>
    <row r="1" spans="1:16" ht="15.75" thickBot="1" x14ac:dyDescent="0.3">
      <c r="A1" s="18" t="s">
        <v>58</v>
      </c>
      <c r="B1" s="18" t="s">
        <v>57</v>
      </c>
      <c r="C1" s="18" t="s">
        <v>56</v>
      </c>
      <c r="D1" s="18" t="s">
        <v>55</v>
      </c>
      <c r="E1" s="18" t="s">
        <v>54</v>
      </c>
      <c r="F1" s="18" t="s">
        <v>53</v>
      </c>
      <c r="G1" s="18" t="s">
        <v>52</v>
      </c>
      <c r="H1" s="18" t="s">
        <v>51</v>
      </c>
      <c r="I1" s="18" t="s">
        <v>50</v>
      </c>
      <c r="J1" s="66" t="s">
        <v>49</v>
      </c>
      <c r="K1" s="66"/>
      <c r="L1" s="66"/>
      <c r="M1" s="18" t="s">
        <v>48</v>
      </c>
      <c r="N1" s="18" t="s">
        <v>47</v>
      </c>
      <c r="O1" s="63"/>
      <c r="P1" s="63" t="s">
        <v>46</v>
      </c>
    </row>
    <row r="2" spans="1:16" ht="15.75" thickBot="1" x14ac:dyDescent="0.3">
      <c r="A2" s="51" t="s">
        <v>44</v>
      </c>
      <c r="B2" s="50">
        <v>2021</v>
      </c>
      <c r="C2" s="50">
        <v>156</v>
      </c>
      <c r="D2" s="49">
        <v>1</v>
      </c>
      <c r="E2" s="49">
        <v>3</v>
      </c>
      <c r="F2" s="49">
        <v>3.65</v>
      </c>
      <c r="G2" s="49">
        <v>55.5</v>
      </c>
      <c r="H2" s="49">
        <v>59</v>
      </c>
      <c r="I2" s="49">
        <f t="shared" ref="I2:I33" si="0">(H2*0.01*0.064*100/E2)</f>
        <v>1.2586666666666668</v>
      </c>
      <c r="J2" s="49">
        <v>4.8</v>
      </c>
      <c r="K2" s="48">
        <v>5</v>
      </c>
      <c r="L2" s="48">
        <v>5</v>
      </c>
      <c r="M2" s="57">
        <f t="shared" ref="M2:M33" si="1">AVERAGE(J2:L2)</f>
        <v>4.9333333333333336</v>
      </c>
      <c r="N2" s="46" t="s">
        <v>38</v>
      </c>
      <c r="P2">
        <f t="shared" ref="P2:P33" si="2">M2/I2</f>
        <v>3.9194915254237284</v>
      </c>
    </row>
    <row r="3" spans="1:16" ht="15.75" thickBot="1" x14ac:dyDescent="0.3">
      <c r="A3" s="56" t="s">
        <v>44</v>
      </c>
      <c r="B3" s="7">
        <v>2021</v>
      </c>
      <c r="C3" s="7">
        <v>156</v>
      </c>
      <c r="D3" s="47">
        <v>2</v>
      </c>
      <c r="E3" s="47">
        <v>3</v>
      </c>
      <c r="F3" s="47">
        <v>3.46</v>
      </c>
      <c r="G3" s="47">
        <v>122.3</v>
      </c>
      <c r="H3" s="47">
        <v>127.3</v>
      </c>
      <c r="I3" s="49">
        <f t="shared" si="0"/>
        <v>2.7157333333333331</v>
      </c>
      <c r="J3" s="47">
        <v>5.3</v>
      </c>
      <c r="K3" s="55">
        <v>5.4</v>
      </c>
      <c r="L3" s="55">
        <v>5.4</v>
      </c>
      <c r="M3" s="57">
        <f t="shared" si="1"/>
        <v>5.3666666666666671</v>
      </c>
      <c r="N3" s="46" t="s">
        <v>38</v>
      </c>
      <c r="P3">
        <f t="shared" si="2"/>
        <v>1.9761390416339359</v>
      </c>
    </row>
    <row r="4" spans="1:16" ht="15.75" thickBot="1" x14ac:dyDescent="0.3">
      <c r="A4" s="56" t="s">
        <v>44</v>
      </c>
      <c r="B4" s="7">
        <v>2021</v>
      </c>
      <c r="C4" s="7">
        <v>156</v>
      </c>
      <c r="D4" s="47">
        <v>3</v>
      </c>
      <c r="E4" s="47">
        <v>3</v>
      </c>
      <c r="F4" s="47">
        <v>3.44</v>
      </c>
      <c r="G4" s="47">
        <v>137.19999999999999</v>
      </c>
      <c r="H4" s="47">
        <v>141.80000000000001</v>
      </c>
      <c r="I4" s="49">
        <f t="shared" si="0"/>
        <v>3.025066666666667</v>
      </c>
      <c r="J4" s="47">
        <v>4.4000000000000004</v>
      </c>
      <c r="K4" s="55">
        <v>4</v>
      </c>
      <c r="L4" s="55">
        <v>4.2</v>
      </c>
      <c r="M4" s="57">
        <f t="shared" si="1"/>
        <v>4.2</v>
      </c>
      <c r="N4" s="46" t="s">
        <v>38</v>
      </c>
      <c r="P4">
        <f t="shared" si="2"/>
        <v>1.3883991537376585</v>
      </c>
    </row>
    <row r="5" spans="1:16" ht="15.75" thickBot="1" x14ac:dyDescent="0.3">
      <c r="A5" s="54" t="s">
        <v>44</v>
      </c>
      <c r="B5" s="10">
        <v>2021</v>
      </c>
      <c r="C5" s="10">
        <v>156</v>
      </c>
      <c r="D5" s="53">
        <v>4</v>
      </c>
      <c r="E5" s="53">
        <v>3</v>
      </c>
      <c r="F5" s="53">
        <v>3.38</v>
      </c>
      <c r="G5" s="53">
        <v>129.9</v>
      </c>
      <c r="H5" s="53">
        <v>134.80000000000001</v>
      </c>
      <c r="I5" s="49">
        <f t="shared" si="0"/>
        <v>2.8757333333333333</v>
      </c>
      <c r="J5" s="53">
        <v>4.7</v>
      </c>
      <c r="K5" s="52">
        <v>4.5</v>
      </c>
      <c r="L5" s="52">
        <v>4.7</v>
      </c>
      <c r="M5" s="57">
        <f t="shared" si="1"/>
        <v>4.6333333333333329</v>
      </c>
      <c r="N5" s="46" t="s">
        <v>38</v>
      </c>
      <c r="P5">
        <f t="shared" si="2"/>
        <v>1.6111832344213648</v>
      </c>
    </row>
    <row r="6" spans="1:16" ht="15.75" thickBot="1" x14ac:dyDescent="0.3">
      <c r="A6" s="51" t="s">
        <v>44</v>
      </c>
      <c r="B6" s="50">
        <v>2021</v>
      </c>
      <c r="C6" s="50">
        <v>161</v>
      </c>
      <c r="D6" s="49">
        <v>1</v>
      </c>
      <c r="E6" s="59">
        <v>2</v>
      </c>
      <c r="F6" s="49">
        <v>4.0599999999999996</v>
      </c>
      <c r="G6" s="49">
        <v>25.7</v>
      </c>
      <c r="H6" s="49">
        <v>30.3</v>
      </c>
      <c r="I6" s="49">
        <f t="shared" si="0"/>
        <v>0.96960000000000002</v>
      </c>
      <c r="J6" s="49">
        <v>10.4</v>
      </c>
      <c r="K6" s="48">
        <v>10.199999999999999</v>
      </c>
      <c r="L6" s="48">
        <v>10.199999999999999</v>
      </c>
      <c r="M6" s="57">
        <f t="shared" si="1"/>
        <v>10.266666666666667</v>
      </c>
      <c r="N6" s="46" t="s">
        <v>40</v>
      </c>
      <c r="P6">
        <f t="shared" si="2"/>
        <v>10.588558855885589</v>
      </c>
    </row>
    <row r="7" spans="1:16" ht="15.75" thickBot="1" x14ac:dyDescent="0.3">
      <c r="A7" s="51" t="s">
        <v>44</v>
      </c>
      <c r="B7" s="50">
        <v>2021</v>
      </c>
      <c r="C7" s="50">
        <v>171</v>
      </c>
      <c r="D7" s="49">
        <v>1</v>
      </c>
      <c r="E7" s="49">
        <v>3</v>
      </c>
      <c r="F7" s="49">
        <v>3.38</v>
      </c>
      <c r="G7" s="49">
        <v>117.7</v>
      </c>
      <c r="H7" s="49">
        <v>125.7</v>
      </c>
      <c r="I7" s="49">
        <f t="shared" si="0"/>
        <v>2.6816</v>
      </c>
      <c r="J7" s="49">
        <v>14</v>
      </c>
      <c r="K7" s="48">
        <v>14</v>
      </c>
      <c r="L7" s="48">
        <v>13.8</v>
      </c>
      <c r="M7" s="57">
        <f t="shared" si="1"/>
        <v>13.933333333333332</v>
      </c>
      <c r="N7" s="46" t="s">
        <v>38</v>
      </c>
      <c r="P7">
        <f t="shared" si="2"/>
        <v>5.195902943516308</v>
      </c>
    </row>
    <row r="8" spans="1:16" ht="15.75" thickBot="1" x14ac:dyDescent="0.3">
      <c r="A8" s="56" t="s">
        <v>44</v>
      </c>
      <c r="B8" s="7">
        <v>2021</v>
      </c>
      <c r="C8" s="7">
        <v>171</v>
      </c>
      <c r="D8" s="47">
        <v>2</v>
      </c>
      <c r="E8" s="47">
        <v>3</v>
      </c>
      <c r="F8" s="47">
        <v>3.47</v>
      </c>
      <c r="G8" s="47">
        <v>86.95</v>
      </c>
      <c r="H8" s="47">
        <v>95.9</v>
      </c>
      <c r="I8" s="49">
        <f t="shared" si="0"/>
        <v>2.0458666666666669</v>
      </c>
      <c r="J8" s="47">
        <v>9.1</v>
      </c>
      <c r="K8" s="55">
        <v>9.1</v>
      </c>
      <c r="L8" s="55">
        <v>9.4</v>
      </c>
      <c r="M8" s="57">
        <f t="shared" si="1"/>
        <v>9.2000000000000011</v>
      </c>
      <c r="N8" s="62" t="s">
        <v>38</v>
      </c>
      <c r="P8">
        <f t="shared" si="2"/>
        <v>4.496871741397289</v>
      </c>
    </row>
    <row r="9" spans="1:16" ht="15.75" thickBot="1" x14ac:dyDescent="0.3">
      <c r="A9" s="56" t="s">
        <v>44</v>
      </c>
      <c r="B9" s="7">
        <v>2021</v>
      </c>
      <c r="C9" s="7">
        <v>171</v>
      </c>
      <c r="D9" s="47">
        <v>3</v>
      </c>
      <c r="E9" s="47">
        <v>3</v>
      </c>
      <c r="F9" s="47">
        <v>3.28</v>
      </c>
      <c r="G9" s="47">
        <v>104.3</v>
      </c>
      <c r="H9" s="47">
        <v>111.6</v>
      </c>
      <c r="I9" s="49">
        <f t="shared" si="0"/>
        <v>2.3807999999999994</v>
      </c>
      <c r="J9" s="47">
        <v>11.2</v>
      </c>
      <c r="K9" s="55">
        <v>11.2</v>
      </c>
      <c r="L9" s="55">
        <v>11.1</v>
      </c>
      <c r="M9" s="57">
        <f t="shared" si="1"/>
        <v>11.166666666666666</v>
      </c>
      <c r="N9" s="62" t="s">
        <v>38</v>
      </c>
      <c r="P9">
        <f t="shared" si="2"/>
        <v>4.6903001792114702</v>
      </c>
    </row>
    <row r="10" spans="1:16" ht="15.75" thickBot="1" x14ac:dyDescent="0.3">
      <c r="A10" s="54" t="s">
        <v>44</v>
      </c>
      <c r="B10" s="10">
        <v>2021</v>
      </c>
      <c r="C10" s="10">
        <v>171</v>
      </c>
      <c r="D10" s="53">
        <v>4</v>
      </c>
      <c r="E10" s="53">
        <v>3</v>
      </c>
      <c r="F10" s="53">
        <v>3.27</v>
      </c>
      <c r="G10" s="53">
        <v>121.5</v>
      </c>
      <c r="H10" s="53">
        <v>129.69999999999999</v>
      </c>
      <c r="I10" s="49">
        <f t="shared" si="0"/>
        <v>2.7669333333333337</v>
      </c>
      <c r="J10" s="53">
        <v>11.2</v>
      </c>
      <c r="K10" s="52">
        <v>11.3</v>
      </c>
      <c r="L10" s="52">
        <v>11.2</v>
      </c>
      <c r="M10" s="57">
        <f t="shared" si="1"/>
        <v>11.233333333333334</v>
      </c>
      <c r="N10" s="61" t="s">
        <v>38</v>
      </c>
      <c r="P10">
        <f t="shared" si="2"/>
        <v>4.0598496530454895</v>
      </c>
    </row>
    <row r="11" spans="1:16" ht="15.75" thickBot="1" x14ac:dyDescent="0.3">
      <c r="A11" s="51" t="s">
        <v>44</v>
      </c>
      <c r="B11" s="50">
        <v>2021</v>
      </c>
      <c r="C11" s="50">
        <v>198</v>
      </c>
      <c r="D11" s="49">
        <v>1</v>
      </c>
      <c r="E11" s="49">
        <v>3</v>
      </c>
      <c r="F11" s="49">
        <v>3.21</v>
      </c>
      <c r="G11" s="49">
        <v>118.9</v>
      </c>
      <c r="H11" s="49">
        <v>124.85</v>
      </c>
      <c r="I11" s="49">
        <f t="shared" si="0"/>
        <v>2.6634666666666669</v>
      </c>
      <c r="J11" s="49">
        <v>11.9</v>
      </c>
      <c r="K11" s="48">
        <v>11.8</v>
      </c>
      <c r="L11" s="48">
        <v>11.8</v>
      </c>
      <c r="M11" s="57">
        <f t="shared" si="1"/>
        <v>11.833333333333334</v>
      </c>
      <c r="N11" s="46" t="s">
        <v>38</v>
      </c>
      <c r="P11">
        <f t="shared" si="2"/>
        <v>4.4428313976772129</v>
      </c>
    </row>
    <row r="12" spans="1:16" ht="15.75" thickBot="1" x14ac:dyDescent="0.3">
      <c r="A12" s="56" t="s">
        <v>44</v>
      </c>
      <c r="B12" s="7">
        <v>2021</v>
      </c>
      <c r="C12" s="7">
        <v>198</v>
      </c>
      <c r="D12" s="47">
        <v>2</v>
      </c>
      <c r="E12" s="47">
        <v>3</v>
      </c>
      <c r="F12" s="47">
        <v>3.34</v>
      </c>
      <c r="G12" s="47">
        <v>132.30000000000001</v>
      </c>
      <c r="H12" s="47">
        <v>140.6</v>
      </c>
      <c r="I12" s="49">
        <f t="shared" si="0"/>
        <v>2.9994666666666667</v>
      </c>
      <c r="J12" s="47">
        <v>11.2</v>
      </c>
      <c r="K12" s="55">
        <v>11.2</v>
      </c>
      <c r="L12" s="55">
        <v>11.1</v>
      </c>
      <c r="M12" s="57">
        <f t="shared" si="1"/>
        <v>11.166666666666666</v>
      </c>
      <c r="N12" s="62" t="s">
        <v>38</v>
      </c>
      <c r="O12" s="58" t="s">
        <v>45</v>
      </c>
      <c r="P12">
        <f t="shared" si="2"/>
        <v>3.7228840682788049</v>
      </c>
    </row>
    <row r="13" spans="1:16" ht="15.75" thickBot="1" x14ac:dyDescent="0.3">
      <c r="A13" s="56" t="s">
        <v>44</v>
      </c>
      <c r="B13" s="7">
        <v>2021</v>
      </c>
      <c r="C13" s="7">
        <v>198</v>
      </c>
      <c r="D13" s="47">
        <v>3</v>
      </c>
      <c r="E13" s="47">
        <v>3</v>
      </c>
      <c r="F13" s="47">
        <v>3.32</v>
      </c>
      <c r="G13" s="47">
        <v>107.4</v>
      </c>
      <c r="H13" s="47">
        <v>113.4</v>
      </c>
      <c r="I13" s="49">
        <f t="shared" si="0"/>
        <v>2.4192000000000005</v>
      </c>
      <c r="J13" s="47">
        <v>11.2</v>
      </c>
      <c r="K13" s="55">
        <v>11.4</v>
      </c>
      <c r="L13" s="55">
        <v>11.6</v>
      </c>
      <c r="M13" s="57">
        <f t="shared" si="1"/>
        <v>11.4</v>
      </c>
      <c r="N13" s="62" t="s">
        <v>38</v>
      </c>
      <c r="P13">
        <f t="shared" si="2"/>
        <v>4.712301587301587</v>
      </c>
    </row>
    <row r="14" spans="1:16" ht="15.75" thickBot="1" x14ac:dyDescent="0.3">
      <c r="A14" s="54" t="s">
        <v>44</v>
      </c>
      <c r="B14" s="10">
        <v>2021</v>
      </c>
      <c r="C14" s="10">
        <v>198</v>
      </c>
      <c r="D14" s="53">
        <v>4</v>
      </c>
      <c r="E14" s="53">
        <v>3</v>
      </c>
      <c r="F14" s="53">
        <v>3.33</v>
      </c>
      <c r="G14" s="53">
        <v>125</v>
      </c>
      <c r="H14" s="53">
        <v>131.9</v>
      </c>
      <c r="I14" s="49">
        <f t="shared" si="0"/>
        <v>2.8138666666666672</v>
      </c>
      <c r="J14" s="53">
        <v>10.199999999999999</v>
      </c>
      <c r="K14" s="52">
        <v>10</v>
      </c>
      <c r="L14" s="52">
        <v>10</v>
      </c>
      <c r="M14" s="57">
        <f t="shared" si="1"/>
        <v>10.066666666666666</v>
      </c>
      <c r="N14" s="61" t="s">
        <v>38</v>
      </c>
      <c r="P14">
        <f t="shared" si="2"/>
        <v>3.5775208491281267</v>
      </c>
    </row>
    <row r="15" spans="1:16" ht="14.25" customHeight="1" thickBot="1" x14ac:dyDescent="0.3">
      <c r="A15" s="51" t="s">
        <v>44</v>
      </c>
      <c r="B15" s="50">
        <v>2021</v>
      </c>
      <c r="C15" s="50">
        <v>199</v>
      </c>
      <c r="D15" s="49">
        <v>1</v>
      </c>
      <c r="E15" s="49">
        <v>3</v>
      </c>
      <c r="F15" s="49">
        <v>3.35</v>
      </c>
      <c r="G15" s="49">
        <v>148.1</v>
      </c>
      <c r="H15" s="49">
        <v>155.1</v>
      </c>
      <c r="I15" s="49">
        <f t="shared" si="0"/>
        <v>3.3087999999999997</v>
      </c>
      <c r="J15" s="49">
        <v>12</v>
      </c>
      <c r="K15" s="48">
        <v>12.2</v>
      </c>
      <c r="L15" s="48">
        <v>12</v>
      </c>
      <c r="M15" s="57">
        <f t="shared" si="1"/>
        <v>12.066666666666668</v>
      </c>
      <c r="N15" s="46" t="s">
        <v>38</v>
      </c>
      <c r="P15">
        <f t="shared" si="2"/>
        <v>3.6468407479045784</v>
      </c>
    </row>
    <row r="16" spans="1:16" ht="15.75" thickBot="1" x14ac:dyDescent="0.3">
      <c r="A16" s="51" t="s">
        <v>44</v>
      </c>
      <c r="B16" s="50">
        <v>2021</v>
      </c>
      <c r="C16" s="50">
        <v>221</v>
      </c>
      <c r="D16" s="49">
        <v>1</v>
      </c>
      <c r="E16" s="49">
        <v>0.5</v>
      </c>
      <c r="F16" s="49">
        <v>3.44</v>
      </c>
      <c r="G16" s="49">
        <v>29.8</v>
      </c>
      <c r="H16" s="49">
        <v>32.200000000000003</v>
      </c>
      <c r="I16" s="49">
        <f t="shared" si="0"/>
        <v>4.1215999999999999</v>
      </c>
      <c r="J16" s="49">
        <v>10.6</v>
      </c>
      <c r="K16" s="48">
        <v>10.4</v>
      </c>
      <c r="L16" s="48">
        <v>10.4</v>
      </c>
      <c r="M16" s="57">
        <f t="shared" si="1"/>
        <v>10.466666666666667</v>
      </c>
      <c r="N16" s="46" t="s">
        <v>40</v>
      </c>
      <c r="P16">
        <f t="shared" si="2"/>
        <v>2.539466873706004</v>
      </c>
    </row>
    <row r="17" spans="1:16" ht="15.75" thickBot="1" x14ac:dyDescent="0.3">
      <c r="A17" s="51" t="s">
        <v>44</v>
      </c>
      <c r="B17" s="50">
        <v>2021</v>
      </c>
      <c r="C17" s="50">
        <v>222</v>
      </c>
      <c r="D17" s="49">
        <v>1</v>
      </c>
      <c r="E17" s="49">
        <v>3</v>
      </c>
      <c r="F17" s="49">
        <v>3.44</v>
      </c>
      <c r="G17" s="49">
        <v>158.69999999999999</v>
      </c>
      <c r="H17" s="49">
        <v>163.1</v>
      </c>
      <c r="I17" s="49">
        <f t="shared" si="0"/>
        <v>3.4794666666666667</v>
      </c>
      <c r="J17" s="49">
        <v>8.1999999999999993</v>
      </c>
      <c r="K17" s="48">
        <v>8.4</v>
      </c>
      <c r="L17" s="48">
        <v>8.4</v>
      </c>
      <c r="M17" s="57">
        <f t="shared" si="1"/>
        <v>8.3333333333333339</v>
      </c>
      <c r="N17" s="46" t="s">
        <v>38</v>
      </c>
      <c r="P17">
        <f t="shared" si="2"/>
        <v>2.3950030656039241</v>
      </c>
    </row>
    <row r="18" spans="1:16" ht="15.75" thickBot="1" x14ac:dyDescent="0.3">
      <c r="A18" s="56" t="s">
        <v>44</v>
      </c>
      <c r="B18" s="7">
        <v>2021</v>
      </c>
      <c r="C18" s="7">
        <v>223</v>
      </c>
      <c r="D18" s="47">
        <v>2</v>
      </c>
      <c r="E18" s="47">
        <v>3</v>
      </c>
      <c r="F18" s="47">
        <v>3.36</v>
      </c>
      <c r="G18" s="47">
        <v>91.8</v>
      </c>
      <c r="H18" s="47">
        <v>97.2</v>
      </c>
      <c r="I18" s="49">
        <f t="shared" si="0"/>
        <v>2.0736000000000003</v>
      </c>
      <c r="J18" s="47">
        <v>8.1999999999999993</v>
      </c>
      <c r="K18" s="55">
        <v>8.1999999999999993</v>
      </c>
      <c r="L18" s="55">
        <v>8.1999999999999993</v>
      </c>
      <c r="M18" s="48">
        <f t="shared" si="1"/>
        <v>8.1999999999999993</v>
      </c>
      <c r="N18" s="46" t="s">
        <v>38</v>
      </c>
      <c r="P18">
        <f t="shared" si="2"/>
        <v>3.9544753086419742</v>
      </c>
    </row>
    <row r="19" spans="1:16" ht="15.75" thickBot="1" x14ac:dyDescent="0.3">
      <c r="A19" s="56" t="s">
        <v>44</v>
      </c>
      <c r="B19" s="7">
        <v>2021</v>
      </c>
      <c r="C19" s="7">
        <v>223</v>
      </c>
      <c r="D19" s="47">
        <v>3</v>
      </c>
      <c r="E19" s="47">
        <v>2</v>
      </c>
      <c r="F19" s="47">
        <v>3.42</v>
      </c>
      <c r="G19" s="47">
        <v>62</v>
      </c>
      <c r="H19" s="47">
        <v>66.5</v>
      </c>
      <c r="I19" s="49">
        <f t="shared" si="0"/>
        <v>2.1280000000000001</v>
      </c>
      <c r="J19" s="47">
        <v>12</v>
      </c>
      <c r="K19" s="55">
        <v>11.8</v>
      </c>
      <c r="L19" s="55">
        <v>11.8</v>
      </c>
      <c r="M19" s="57">
        <f t="shared" si="1"/>
        <v>11.866666666666667</v>
      </c>
      <c r="N19" s="46" t="s">
        <v>38</v>
      </c>
      <c r="P19">
        <f t="shared" si="2"/>
        <v>5.5764411027568919</v>
      </c>
    </row>
    <row r="20" spans="1:16" ht="15.75" thickBot="1" x14ac:dyDescent="0.3">
      <c r="A20" s="54" t="s">
        <v>44</v>
      </c>
      <c r="B20" s="10">
        <v>2021</v>
      </c>
      <c r="C20" s="10">
        <v>223</v>
      </c>
      <c r="D20" s="53">
        <v>4</v>
      </c>
      <c r="E20" s="53">
        <v>3</v>
      </c>
      <c r="F20" s="53">
        <v>3.45</v>
      </c>
      <c r="G20" s="53">
        <v>72.400000000000006</v>
      </c>
      <c r="H20" s="53">
        <v>79.099999999999994</v>
      </c>
      <c r="I20" s="49">
        <f t="shared" si="0"/>
        <v>1.6874666666666664</v>
      </c>
      <c r="J20" s="53">
        <v>11</v>
      </c>
      <c r="K20" s="52">
        <v>11</v>
      </c>
      <c r="L20" s="52">
        <v>11</v>
      </c>
      <c r="M20" s="48">
        <f t="shared" si="1"/>
        <v>11</v>
      </c>
      <c r="N20" s="46" t="s">
        <v>38</v>
      </c>
      <c r="P20">
        <f t="shared" si="2"/>
        <v>6.518647281921619</v>
      </c>
    </row>
    <row r="21" spans="1:16" ht="15.75" thickBot="1" x14ac:dyDescent="0.3">
      <c r="A21" s="51" t="s">
        <v>44</v>
      </c>
      <c r="B21" s="50">
        <v>2021</v>
      </c>
      <c r="C21" s="50">
        <v>236</v>
      </c>
      <c r="D21" s="49">
        <v>1</v>
      </c>
      <c r="E21" s="49">
        <v>3</v>
      </c>
      <c r="F21" s="49">
        <v>3.37</v>
      </c>
      <c r="G21" s="49">
        <v>81</v>
      </c>
      <c r="H21" s="49">
        <v>85.2</v>
      </c>
      <c r="I21" s="49">
        <f t="shared" si="0"/>
        <v>1.8176000000000003</v>
      </c>
      <c r="J21" s="49">
        <v>6</v>
      </c>
      <c r="K21" s="48">
        <v>6</v>
      </c>
      <c r="L21" s="48">
        <v>6</v>
      </c>
      <c r="M21" s="48">
        <f t="shared" si="1"/>
        <v>6</v>
      </c>
      <c r="N21" s="46" t="s">
        <v>38</v>
      </c>
      <c r="P21">
        <f t="shared" si="2"/>
        <v>3.3010563380281686</v>
      </c>
    </row>
    <row r="22" spans="1:16" ht="15.75" thickBot="1" x14ac:dyDescent="0.3">
      <c r="A22" s="51" t="s">
        <v>42</v>
      </c>
      <c r="B22" s="50">
        <v>2021</v>
      </c>
      <c r="C22" s="50">
        <v>260</v>
      </c>
      <c r="D22" s="49">
        <v>1</v>
      </c>
      <c r="E22" s="49">
        <v>2</v>
      </c>
      <c r="F22" s="49">
        <v>3.43</v>
      </c>
      <c r="G22" s="49">
        <v>59.6</v>
      </c>
      <c r="H22" s="49">
        <v>63.6</v>
      </c>
      <c r="I22" s="49">
        <f t="shared" si="0"/>
        <v>2.0352000000000001</v>
      </c>
      <c r="J22" s="49">
        <v>8.8000000000000007</v>
      </c>
      <c r="K22" s="48">
        <v>8.8000000000000007</v>
      </c>
      <c r="L22" s="48">
        <v>8.8000000000000007</v>
      </c>
      <c r="M22" s="48">
        <f t="shared" si="1"/>
        <v>8.8000000000000007</v>
      </c>
      <c r="N22" s="46" t="s">
        <v>38</v>
      </c>
      <c r="P22">
        <f t="shared" si="2"/>
        <v>4.3238993710691824</v>
      </c>
    </row>
    <row r="23" spans="1:16" ht="15.75" thickBot="1" x14ac:dyDescent="0.3">
      <c r="A23" s="56" t="s">
        <v>42</v>
      </c>
      <c r="B23" s="7">
        <v>2021</v>
      </c>
      <c r="C23" s="7">
        <v>260</v>
      </c>
      <c r="D23" s="47">
        <v>2</v>
      </c>
      <c r="E23" s="47">
        <v>2</v>
      </c>
      <c r="F23" s="47">
        <v>3.41</v>
      </c>
      <c r="G23" s="47">
        <v>53.9</v>
      </c>
      <c r="H23" s="47">
        <v>57.5</v>
      </c>
      <c r="I23" s="49">
        <f t="shared" si="0"/>
        <v>1.8400000000000003</v>
      </c>
      <c r="J23" s="47">
        <v>12</v>
      </c>
      <c r="K23" s="55">
        <v>12</v>
      </c>
      <c r="L23" s="55">
        <v>12</v>
      </c>
      <c r="M23" s="48">
        <f t="shared" si="1"/>
        <v>12</v>
      </c>
      <c r="N23" s="46" t="s">
        <v>38</v>
      </c>
      <c r="P23">
        <f t="shared" si="2"/>
        <v>6.5217391304347814</v>
      </c>
    </row>
    <row r="24" spans="1:16" ht="15.75" thickBot="1" x14ac:dyDescent="0.3">
      <c r="A24" s="56" t="s">
        <v>42</v>
      </c>
      <c r="B24" s="7">
        <v>2021</v>
      </c>
      <c r="C24" s="7">
        <v>260</v>
      </c>
      <c r="D24" s="47">
        <v>3</v>
      </c>
      <c r="E24" s="47">
        <v>2</v>
      </c>
      <c r="F24" s="47">
        <v>3.56</v>
      </c>
      <c r="G24" s="47">
        <v>52.5</v>
      </c>
      <c r="H24" s="47">
        <v>56.9</v>
      </c>
      <c r="I24" s="49">
        <f t="shared" si="0"/>
        <v>1.8207999999999998</v>
      </c>
      <c r="J24" s="47">
        <v>8.6</v>
      </c>
      <c r="K24" s="55">
        <v>8.6</v>
      </c>
      <c r="L24" s="55">
        <v>8.4</v>
      </c>
      <c r="M24" s="57">
        <f t="shared" si="1"/>
        <v>8.5333333333333332</v>
      </c>
      <c r="N24" s="46" t="s">
        <v>38</v>
      </c>
      <c r="P24">
        <f t="shared" si="2"/>
        <v>4.6865846514352674</v>
      </c>
    </row>
    <row r="25" spans="1:16" ht="15.75" thickBot="1" x14ac:dyDescent="0.3">
      <c r="A25" s="54" t="s">
        <v>42</v>
      </c>
      <c r="B25" s="10">
        <v>2021</v>
      </c>
      <c r="C25" s="10">
        <v>260</v>
      </c>
      <c r="D25" s="53">
        <v>4</v>
      </c>
      <c r="E25" s="53">
        <v>3</v>
      </c>
      <c r="F25" s="53">
        <v>3.58</v>
      </c>
      <c r="G25" s="53">
        <v>69.3</v>
      </c>
      <c r="H25" s="53">
        <v>74.900000000000006</v>
      </c>
      <c r="I25" s="49">
        <f t="shared" si="0"/>
        <v>1.5978666666666668</v>
      </c>
      <c r="J25" s="53">
        <v>10.6</v>
      </c>
      <c r="K25" s="52">
        <v>10.4</v>
      </c>
      <c r="L25" s="52">
        <v>10.4</v>
      </c>
      <c r="M25" s="57">
        <f t="shared" si="1"/>
        <v>10.466666666666667</v>
      </c>
      <c r="N25" s="46" t="s">
        <v>38</v>
      </c>
      <c r="P25">
        <f t="shared" si="2"/>
        <v>6.5504005340453935</v>
      </c>
    </row>
    <row r="26" spans="1:16" ht="15.75" thickBot="1" x14ac:dyDescent="0.3">
      <c r="A26" s="51" t="s">
        <v>42</v>
      </c>
      <c r="B26" s="50">
        <v>2021</v>
      </c>
      <c r="C26" s="50">
        <v>261</v>
      </c>
      <c r="D26" s="49">
        <v>1</v>
      </c>
      <c r="E26" s="49">
        <v>3</v>
      </c>
      <c r="F26" s="49">
        <v>3.31</v>
      </c>
      <c r="G26" s="49">
        <v>84.4</v>
      </c>
      <c r="H26" s="49">
        <v>99.7</v>
      </c>
      <c r="I26" s="49">
        <f t="shared" si="0"/>
        <v>2.1269333333333336</v>
      </c>
      <c r="J26" s="49">
        <v>10</v>
      </c>
      <c r="K26" s="48">
        <v>10.199999999999999</v>
      </c>
      <c r="L26" s="48">
        <v>10.199999999999999</v>
      </c>
      <c r="M26" s="57">
        <f t="shared" si="1"/>
        <v>10.133333333333333</v>
      </c>
      <c r="N26" s="46" t="s">
        <v>38</v>
      </c>
      <c r="P26">
        <f t="shared" si="2"/>
        <v>4.7642928786359073</v>
      </c>
    </row>
    <row r="27" spans="1:16" ht="15.75" thickBot="1" x14ac:dyDescent="0.3">
      <c r="A27" s="51" t="s">
        <v>42</v>
      </c>
      <c r="B27" s="50">
        <v>2021</v>
      </c>
      <c r="C27" s="50">
        <v>262</v>
      </c>
      <c r="D27" s="49">
        <v>1</v>
      </c>
      <c r="E27" s="49">
        <v>3</v>
      </c>
      <c r="F27" s="49">
        <v>3.56</v>
      </c>
      <c r="G27" s="49">
        <v>68.2</v>
      </c>
      <c r="H27" s="49">
        <v>71.5</v>
      </c>
      <c r="I27" s="49">
        <f t="shared" si="0"/>
        <v>1.5253333333333334</v>
      </c>
      <c r="J27" s="49">
        <v>11</v>
      </c>
      <c r="K27" s="48">
        <v>11</v>
      </c>
      <c r="L27" s="48">
        <v>11</v>
      </c>
      <c r="M27" s="48">
        <f t="shared" si="1"/>
        <v>11</v>
      </c>
      <c r="N27" s="46" t="s">
        <v>38</v>
      </c>
      <c r="P27">
        <f t="shared" si="2"/>
        <v>7.2115384615384608</v>
      </c>
    </row>
    <row r="28" spans="1:16" ht="15.75" thickBot="1" x14ac:dyDescent="0.3">
      <c r="A28" s="51" t="s">
        <v>42</v>
      </c>
      <c r="B28" s="50">
        <v>2021</v>
      </c>
      <c r="C28" s="50">
        <v>268</v>
      </c>
      <c r="D28" s="49">
        <v>1</v>
      </c>
      <c r="E28" s="49">
        <v>1</v>
      </c>
      <c r="F28" s="49">
        <v>3.55</v>
      </c>
      <c r="G28" s="49">
        <v>25.3</v>
      </c>
      <c r="H28" s="49">
        <v>27</v>
      </c>
      <c r="I28" s="49">
        <f t="shared" si="0"/>
        <v>1.728</v>
      </c>
      <c r="J28" s="49">
        <v>9</v>
      </c>
      <c r="K28" s="48">
        <v>9.1999999999999993</v>
      </c>
      <c r="L28" s="48">
        <v>9</v>
      </c>
      <c r="M28" s="57">
        <f t="shared" si="1"/>
        <v>9.0666666666666664</v>
      </c>
      <c r="N28" s="46" t="s">
        <v>38</v>
      </c>
      <c r="P28">
        <f t="shared" si="2"/>
        <v>5.2469135802469138</v>
      </c>
    </row>
    <row r="29" spans="1:16" ht="15.75" thickBot="1" x14ac:dyDescent="0.3">
      <c r="A29" s="51" t="s">
        <v>42</v>
      </c>
      <c r="B29" s="50">
        <v>2021</v>
      </c>
      <c r="C29" s="50">
        <v>271</v>
      </c>
      <c r="D29" s="49">
        <v>1</v>
      </c>
      <c r="E29" s="49">
        <v>3</v>
      </c>
      <c r="F29" s="49">
        <v>3.47</v>
      </c>
      <c r="G29" s="49">
        <v>103.4</v>
      </c>
      <c r="H29" s="49">
        <v>109.8</v>
      </c>
      <c r="I29" s="49">
        <f t="shared" si="0"/>
        <v>2.3424</v>
      </c>
      <c r="J29" s="49">
        <v>10</v>
      </c>
      <c r="K29" s="48">
        <v>10.199999999999999</v>
      </c>
      <c r="L29" s="48">
        <v>10.199999999999999</v>
      </c>
      <c r="M29" s="57">
        <f t="shared" si="1"/>
        <v>10.133333333333333</v>
      </c>
      <c r="N29" s="46" t="s">
        <v>38</v>
      </c>
      <c r="P29">
        <f t="shared" si="2"/>
        <v>4.3260473588342441</v>
      </c>
    </row>
    <row r="30" spans="1:16" ht="15.75" thickBot="1" x14ac:dyDescent="0.3">
      <c r="A30" s="51" t="s">
        <v>42</v>
      </c>
      <c r="B30" s="50">
        <v>2021</v>
      </c>
      <c r="C30" s="50">
        <v>272</v>
      </c>
      <c r="D30" s="49">
        <v>1</v>
      </c>
      <c r="E30" s="49">
        <v>2</v>
      </c>
      <c r="F30" s="49">
        <v>3.55</v>
      </c>
      <c r="G30" s="49">
        <v>60.4</v>
      </c>
      <c r="H30" s="49">
        <v>63.5</v>
      </c>
      <c r="I30" s="49">
        <f t="shared" si="0"/>
        <v>2.032</v>
      </c>
      <c r="J30" s="49">
        <v>8</v>
      </c>
      <c r="K30" s="48">
        <v>8</v>
      </c>
      <c r="L30" s="48">
        <v>8</v>
      </c>
      <c r="M30" s="48">
        <f t="shared" si="1"/>
        <v>8</v>
      </c>
      <c r="N30" s="46" t="s">
        <v>38</v>
      </c>
      <c r="P30">
        <f t="shared" si="2"/>
        <v>3.9370078740157481</v>
      </c>
    </row>
    <row r="31" spans="1:16" ht="15.75" thickBot="1" x14ac:dyDescent="0.3">
      <c r="A31" s="51" t="s">
        <v>42</v>
      </c>
      <c r="B31" s="50">
        <v>2021</v>
      </c>
      <c r="C31" s="50">
        <v>274</v>
      </c>
      <c r="D31" s="49">
        <v>1</v>
      </c>
      <c r="E31" s="49">
        <v>2</v>
      </c>
      <c r="F31" s="49">
        <v>4.05</v>
      </c>
      <c r="G31" s="49">
        <v>25.6</v>
      </c>
      <c r="H31" s="49">
        <v>29</v>
      </c>
      <c r="I31" s="49">
        <f t="shared" si="0"/>
        <v>0.92800000000000005</v>
      </c>
      <c r="J31" s="49">
        <v>6.8</v>
      </c>
      <c r="K31" s="48">
        <v>7.2</v>
      </c>
      <c r="L31" s="48">
        <v>7</v>
      </c>
      <c r="M31" s="48">
        <f t="shared" si="1"/>
        <v>7</v>
      </c>
      <c r="N31" s="46" t="s">
        <v>40</v>
      </c>
      <c r="P31">
        <f t="shared" si="2"/>
        <v>7.5431034482758621</v>
      </c>
    </row>
    <row r="32" spans="1:16" ht="15.75" thickBot="1" x14ac:dyDescent="0.3">
      <c r="A32" s="51" t="s">
        <v>42</v>
      </c>
      <c r="B32" s="50">
        <v>2021</v>
      </c>
      <c r="C32" s="50">
        <v>276</v>
      </c>
      <c r="D32" s="49">
        <v>1</v>
      </c>
      <c r="E32" s="49">
        <v>2</v>
      </c>
      <c r="F32" s="49">
        <v>3.45</v>
      </c>
      <c r="G32" s="49">
        <v>48.3</v>
      </c>
      <c r="H32" s="49">
        <v>50.5</v>
      </c>
      <c r="I32" s="49">
        <f t="shared" si="0"/>
        <v>1.6160000000000001</v>
      </c>
      <c r="J32" s="49">
        <v>11.2</v>
      </c>
      <c r="K32" s="48">
        <v>11.2</v>
      </c>
      <c r="L32" s="48">
        <v>11.2</v>
      </c>
      <c r="M32" s="48">
        <f t="shared" si="1"/>
        <v>11.199999999999998</v>
      </c>
      <c r="N32" s="46" t="s">
        <v>38</v>
      </c>
      <c r="O32" s="58" t="s">
        <v>43</v>
      </c>
      <c r="P32">
        <f t="shared" si="2"/>
        <v>6.9306930693069289</v>
      </c>
    </row>
    <row r="33" spans="1:16" ht="15.75" thickBot="1" x14ac:dyDescent="0.3">
      <c r="A33" s="51" t="s">
        <v>42</v>
      </c>
      <c r="B33" s="50">
        <v>2021</v>
      </c>
      <c r="C33" s="50">
        <v>280</v>
      </c>
      <c r="D33" s="49">
        <v>1</v>
      </c>
      <c r="E33" s="49">
        <v>3</v>
      </c>
      <c r="F33" s="49">
        <v>3.68</v>
      </c>
      <c r="G33" s="49">
        <v>58.1</v>
      </c>
      <c r="H33" s="49">
        <v>62.3</v>
      </c>
      <c r="I33" s="49">
        <f t="shared" si="0"/>
        <v>1.3290666666666666</v>
      </c>
      <c r="J33" s="49">
        <v>10.199999999999999</v>
      </c>
      <c r="K33" s="48">
        <v>10</v>
      </c>
      <c r="L33" s="48">
        <v>10</v>
      </c>
      <c r="M33" s="57">
        <f t="shared" si="1"/>
        <v>10.066666666666666</v>
      </c>
      <c r="N33" s="46" t="s">
        <v>38</v>
      </c>
      <c r="P33">
        <f t="shared" si="2"/>
        <v>7.5742375601926168</v>
      </c>
    </row>
    <row r="34" spans="1:16" ht="15.75" thickBot="1" x14ac:dyDescent="0.3">
      <c r="A34" s="51" t="s">
        <v>42</v>
      </c>
      <c r="B34" s="50">
        <v>2021</v>
      </c>
      <c r="C34" s="50">
        <v>284</v>
      </c>
      <c r="D34" s="49">
        <v>1</v>
      </c>
      <c r="E34" s="49">
        <v>3</v>
      </c>
      <c r="F34" s="49">
        <v>3.36</v>
      </c>
      <c r="G34" s="49">
        <v>65</v>
      </c>
      <c r="H34" s="49">
        <v>68.2</v>
      </c>
      <c r="I34" s="49">
        <f t="shared" ref="I34:I65" si="3">(H34*0.01*0.064*100/E34)</f>
        <v>1.4549333333333336</v>
      </c>
      <c r="J34" s="49">
        <v>6</v>
      </c>
      <c r="K34" s="48">
        <v>6</v>
      </c>
      <c r="L34" s="48">
        <v>6</v>
      </c>
      <c r="M34" s="48">
        <f t="shared" ref="M34:M65" si="4">AVERAGE(J34:L34)</f>
        <v>6</v>
      </c>
      <c r="N34" s="46" t="s">
        <v>38</v>
      </c>
      <c r="P34">
        <f t="shared" ref="P34:P65" si="5">M34/I34</f>
        <v>4.1239002932551312</v>
      </c>
    </row>
    <row r="35" spans="1:16" ht="15.75" thickBot="1" x14ac:dyDescent="0.3">
      <c r="A35" s="56" t="s">
        <v>42</v>
      </c>
      <c r="B35" s="7">
        <v>2021</v>
      </c>
      <c r="C35" s="7">
        <v>284</v>
      </c>
      <c r="D35" s="47">
        <v>2</v>
      </c>
      <c r="E35" s="47">
        <v>2</v>
      </c>
      <c r="F35" s="47">
        <v>3.38</v>
      </c>
      <c r="G35" s="47">
        <v>79.900000000000006</v>
      </c>
      <c r="H35" s="47">
        <v>83.2</v>
      </c>
      <c r="I35" s="49">
        <f t="shared" si="3"/>
        <v>2.6624000000000003</v>
      </c>
      <c r="J35" s="47">
        <v>7</v>
      </c>
      <c r="K35" s="55">
        <v>7.2</v>
      </c>
      <c r="L35" s="55">
        <v>7.2</v>
      </c>
      <c r="M35" s="60">
        <f t="shared" si="4"/>
        <v>7.1333333333333329</v>
      </c>
      <c r="N35" s="46" t="s">
        <v>38</v>
      </c>
      <c r="P35">
        <f t="shared" si="5"/>
        <v>2.6792868589743586</v>
      </c>
    </row>
    <row r="36" spans="1:16" ht="15.75" thickBot="1" x14ac:dyDescent="0.3">
      <c r="A36" s="56" t="s">
        <v>42</v>
      </c>
      <c r="B36" s="7">
        <v>2021</v>
      </c>
      <c r="C36" s="7">
        <v>284</v>
      </c>
      <c r="D36" s="47">
        <v>3</v>
      </c>
      <c r="E36" s="47">
        <v>2</v>
      </c>
      <c r="F36" s="47">
        <v>3.33</v>
      </c>
      <c r="G36" s="47">
        <v>66.5</v>
      </c>
      <c r="H36" s="47">
        <v>70.099999999999994</v>
      </c>
      <c r="I36" s="49">
        <f t="shared" si="3"/>
        <v>2.2431999999999999</v>
      </c>
      <c r="J36" s="47">
        <v>6.2</v>
      </c>
      <c r="K36" s="55">
        <v>6</v>
      </c>
      <c r="L36" s="55">
        <v>6</v>
      </c>
      <c r="M36" s="60">
        <f t="shared" si="4"/>
        <v>6.0666666666666664</v>
      </c>
      <c r="N36" s="46" t="s">
        <v>38</v>
      </c>
      <c r="P36">
        <f t="shared" si="5"/>
        <v>2.7044698050404183</v>
      </c>
    </row>
    <row r="37" spans="1:16" ht="15.75" thickBot="1" x14ac:dyDescent="0.3">
      <c r="A37" s="54" t="s">
        <v>42</v>
      </c>
      <c r="B37" s="10">
        <v>2021</v>
      </c>
      <c r="C37" s="10">
        <v>284</v>
      </c>
      <c r="D37" s="53">
        <v>4</v>
      </c>
      <c r="E37" s="53">
        <v>3</v>
      </c>
      <c r="F37" s="53">
        <v>3.37</v>
      </c>
      <c r="G37" s="53">
        <v>81.7</v>
      </c>
      <c r="H37" s="53">
        <v>85.8</v>
      </c>
      <c r="I37" s="49">
        <f t="shared" si="3"/>
        <v>1.8304</v>
      </c>
      <c r="J37" s="53">
        <v>8</v>
      </c>
      <c r="K37" s="52">
        <v>8</v>
      </c>
      <c r="L37" s="52">
        <v>8.1999999999999993</v>
      </c>
      <c r="M37" s="60">
        <f t="shared" si="4"/>
        <v>8.0666666666666664</v>
      </c>
      <c r="N37" s="46" t="s">
        <v>38</v>
      </c>
      <c r="P37">
        <f t="shared" si="5"/>
        <v>4.4070512820512819</v>
      </c>
    </row>
    <row r="38" spans="1:16" ht="15.75" thickBot="1" x14ac:dyDescent="0.3">
      <c r="A38" s="51" t="s">
        <v>42</v>
      </c>
      <c r="B38" s="50">
        <v>2021</v>
      </c>
      <c r="C38" s="50">
        <v>285</v>
      </c>
      <c r="D38" s="49">
        <v>1</v>
      </c>
      <c r="E38" s="49">
        <v>3</v>
      </c>
      <c r="F38" s="49">
        <v>3.41</v>
      </c>
      <c r="G38" s="49">
        <v>75.400000000000006</v>
      </c>
      <c r="H38" s="49">
        <v>79.599999999999994</v>
      </c>
      <c r="I38" s="49">
        <f t="shared" si="3"/>
        <v>1.6981333333333331</v>
      </c>
      <c r="J38" s="49">
        <v>9</v>
      </c>
      <c r="K38" s="48">
        <v>9</v>
      </c>
      <c r="L38" s="48">
        <v>9</v>
      </c>
      <c r="M38" s="48">
        <f t="shared" si="4"/>
        <v>9</v>
      </c>
      <c r="N38" s="46" t="s">
        <v>38</v>
      </c>
      <c r="P38">
        <f t="shared" si="5"/>
        <v>5.2999371859296494</v>
      </c>
    </row>
    <row r="39" spans="1:16" ht="15.75" thickBot="1" x14ac:dyDescent="0.3">
      <c r="A39" s="56" t="s">
        <v>42</v>
      </c>
      <c r="B39" s="7">
        <v>2021</v>
      </c>
      <c r="C39" s="7">
        <v>285</v>
      </c>
      <c r="D39" s="47">
        <v>2</v>
      </c>
      <c r="E39" s="47">
        <v>3</v>
      </c>
      <c r="F39" s="47">
        <v>3.45</v>
      </c>
      <c r="G39" s="47">
        <v>93.2</v>
      </c>
      <c r="H39" s="47">
        <v>99.9</v>
      </c>
      <c r="I39" s="49">
        <f t="shared" si="3"/>
        <v>2.1312000000000002</v>
      </c>
      <c r="J39" s="47">
        <v>8</v>
      </c>
      <c r="K39" s="55">
        <v>8</v>
      </c>
      <c r="L39" s="55">
        <v>8</v>
      </c>
      <c r="M39" s="48">
        <f t="shared" si="4"/>
        <v>8</v>
      </c>
      <c r="N39" s="46" t="s">
        <v>38</v>
      </c>
      <c r="P39">
        <f t="shared" si="5"/>
        <v>3.7537537537537533</v>
      </c>
    </row>
    <row r="40" spans="1:16" ht="15.75" thickBot="1" x14ac:dyDescent="0.3">
      <c r="A40" s="56" t="s">
        <v>42</v>
      </c>
      <c r="B40" s="7">
        <v>2021</v>
      </c>
      <c r="C40" s="7">
        <v>285</v>
      </c>
      <c r="D40" s="47">
        <v>3</v>
      </c>
      <c r="E40" s="47">
        <v>3</v>
      </c>
      <c r="F40" s="47">
        <v>3.47</v>
      </c>
      <c r="G40" s="47">
        <v>66.2</v>
      </c>
      <c r="H40" s="47">
        <v>70.599999999999994</v>
      </c>
      <c r="I40" s="49">
        <f t="shared" si="3"/>
        <v>1.5061333333333333</v>
      </c>
      <c r="J40" s="47">
        <v>8.1999999999999993</v>
      </c>
      <c r="K40" s="55">
        <v>8.1999999999999993</v>
      </c>
      <c r="L40" s="55">
        <v>8.1999999999999993</v>
      </c>
      <c r="M40" s="48">
        <f t="shared" si="4"/>
        <v>8.1999999999999993</v>
      </c>
      <c r="N40" s="46" t="s">
        <v>38</v>
      </c>
      <c r="P40">
        <f t="shared" si="5"/>
        <v>5.4444050991501411</v>
      </c>
    </row>
    <row r="41" spans="1:16" ht="15.75" thickBot="1" x14ac:dyDescent="0.3">
      <c r="A41" s="54" t="s">
        <v>42</v>
      </c>
      <c r="B41" s="10">
        <v>2021</v>
      </c>
      <c r="C41" s="10">
        <v>285</v>
      </c>
      <c r="D41" s="53">
        <v>4</v>
      </c>
      <c r="E41" s="53">
        <v>3</v>
      </c>
      <c r="F41" s="53">
        <v>3.44</v>
      </c>
      <c r="G41" s="53">
        <v>86.4</v>
      </c>
      <c r="H41" s="53">
        <v>91.7</v>
      </c>
      <c r="I41" s="49">
        <f t="shared" si="3"/>
        <v>1.9562666666666668</v>
      </c>
      <c r="J41" s="53">
        <v>9.1999999999999993</v>
      </c>
      <c r="K41" s="52">
        <v>9</v>
      </c>
      <c r="L41" s="52">
        <v>9</v>
      </c>
      <c r="M41" s="60">
        <f t="shared" si="4"/>
        <v>9.0666666666666664</v>
      </c>
      <c r="N41" s="46" t="s">
        <v>38</v>
      </c>
      <c r="P41">
        <f t="shared" si="5"/>
        <v>4.634678298800436</v>
      </c>
    </row>
    <row r="42" spans="1:16" ht="15.75" thickBot="1" x14ac:dyDescent="0.3">
      <c r="A42" s="51" t="s">
        <v>42</v>
      </c>
      <c r="B42" s="50">
        <v>2021</v>
      </c>
      <c r="C42" s="50">
        <v>286</v>
      </c>
      <c r="D42" s="49">
        <v>1</v>
      </c>
      <c r="E42" s="49">
        <v>3</v>
      </c>
      <c r="F42" s="49">
        <v>3.76</v>
      </c>
      <c r="G42" s="49">
        <v>69.599999999999994</v>
      </c>
      <c r="H42" s="49">
        <v>75</v>
      </c>
      <c r="I42" s="49">
        <f t="shared" si="3"/>
        <v>1.5999999999999999</v>
      </c>
      <c r="J42" s="49">
        <v>9</v>
      </c>
      <c r="K42" s="48">
        <v>9.4</v>
      </c>
      <c r="L42" s="48">
        <v>9.1999999999999993</v>
      </c>
      <c r="M42" s="48">
        <f t="shared" si="4"/>
        <v>9.1999999999999993</v>
      </c>
      <c r="N42" s="46" t="s">
        <v>38</v>
      </c>
      <c r="P42">
        <f t="shared" si="5"/>
        <v>5.75</v>
      </c>
    </row>
    <row r="43" spans="1:16" ht="15.75" thickBot="1" x14ac:dyDescent="0.3">
      <c r="A43" s="51" t="s">
        <v>42</v>
      </c>
      <c r="B43" s="50">
        <v>2021</v>
      </c>
      <c r="C43" s="50">
        <v>287</v>
      </c>
      <c r="D43" s="49">
        <v>1</v>
      </c>
      <c r="E43" s="49">
        <v>3</v>
      </c>
      <c r="F43" s="49">
        <v>3.55</v>
      </c>
      <c r="G43" s="49">
        <v>70.8</v>
      </c>
      <c r="H43" s="49">
        <v>74.5</v>
      </c>
      <c r="I43" s="49">
        <f t="shared" si="3"/>
        <v>1.5893333333333333</v>
      </c>
      <c r="J43" s="49">
        <v>7.2</v>
      </c>
      <c r="K43" s="48">
        <v>7.2</v>
      </c>
      <c r="L43" s="48">
        <v>7.2</v>
      </c>
      <c r="M43" s="48">
        <f t="shared" si="4"/>
        <v>7.2</v>
      </c>
      <c r="N43" s="46" t="s">
        <v>38</v>
      </c>
      <c r="P43">
        <f t="shared" si="5"/>
        <v>4.5302013422818792</v>
      </c>
    </row>
    <row r="44" spans="1:16" ht="15.75" thickBot="1" x14ac:dyDescent="0.3">
      <c r="A44" s="51" t="s">
        <v>42</v>
      </c>
      <c r="B44" s="50">
        <v>2021</v>
      </c>
      <c r="C44" s="50">
        <v>288</v>
      </c>
      <c r="D44" s="49">
        <v>1</v>
      </c>
      <c r="E44" s="49">
        <v>1</v>
      </c>
      <c r="F44" s="49">
        <v>3.43</v>
      </c>
      <c r="G44" s="49">
        <v>101.1</v>
      </c>
      <c r="H44" s="49">
        <v>106.5</v>
      </c>
      <c r="I44" s="49">
        <f t="shared" si="3"/>
        <v>6.8159999999999998</v>
      </c>
      <c r="J44" s="49">
        <v>13</v>
      </c>
      <c r="K44" s="48">
        <v>13</v>
      </c>
      <c r="L44" s="48">
        <v>13</v>
      </c>
      <c r="M44" s="48">
        <f t="shared" si="4"/>
        <v>13</v>
      </c>
      <c r="N44" s="46" t="s">
        <v>38</v>
      </c>
      <c r="P44">
        <f t="shared" si="5"/>
        <v>1.9072769953051643</v>
      </c>
    </row>
    <row r="45" spans="1:16" ht="15.75" thickBot="1" x14ac:dyDescent="0.3">
      <c r="A45" s="51" t="s">
        <v>42</v>
      </c>
      <c r="B45" s="50">
        <v>2021</v>
      </c>
      <c r="C45" s="50">
        <v>289</v>
      </c>
      <c r="D45" s="49">
        <v>1</v>
      </c>
      <c r="E45" s="49">
        <v>1</v>
      </c>
      <c r="F45" s="49">
        <v>3.79</v>
      </c>
      <c r="G45" s="49">
        <v>42.3</v>
      </c>
      <c r="H45" s="49">
        <v>47</v>
      </c>
      <c r="I45" s="49">
        <f t="shared" si="3"/>
        <v>3.0080000000000005</v>
      </c>
      <c r="J45" s="49">
        <v>10</v>
      </c>
      <c r="K45" s="48">
        <v>10</v>
      </c>
      <c r="L45" s="48">
        <v>10</v>
      </c>
      <c r="M45" s="48">
        <f t="shared" si="4"/>
        <v>10</v>
      </c>
      <c r="N45" s="46" t="s">
        <v>38</v>
      </c>
      <c r="P45">
        <f t="shared" si="5"/>
        <v>3.3244680851063824</v>
      </c>
    </row>
    <row r="46" spans="1:16" ht="15.75" thickBot="1" x14ac:dyDescent="0.3">
      <c r="A46" s="51" t="s">
        <v>42</v>
      </c>
      <c r="B46" s="50">
        <v>2021</v>
      </c>
      <c r="C46" s="50">
        <v>290</v>
      </c>
      <c r="D46" s="49">
        <v>1</v>
      </c>
      <c r="E46" s="49">
        <v>3</v>
      </c>
      <c r="F46" s="49">
        <v>3.22</v>
      </c>
      <c r="G46" s="49">
        <v>140</v>
      </c>
      <c r="H46" s="49">
        <v>144.30000000000001</v>
      </c>
      <c r="I46" s="49">
        <f t="shared" si="3"/>
        <v>3.0784000000000002</v>
      </c>
      <c r="J46" s="49">
        <v>12</v>
      </c>
      <c r="K46" s="48">
        <v>12</v>
      </c>
      <c r="L46" s="48">
        <v>12</v>
      </c>
      <c r="M46" s="48">
        <f t="shared" si="4"/>
        <v>12</v>
      </c>
      <c r="N46" s="46" t="s">
        <v>38</v>
      </c>
      <c r="O46" s="58" t="s">
        <v>41</v>
      </c>
      <c r="P46">
        <f t="shared" si="5"/>
        <v>3.8981288981288977</v>
      </c>
    </row>
    <row r="47" spans="1:16" ht="15.75" thickBot="1" x14ac:dyDescent="0.3">
      <c r="A47" s="51" t="s">
        <v>39</v>
      </c>
      <c r="B47" s="50">
        <v>2021</v>
      </c>
      <c r="C47" s="50">
        <v>305</v>
      </c>
      <c r="D47" s="49">
        <v>1</v>
      </c>
      <c r="E47" s="49">
        <v>3</v>
      </c>
      <c r="F47" s="49">
        <v>3.47</v>
      </c>
      <c r="G47" s="49">
        <v>87.5</v>
      </c>
      <c r="H47" s="49">
        <v>93.2</v>
      </c>
      <c r="I47" s="49">
        <f t="shared" si="3"/>
        <v>1.9882666666666668</v>
      </c>
      <c r="J47" s="49">
        <v>7</v>
      </c>
      <c r="K47" s="48">
        <v>7</v>
      </c>
      <c r="L47" s="48">
        <v>7</v>
      </c>
      <c r="M47" s="48">
        <f t="shared" si="4"/>
        <v>7</v>
      </c>
      <c r="N47" s="46" t="s">
        <v>38</v>
      </c>
      <c r="P47">
        <f t="shared" si="5"/>
        <v>3.5206545064377681</v>
      </c>
    </row>
    <row r="48" spans="1:16" ht="15.75" thickBot="1" x14ac:dyDescent="0.3">
      <c r="A48" s="51" t="s">
        <v>39</v>
      </c>
      <c r="B48" s="50">
        <v>2021</v>
      </c>
      <c r="C48" s="50">
        <v>306</v>
      </c>
      <c r="D48" s="49">
        <v>1</v>
      </c>
      <c r="E48" s="49">
        <v>2</v>
      </c>
      <c r="F48" s="49">
        <v>3.35</v>
      </c>
      <c r="G48" s="49">
        <v>101.2</v>
      </c>
      <c r="H48" s="49">
        <v>107.2</v>
      </c>
      <c r="I48" s="49">
        <f t="shared" si="3"/>
        <v>3.4304000000000001</v>
      </c>
      <c r="J48" s="49">
        <v>8.1999999999999993</v>
      </c>
      <c r="K48" s="48">
        <v>8</v>
      </c>
      <c r="L48" s="48">
        <v>8.1999999999999993</v>
      </c>
      <c r="M48" s="57">
        <f t="shared" si="4"/>
        <v>8.1333333333333329</v>
      </c>
      <c r="N48" s="46" t="s">
        <v>38</v>
      </c>
      <c r="P48">
        <f t="shared" si="5"/>
        <v>2.3709577114427858</v>
      </c>
    </row>
    <row r="49" spans="1:16" ht="15.75" thickBot="1" x14ac:dyDescent="0.3">
      <c r="A49" s="51" t="s">
        <v>39</v>
      </c>
      <c r="B49" s="50">
        <v>2021</v>
      </c>
      <c r="C49" s="50">
        <v>321</v>
      </c>
      <c r="D49" s="49">
        <v>1</v>
      </c>
      <c r="E49" s="49">
        <v>3</v>
      </c>
      <c r="F49" s="49">
        <v>3.34</v>
      </c>
      <c r="G49" s="49">
        <v>91.6</v>
      </c>
      <c r="H49" s="49">
        <v>95.4</v>
      </c>
      <c r="I49" s="49">
        <f t="shared" si="3"/>
        <v>2.0352000000000001</v>
      </c>
      <c r="J49" s="49">
        <v>9</v>
      </c>
      <c r="K49" s="48">
        <v>9</v>
      </c>
      <c r="L49" s="48">
        <v>9</v>
      </c>
      <c r="M49" s="48">
        <f t="shared" si="4"/>
        <v>9</v>
      </c>
      <c r="N49" s="46" t="s">
        <v>38</v>
      </c>
      <c r="P49">
        <f t="shared" si="5"/>
        <v>4.4221698113207548</v>
      </c>
    </row>
    <row r="50" spans="1:16" ht="15.75" thickBot="1" x14ac:dyDescent="0.3">
      <c r="A50" s="51" t="s">
        <v>39</v>
      </c>
      <c r="B50" s="50">
        <v>2021</v>
      </c>
      <c r="C50" s="50">
        <v>324</v>
      </c>
      <c r="D50" s="49">
        <v>1</v>
      </c>
      <c r="E50" s="59">
        <v>2</v>
      </c>
      <c r="F50" s="49">
        <v>4.13</v>
      </c>
      <c r="G50" s="49">
        <v>16.7</v>
      </c>
      <c r="H50" s="49">
        <v>19.600000000000001</v>
      </c>
      <c r="I50" s="49">
        <f t="shared" si="3"/>
        <v>0.62720000000000009</v>
      </c>
      <c r="J50" s="49">
        <v>9.1999999999999993</v>
      </c>
      <c r="K50" s="48">
        <v>9.1999999999999993</v>
      </c>
      <c r="L50" s="48">
        <v>9.1999999999999993</v>
      </c>
      <c r="M50" s="48">
        <f t="shared" si="4"/>
        <v>9.1999999999999993</v>
      </c>
      <c r="N50" s="46" t="s">
        <v>40</v>
      </c>
      <c r="P50">
        <f t="shared" si="5"/>
        <v>14.668367346938773</v>
      </c>
    </row>
    <row r="51" spans="1:16" ht="15.75" thickBot="1" x14ac:dyDescent="0.3">
      <c r="A51" s="51" t="s">
        <v>39</v>
      </c>
      <c r="B51" s="50">
        <v>2021</v>
      </c>
      <c r="C51" s="50">
        <v>325</v>
      </c>
      <c r="D51" s="49">
        <v>1</v>
      </c>
      <c r="E51" s="49">
        <v>3</v>
      </c>
      <c r="F51" s="49">
        <v>3.36</v>
      </c>
      <c r="G51" s="49">
        <v>67.400000000000006</v>
      </c>
      <c r="H51" s="49">
        <v>71.8</v>
      </c>
      <c r="I51" s="49">
        <f t="shared" si="3"/>
        <v>1.5317333333333334</v>
      </c>
      <c r="J51" s="49">
        <v>9</v>
      </c>
      <c r="K51" s="48">
        <v>9</v>
      </c>
      <c r="L51" s="48">
        <v>9</v>
      </c>
      <c r="M51" s="48">
        <f t="shared" si="4"/>
        <v>9</v>
      </c>
      <c r="N51" s="46" t="s">
        <v>38</v>
      </c>
      <c r="P51">
        <f t="shared" si="5"/>
        <v>5.8756963788300833</v>
      </c>
    </row>
    <row r="52" spans="1:16" ht="15.75" thickBot="1" x14ac:dyDescent="0.3">
      <c r="A52" s="51" t="s">
        <v>39</v>
      </c>
      <c r="B52" s="50">
        <v>2021</v>
      </c>
      <c r="C52" s="50">
        <v>331</v>
      </c>
      <c r="D52" s="49">
        <v>1</v>
      </c>
      <c r="E52" s="49">
        <v>3</v>
      </c>
      <c r="F52" s="49">
        <v>3.2</v>
      </c>
      <c r="G52" s="49">
        <v>102.7</v>
      </c>
      <c r="H52" s="49">
        <v>107</v>
      </c>
      <c r="I52" s="49">
        <f t="shared" si="3"/>
        <v>2.2826666666666666</v>
      </c>
      <c r="J52" s="49">
        <v>8.1999999999999993</v>
      </c>
      <c r="K52" s="48">
        <v>8.1999999999999993</v>
      </c>
      <c r="L52" s="48">
        <v>8.1999999999999993</v>
      </c>
      <c r="M52" s="48">
        <f t="shared" si="4"/>
        <v>8.1999999999999993</v>
      </c>
      <c r="N52" s="46" t="s">
        <v>38</v>
      </c>
      <c r="P52">
        <f t="shared" si="5"/>
        <v>3.5922897196261681</v>
      </c>
    </row>
    <row r="53" spans="1:16" ht="15.75" thickBot="1" x14ac:dyDescent="0.3">
      <c r="A53" s="56" t="s">
        <v>39</v>
      </c>
      <c r="B53" s="7">
        <v>2021</v>
      </c>
      <c r="C53" s="7">
        <v>331</v>
      </c>
      <c r="D53" s="47">
        <v>2</v>
      </c>
      <c r="E53" s="47">
        <v>3</v>
      </c>
      <c r="F53" s="47">
        <v>3.14</v>
      </c>
      <c r="G53" s="47">
        <v>119</v>
      </c>
      <c r="H53" s="47">
        <v>121.9</v>
      </c>
      <c r="I53" s="49">
        <f t="shared" si="3"/>
        <v>2.6005333333333334</v>
      </c>
      <c r="J53" s="47">
        <v>8.1999999999999993</v>
      </c>
      <c r="K53" s="55">
        <v>8</v>
      </c>
      <c r="L53" s="55">
        <v>8</v>
      </c>
      <c r="M53" s="57">
        <f t="shared" si="4"/>
        <v>8.0666666666666664</v>
      </c>
      <c r="N53" s="46" t="s">
        <v>38</v>
      </c>
      <c r="O53" s="58">
        <v>7.3</v>
      </c>
      <c r="P53">
        <f t="shared" si="5"/>
        <v>3.1019278096800655</v>
      </c>
    </row>
    <row r="54" spans="1:16" ht="15.75" thickBot="1" x14ac:dyDescent="0.3">
      <c r="A54" s="56" t="s">
        <v>39</v>
      </c>
      <c r="B54" s="7">
        <v>2021</v>
      </c>
      <c r="C54" s="7">
        <v>331</v>
      </c>
      <c r="D54" s="47">
        <v>3</v>
      </c>
      <c r="E54" s="47">
        <v>3</v>
      </c>
      <c r="F54" s="47">
        <v>3.13</v>
      </c>
      <c r="G54" s="47">
        <v>134.9</v>
      </c>
      <c r="H54" s="47">
        <v>140</v>
      </c>
      <c r="I54" s="49">
        <f t="shared" si="3"/>
        <v>2.9866666666666668</v>
      </c>
      <c r="J54" s="47">
        <v>8.1999999999999993</v>
      </c>
      <c r="K54" s="55">
        <v>8.1999999999999993</v>
      </c>
      <c r="L54" s="55">
        <v>8.4</v>
      </c>
      <c r="M54" s="57">
        <f t="shared" si="4"/>
        <v>8.2666666666666657</v>
      </c>
      <c r="N54" s="46" t="s">
        <v>38</v>
      </c>
      <c r="P54">
        <f t="shared" si="5"/>
        <v>2.7678571428571423</v>
      </c>
    </row>
    <row r="55" spans="1:16" ht="15.75" thickBot="1" x14ac:dyDescent="0.3">
      <c r="A55" s="54" t="s">
        <v>39</v>
      </c>
      <c r="B55" s="10">
        <v>2021</v>
      </c>
      <c r="C55" s="10">
        <v>331</v>
      </c>
      <c r="D55" s="53">
        <v>4</v>
      </c>
      <c r="E55" s="53">
        <v>3</v>
      </c>
      <c r="F55" s="53">
        <v>3.28</v>
      </c>
      <c r="G55" s="53">
        <v>128.30000000000001</v>
      </c>
      <c r="H55" s="53">
        <v>132.5</v>
      </c>
      <c r="I55" s="49">
        <f t="shared" si="3"/>
        <v>2.8266666666666667</v>
      </c>
      <c r="J55" s="53">
        <v>8.1999999999999993</v>
      </c>
      <c r="K55" s="52">
        <v>8.1999999999999993</v>
      </c>
      <c r="L55" s="52">
        <v>8</v>
      </c>
      <c r="M55" s="57">
        <f t="shared" si="4"/>
        <v>8.1333333333333329</v>
      </c>
      <c r="N55" s="46" t="s">
        <v>38</v>
      </c>
      <c r="P55">
        <f t="shared" si="5"/>
        <v>2.8773584905660377</v>
      </c>
    </row>
    <row r="56" spans="1:16" ht="15.75" thickBot="1" x14ac:dyDescent="0.3">
      <c r="A56" s="51" t="s">
        <v>39</v>
      </c>
      <c r="B56" s="50">
        <v>2021</v>
      </c>
      <c r="C56" s="50">
        <v>337</v>
      </c>
      <c r="D56" s="49">
        <v>1</v>
      </c>
      <c r="E56" s="49">
        <v>3</v>
      </c>
      <c r="F56" s="49">
        <v>3.16</v>
      </c>
      <c r="G56" s="49">
        <v>96.2</v>
      </c>
      <c r="H56" s="49">
        <v>100.6</v>
      </c>
      <c r="I56" s="49">
        <f t="shared" si="3"/>
        <v>2.1461333333333332</v>
      </c>
      <c r="J56" s="49">
        <v>9</v>
      </c>
      <c r="K56" s="48">
        <v>9</v>
      </c>
      <c r="L56" s="48">
        <v>9</v>
      </c>
      <c r="M56" s="48">
        <f t="shared" si="4"/>
        <v>9</v>
      </c>
      <c r="N56" s="46" t="s">
        <v>38</v>
      </c>
      <c r="P56">
        <f t="shared" si="5"/>
        <v>4.193588469184891</v>
      </c>
    </row>
    <row r="57" spans="1:16" ht="15.75" thickBot="1" x14ac:dyDescent="0.3">
      <c r="A57" s="51" t="s">
        <v>39</v>
      </c>
      <c r="B57" s="50">
        <v>2021</v>
      </c>
      <c r="C57" s="50">
        <v>348</v>
      </c>
      <c r="D57" s="49">
        <v>1</v>
      </c>
      <c r="E57" s="49">
        <v>3</v>
      </c>
      <c r="F57" s="49">
        <v>3.39</v>
      </c>
      <c r="G57" s="49">
        <v>70.8</v>
      </c>
      <c r="H57" s="49">
        <v>75.599999999999994</v>
      </c>
      <c r="I57" s="49">
        <f t="shared" si="3"/>
        <v>1.6128</v>
      </c>
      <c r="J57" s="49">
        <v>7</v>
      </c>
      <c r="K57" s="48">
        <v>7</v>
      </c>
      <c r="L57" s="48">
        <v>7</v>
      </c>
      <c r="M57" s="48">
        <f t="shared" si="4"/>
        <v>7</v>
      </c>
      <c r="N57" s="46" t="s">
        <v>38</v>
      </c>
      <c r="P57">
        <f t="shared" si="5"/>
        <v>4.3402777777777777</v>
      </c>
    </row>
    <row r="58" spans="1:16" ht="15.75" thickBot="1" x14ac:dyDescent="0.3">
      <c r="A58" s="51" t="s">
        <v>39</v>
      </c>
      <c r="B58" s="50">
        <v>2021</v>
      </c>
      <c r="C58" s="50">
        <v>357</v>
      </c>
      <c r="D58" s="49">
        <v>1</v>
      </c>
      <c r="E58" s="49">
        <v>1</v>
      </c>
      <c r="F58" s="49">
        <v>4.04</v>
      </c>
      <c r="G58" s="49">
        <v>8</v>
      </c>
      <c r="H58" s="49">
        <v>9.9</v>
      </c>
      <c r="I58" s="49">
        <f t="shared" si="3"/>
        <v>0.63360000000000005</v>
      </c>
      <c r="J58" s="49">
        <v>10</v>
      </c>
      <c r="K58" s="48">
        <v>10</v>
      </c>
      <c r="L58" s="48">
        <v>10</v>
      </c>
      <c r="M58" s="48">
        <f t="shared" si="4"/>
        <v>10</v>
      </c>
      <c r="N58" s="46" t="s">
        <v>38</v>
      </c>
      <c r="P58">
        <f t="shared" si="5"/>
        <v>15.782828282828282</v>
      </c>
    </row>
    <row r="59" spans="1:16" ht="15.75" thickBot="1" x14ac:dyDescent="0.3">
      <c r="A59" s="51" t="s">
        <v>39</v>
      </c>
      <c r="B59" s="50">
        <v>2021</v>
      </c>
      <c r="C59" s="50">
        <v>362</v>
      </c>
      <c r="D59" s="49">
        <v>1</v>
      </c>
      <c r="E59" s="49">
        <v>1</v>
      </c>
      <c r="F59" s="49">
        <v>4.42</v>
      </c>
      <c r="G59" s="49">
        <v>6</v>
      </c>
      <c r="H59" s="49">
        <v>8.1999999999999993</v>
      </c>
      <c r="I59" s="49">
        <f t="shared" si="3"/>
        <v>0.52479999999999993</v>
      </c>
      <c r="J59" s="49">
        <v>8.4</v>
      </c>
      <c r="K59" s="48">
        <v>8.6</v>
      </c>
      <c r="L59" s="48">
        <v>8.4</v>
      </c>
      <c r="M59" s="48">
        <f t="shared" si="4"/>
        <v>8.4666666666666668</v>
      </c>
      <c r="N59" s="46" t="s">
        <v>38</v>
      </c>
      <c r="P59">
        <f t="shared" si="5"/>
        <v>16.133130081300816</v>
      </c>
    </row>
    <row r="60" spans="1:16" ht="15.75" thickBot="1" x14ac:dyDescent="0.3">
      <c r="A60" s="51" t="s">
        <v>39</v>
      </c>
      <c r="B60" s="50">
        <v>2021</v>
      </c>
      <c r="C60" s="50">
        <v>363</v>
      </c>
      <c r="D60" s="49">
        <v>1</v>
      </c>
      <c r="E60" s="49">
        <v>3</v>
      </c>
      <c r="F60" s="49">
        <v>3.38</v>
      </c>
      <c r="G60" s="49">
        <v>85.5</v>
      </c>
      <c r="H60" s="49">
        <v>90.1</v>
      </c>
      <c r="I60" s="49">
        <f t="shared" si="3"/>
        <v>1.922133333333333</v>
      </c>
      <c r="J60" s="49">
        <v>10</v>
      </c>
      <c r="K60" s="48">
        <v>10</v>
      </c>
      <c r="L60" s="48">
        <v>10</v>
      </c>
      <c r="M60" s="48">
        <f t="shared" si="4"/>
        <v>10</v>
      </c>
      <c r="N60" s="46" t="s">
        <v>38</v>
      </c>
      <c r="P60">
        <f t="shared" si="5"/>
        <v>5.2025527192008889</v>
      </c>
    </row>
    <row r="61" spans="1:16" ht="15.75" thickBot="1" x14ac:dyDescent="0.3">
      <c r="A61" s="51" t="s">
        <v>39</v>
      </c>
      <c r="B61" s="50">
        <v>2021</v>
      </c>
      <c r="C61" s="50">
        <v>390</v>
      </c>
      <c r="D61" s="49">
        <v>1</v>
      </c>
      <c r="E61" s="49">
        <v>3</v>
      </c>
      <c r="F61" s="49">
        <v>3.29</v>
      </c>
      <c r="G61" s="49">
        <v>96.7</v>
      </c>
      <c r="H61" s="49">
        <v>101.4</v>
      </c>
      <c r="I61" s="49">
        <f t="shared" si="3"/>
        <v>2.1631999999999998</v>
      </c>
      <c r="J61" s="49">
        <v>10</v>
      </c>
      <c r="K61" s="48">
        <v>10</v>
      </c>
      <c r="L61" s="48">
        <v>10</v>
      </c>
      <c r="M61" s="48">
        <f t="shared" si="4"/>
        <v>10</v>
      </c>
      <c r="N61" s="46" t="s">
        <v>38</v>
      </c>
      <c r="P61">
        <f t="shared" si="5"/>
        <v>4.6227810650887582</v>
      </c>
    </row>
    <row r="62" spans="1:16" ht="15.75" thickBot="1" x14ac:dyDescent="0.3">
      <c r="A62" s="56" t="s">
        <v>39</v>
      </c>
      <c r="B62" s="7">
        <v>2021</v>
      </c>
      <c r="C62" s="7">
        <v>390</v>
      </c>
      <c r="D62" s="47">
        <v>2</v>
      </c>
      <c r="E62" s="47">
        <v>3</v>
      </c>
      <c r="F62" s="47">
        <v>3.3</v>
      </c>
      <c r="G62" s="47">
        <v>97</v>
      </c>
      <c r="H62" s="47">
        <v>102.9</v>
      </c>
      <c r="I62" s="49">
        <f t="shared" si="3"/>
        <v>2.1952000000000003</v>
      </c>
      <c r="J62" s="47">
        <v>11</v>
      </c>
      <c r="K62" s="55">
        <v>11</v>
      </c>
      <c r="L62" s="55">
        <v>11</v>
      </c>
      <c r="M62" s="48">
        <f t="shared" si="4"/>
        <v>11</v>
      </c>
      <c r="N62" s="46" t="s">
        <v>38</v>
      </c>
      <c r="P62">
        <f t="shared" si="5"/>
        <v>5.010932944606413</v>
      </c>
    </row>
    <row r="63" spans="1:16" ht="15.75" thickBot="1" x14ac:dyDescent="0.3">
      <c r="A63" s="56" t="s">
        <v>39</v>
      </c>
      <c r="B63" s="7">
        <v>2021</v>
      </c>
      <c r="C63" s="7">
        <v>390</v>
      </c>
      <c r="D63" s="47">
        <v>3</v>
      </c>
      <c r="E63" s="47">
        <v>3</v>
      </c>
      <c r="F63" s="47">
        <v>3.15</v>
      </c>
      <c r="G63" s="47">
        <v>97.5</v>
      </c>
      <c r="H63" s="47">
        <v>101.1</v>
      </c>
      <c r="I63" s="49">
        <f t="shared" si="3"/>
        <v>2.1568000000000001</v>
      </c>
      <c r="J63" s="47">
        <v>11</v>
      </c>
      <c r="K63" s="55">
        <v>11</v>
      </c>
      <c r="L63" s="55">
        <v>11</v>
      </c>
      <c r="M63" s="48">
        <f t="shared" si="4"/>
        <v>11</v>
      </c>
      <c r="N63" s="46" t="s">
        <v>38</v>
      </c>
      <c r="P63">
        <f t="shared" si="5"/>
        <v>5.1001483679525226</v>
      </c>
    </row>
    <row r="64" spans="1:16" ht="15.75" thickBot="1" x14ac:dyDescent="0.3">
      <c r="A64" s="54" t="s">
        <v>39</v>
      </c>
      <c r="B64" s="10">
        <v>2021</v>
      </c>
      <c r="C64" s="10">
        <v>390</v>
      </c>
      <c r="D64" s="53">
        <v>4</v>
      </c>
      <c r="E64" s="53">
        <v>3</v>
      </c>
      <c r="F64" s="53">
        <v>3.32</v>
      </c>
      <c r="G64" s="53">
        <v>92.6</v>
      </c>
      <c r="H64" s="53">
        <v>98.7</v>
      </c>
      <c r="I64" s="49">
        <f t="shared" si="3"/>
        <v>2.1056000000000004</v>
      </c>
      <c r="J64" s="53">
        <v>11.2</v>
      </c>
      <c r="K64" s="52">
        <v>11.2</v>
      </c>
      <c r="L64" s="52">
        <v>11.2</v>
      </c>
      <c r="M64" s="48">
        <f t="shared" si="4"/>
        <v>11.199999999999998</v>
      </c>
      <c r="N64" s="46" t="s">
        <v>38</v>
      </c>
      <c r="P64">
        <f t="shared" si="5"/>
        <v>5.3191489361702109</v>
      </c>
    </row>
    <row r="65" spans="1:16" ht="15.75" thickBot="1" x14ac:dyDescent="0.3">
      <c r="A65" s="51" t="s">
        <v>39</v>
      </c>
      <c r="B65" s="50">
        <v>2021</v>
      </c>
      <c r="C65" s="50">
        <v>392</v>
      </c>
      <c r="D65" s="49">
        <v>1</v>
      </c>
      <c r="E65" s="49">
        <v>3</v>
      </c>
      <c r="F65" s="49">
        <v>3.23</v>
      </c>
      <c r="G65" s="49">
        <v>85.3</v>
      </c>
      <c r="H65" s="49">
        <v>90.5</v>
      </c>
      <c r="I65" s="49">
        <f t="shared" si="3"/>
        <v>1.930666666666667</v>
      </c>
      <c r="J65" s="49">
        <v>8</v>
      </c>
      <c r="K65" s="48">
        <v>8</v>
      </c>
      <c r="L65" s="48">
        <v>8</v>
      </c>
      <c r="M65" s="48">
        <f t="shared" si="4"/>
        <v>8</v>
      </c>
      <c r="N65" s="46" t="s">
        <v>40</v>
      </c>
      <c r="P65">
        <f t="shared" si="5"/>
        <v>4.1436464088397784</v>
      </c>
    </row>
    <row r="66" spans="1:16" ht="15.75" thickBot="1" x14ac:dyDescent="0.3">
      <c r="A66" s="51" t="s">
        <v>39</v>
      </c>
      <c r="B66" s="50">
        <v>2021</v>
      </c>
      <c r="C66" s="50">
        <v>395</v>
      </c>
      <c r="D66" s="49">
        <v>1</v>
      </c>
      <c r="E66" s="49">
        <v>2</v>
      </c>
      <c r="F66" s="49">
        <v>3.45</v>
      </c>
      <c r="G66" s="49">
        <v>62</v>
      </c>
      <c r="H66" s="49">
        <v>69.3</v>
      </c>
      <c r="I66" s="49">
        <f t="shared" ref="I66:I97" si="6">(H66*0.01*0.064*100/E66)</f>
        <v>2.2175999999999996</v>
      </c>
      <c r="J66" s="49">
        <v>11</v>
      </c>
      <c r="K66" s="48">
        <v>11</v>
      </c>
      <c r="L66" s="48">
        <v>11</v>
      </c>
      <c r="M66" s="48">
        <f t="shared" ref="M66:M97" si="7">AVERAGE(J66:L66)</f>
        <v>11</v>
      </c>
      <c r="N66" s="46" t="s">
        <v>38</v>
      </c>
      <c r="P66">
        <f t="shared" ref="P66:P79" si="8">M66/I66</f>
        <v>4.9603174603174613</v>
      </c>
    </row>
    <row r="67" spans="1:16" x14ac:dyDescent="0.25">
      <c r="A67" s="51" t="s">
        <v>39</v>
      </c>
      <c r="B67" s="50">
        <v>2021</v>
      </c>
      <c r="C67" s="50">
        <v>396</v>
      </c>
      <c r="D67" s="49">
        <v>1</v>
      </c>
      <c r="E67" s="49">
        <v>3</v>
      </c>
      <c r="F67" s="49">
        <v>3.2</v>
      </c>
      <c r="G67" s="49">
        <v>137.5</v>
      </c>
      <c r="H67" s="49">
        <v>143.19999999999999</v>
      </c>
      <c r="I67" s="49">
        <f t="shared" si="6"/>
        <v>3.0549333333333331</v>
      </c>
      <c r="J67" s="49">
        <v>11</v>
      </c>
      <c r="K67" s="48">
        <v>11</v>
      </c>
      <c r="L67" s="48">
        <v>11</v>
      </c>
      <c r="M67" s="48">
        <f t="shared" si="7"/>
        <v>11</v>
      </c>
      <c r="N67" s="46" t="s">
        <v>38</v>
      </c>
      <c r="P67">
        <f t="shared" si="8"/>
        <v>3.6007332402234642</v>
      </c>
    </row>
    <row r="68" spans="1:16" x14ac:dyDescent="0.25">
      <c r="A68" s="30" t="s">
        <v>14</v>
      </c>
      <c r="B68" s="7">
        <v>2022</v>
      </c>
      <c r="C68" s="30">
        <v>154</v>
      </c>
      <c r="D68" s="47">
        <v>1</v>
      </c>
      <c r="E68" s="47">
        <v>3</v>
      </c>
      <c r="F68" s="47">
        <v>3.6</v>
      </c>
      <c r="G68" s="47">
        <v>58</v>
      </c>
      <c r="H68" s="47">
        <v>64</v>
      </c>
      <c r="I68" s="47">
        <f t="shared" si="6"/>
        <v>1.3653333333333333</v>
      </c>
      <c r="J68" s="47">
        <v>8.1999999999999993</v>
      </c>
      <c r="K68" s="47">
        <v>8.4</v>
      </c>
      <c r="L68" s="47">
        <v>8.1999999999999993</v>
      </c>
      <c r="M68" s="47">
        <f t="shared" si="7"/>
        <v>8.2666666666666675</v>
      </c>
      <c r="P68">
        <f t="shared" si="8"/>
        <v>6.0546875000000009</v>
      </c>
    </row>
    <row r="69" spans="1:16" x14ac:dyDescent="0.25">
      <c r="A69" s="7" t="s">
        <v>14</v>
      </c>
      <c r="B69" s="7">
        <v>2022</v>
      </c>
      <c r="C69" s="7">
        <v>156</v>
      </c>
      <c r="D69" s="47">
        <v>1</v>
      </c>
      <c r="E69" s="47">
        <v>2</v>
      </c>
      <c r="F69" s="47">
        <v>3.5</v>
      </c>
      <c r="G69" s="47">
        <v>21.7</v>
      </c>
      <c r="H69" s="47">
        <v>24.8</v>
      </c>
      <c r="I69" s="47">
        <f t="shared" si="6"/>
        <v>0.79360000000000008</v>
      </c>
      <c r="J69" s="47">
        <v>8.4</v>
      </c>
      <c r="K69" s="47">
        <v>8.1999999999999993</v>
      </c>
      <c r="L69" s="47">
        <v>8</v>
      </c>
      <c r="M69" s="47">
        <f t="shared" si="7"/>
        <v>8.2000000000000011</v>
      </c>
      <c r="P69">
        <f t="shared" si="8"/>
        <v>10.33266129032258</v>
      </c>
    </row>
    <row r="70" spans="1:16" x14ac:dyDescent="0.25">
      <c r="A70" s="7" t="s">
        <v>14</v>
      </c>
      <c r="B70" s="7">
        <v>2022</v>
      </c>
      <c r="C70" s="7">
        <v>161</v>
      </c>
      <c r="D70" s="47">
        <v>1</v>
      </c>
      <c r="E70" s="47">
        <v>3</v>
      </c>
      <c r="F70" s="47">
        <v>3.45</v>
      </c>
      <c r="G70" s="47">
        <v>65.599999999999994</v>
      </c>
      <c r="H70" s="47">
        <v>69.5</v>
      </c>
      <c r="I70" s="47">
        <f t="shared" si="6"/>
        <v>1.4826666666666668</v>
      </c>
      <c r="J70" s="47">
        <v>8.5</v>
      </c>
      <c r="K70" s="47">
        <v>8</v>
      </c>
      <c r="L70" s="47">
        <v>8.5</v>
      </c>
      <c r="M70" s="47">
        <f t="shared" si="7"/>
        <v>8.3333333333333339</v>
      </c>
      <c r="P70">
        <f t="shared" si="8"/>
        <v>5.6205035971223021</v>
      </c>
    </row>
    <row r="71" spans="1:16" x14ac:dyDescent="0.25">
      <c r="A71" s="7" t="s">
        <v>14</v>
      </c>
      <c r="B71" s="7">
        <v>2022</v>
      </c>
      <c r="C71" s="7">
        <v>171</v>
      </c>
      <c r="D71" s="47">
        <v>1</v>
      </c>
      <c r="E71" s="47">
        <v>3</v>
      </c>
      <c r="F71" s="47">
        <v>3.25</v>
      </c>
      <c r="G71" s="47">
        <v>81.2</v>
      </c>
      <c r="H71" s="47">
        <v>86.4</v>
      </c>
      <c r="I71" s="47">
        <f t="shared" si="6"/>
        <v>1.8432000000000002</v>
      </c>
      <c r="J71" s="47">
        <v>12</v>
      </c>
      <c r="K71" s="47">
        <v>12</v>
      </c>
      <c r="L71" s="47">
        <v>11.8</v>
      </c>
      <c r="M71" s="47">
        <f t="shared" si="7"/>
        <v>11.933333333333332</v>
      </c>
      <c r="P71">
        <f t="shared" si="8"/>
        <v>6.4742476851851833</v>
      </c>
    </row>
    <row r="72" spans="1:16" x14ac:dyDescent="0.25">
      <c r="A72" s="7" t="s">
        <v>14</v>
      </c>
      <c r="B72" s="7">
        <v>2022</v>
      </c>
      <c r="C72" s="7">
        <v>171</v>
      </c>
      <c r="D72" s="47">
        <v>2</v>
      </c>
      <c r="E72" s="47">
        <v>3</v>
      </c>
      <c r="F72" s="47">
        <v>3.21</v>
      </c>
      <c r="G72" s="47">
        <v>107.9</v>
      </c>
      <c r="H72" s="47">
        <v>116</v>
      </c>
      <c r="I72" s="47">
        <f t="shared" ref="I72:I112" si="9">(H72*0.01*0.064*100/E72)</f>
        <v>2.4746666666666668</v>
      </c>
      <c r="J72" s="47">
        <v>11</v>
      </c>
      <c r="K72" s="47">
        <v>11</v>
      </c>
      <c r="L72" s="47">
        <v>11</v>
      </c>
      <c r="M72" s="47">
        <f t="shared" si="7"/>
        <v>11</v>
      </c>
      <c r="P72">
        <f t="shared" si="8"/>
        <v>4.4450431034482758</v>
      </c>
    </row>
    <row r="73" spans="1:16" x14ac:dyDescent="0.25">
      <c r="A73" s="7" t="s">
        <v>14</v>
      </c>
      <c r="B73" s="7">
        <v>2022</v>
      </c>
      <c r="C73" s="7">
        <v>171</v>
      </c>
      <c r="D73" s="47">
        <v>3</v>
      </c>
      <c r="E73" s="47">
        <v>3</v>
      </c>
      <c r="F73" s="47">
        <v>3.23</v>
      </c>
      <c r="G73" s="47">
        <v>103.1</v>
      </c>
      <c r="H73" s="47">
        <v>121.5</v>
      </c>
      <c r="I73" s="47">
        <f t="shared" si="9"/>
        <v>2.5920000000000001</v>
      </c>
      <c r="J73" s="47">
        <v>11</v>
      </c>
      <c r="K73" s="47">
        <v>11.4</v>
      </c>
      <c r="L73" s="47">
        <v>11.4</v>
      </c>
      <c r="M73" s="47">
        <f t="shared" si="7"/>
        <v>11.266666666666666</v>
      </c>
      <c r="P73">
        <f t="shared" si="8"/>
        <v>4.3467078189300405</v>
      </c>
    </row>
    <row r="74" spans="1:16" x14ac:dyDescent="0.25">
      <c r="A74" s="7" t="s">
        <v>14</v>
      </c>
      <c r="B74" s="7">
        <v>2022</v>
      </c>
      <c r="C74" s="7">
        <v>171</v>
      </c>
      <c r="D74" s="47">
        <v>4</v>
      </c>
      <c r="E74" s="47">
        <v>3</v>
      </c>
      <c r="F74" s="47">
        <v>3.27</v>
      </c>
      <c r="G74" s="47">
        <v>91</v>
      </c>
      <c r="H74" s="47">
        <v>98.1</v>
      </c>
      <c r="I74" s="47">
        <f t="shared" si="9"/>
        <v>2.0928</v>
      </c>
      <c r="J74" s="47">
        <v>10</v>
      </c>
      <c r="K74" s="47">
        <v>10.4</v>
      </c>
      <c r="L74" s="47">
        <v>10</v>
      </c>
      <c r="M74" s="47">
        <f t="shared" si="7"/>
        <v>10.133333333333333</v>
      </c>
      <c r="P74">
        <f t="shared" si="8"/>
        <v>4.841997961264016</v>
      </c>
    </row>
    <row r="75" spans="1:16" x14ac:dyDescent="0.25">
      <c r="A75" s="7" t="s">
        <v>14</v>
      </c>
      <c r="B75" s="7">
        <v>2022</v>
      </c>
      <c r="C75" s="7">
        <v>174</v>
      </c>
      <c r="D75" s="47">
        <v>1</v>
      </c>
      <c r="E75" s="47">
        <v>3</v>
      </c>
      <c r="F75" s="47">
        <v>3.47</v>
      </c>
      <c r="G75" s="47">
        <v>82</v>
      </c>
      <c r="H75" s="47">
        <v>87</v>
      </c>
      <c r="I75" s="47">
        <f t="shared" si="9"/>
        <v>1.8559999999999999</v>
      </c>
      <c r="J75" s="47">
        <v>10</v>
      </c>
      <c r="K75" s="47">
        <v>10</v>
      </c>
      <c r="L75" s="47">
        <v>10.199999999999999</v>
      </c>
      <c r="M75" s="47">
        <f t="shared" si="7"/>
        <v>10.066666666666666</v>
      </c>
      <c r="P75">
        <f t="shared" si="8"/>
        <v>5.4238505747126435</v>
      </c>
    </row>
    <row r="76" spans="1:16" x14ac:dyDescent="0.25">
      <c r="A76" s="7" t="s">
        <v>14</v>
      </c>
      <c r="B76" s="7">
        <v>2022</v>
      </c>
      <c r="C76" s="7">
        <v>174</v>
      </c>
      <c r="D76" s="47">
        <v>2</v>
      </c>
      <c r="E76" s="47">
        <v>3</v>
      </c>
      <c r="F76" s="47">
        <v>3.5</v>
      </c>
      <c r="G76" s="47">
        <v>81</v>
      </c>
      <c r="H76" s="47">
        <v>86.6</v>
      </c>
      <c r="I76" s="47">
        <f t="shared" si="9"/>
        <v>1.8474666666666666</v>
      </c>
      <c r="J76" s="47">
        <v>9.8000000000000007</v>
      </c>
      <c r="K76" s="47">
        <v>9.6</v>
      </c>
      <c r="L76" s="47">
        <v>9.6</v>
      </c>
      <c r="M76" s="47">
        <f t="shared" si="7"/>
        <v>9.6666666666666661</v>
      </c>
      <c r="P76">
        <f t="shared" si="8"/>
        <v>5.2323903002309464</v>
      </c>
    </row>
    <row r="77" spans="1:16" x14ac:dyDescent="0.25">
      <c r="A77" s="7" t="s">
        <v>14</v>
      </c>
      <c r="B77" s="7">
        <v>2022</v>
      </c>
      <c r="C77" s="7">
        <v>174</v>
      </c>
      <c r="D77" s="47">
        <v>3</v>
      </c>
      <c r="E77" s="47">
        <v>3</v>
      </c>
      <c r="F77" s="47">
        <v>3.4</v>
      </c>
      <c r="G77" s="47">
        <v>97.7</v>
      </c>
      <c r="H77" s="47">
        <v>104.5</v>
      </c>
      <c r="I77" s="47">
        <f t="shared" si="9"/>
        <v>2.2293333333333334</v>
      </c>
      <c r="J77" s="47">
        <v>11</v>
      </c>
      <c r="K77" s="47">
        <v>11.4</v>
      </c>
      <c r="L77" s="47">
        <v>11.4</v>
      </c>
      <c r="M77" s="47">
        <f t="shared" si="7"/>
        <v>11.266666666666666</v>
      </c>
      <c r="P77">
        <f t="shared" si="8"/>
        <v>5.053827751196172</v>
      </c>
    </row>
    <row r="78" spans="1:16" x14ac:dyDescent="0.25">
      <c r="A78" s="7" t="s">
        <v>14</v>
      </c>
      <c r="B78" s="7">
        <v>2022</v>
      </c>
      <c r="C78" s="7">
        <v>175</v>
      </c>
      <c r="D78" s="47">
        <v>1</v>
      </c>
      <c r="E78" s="47">
        <v>3</v>
      </c>
      <c r="F78" s="47">
        <v>4.1900000000000004</v>
      </c>
      <c r="G78" s="47">
        <v>22.5</v>
      </c>
      <c r="H78" s="47">
        <v>35.700000000000003</v>
      </c>
      <c r="I78" s="47">
        <f t="shared" si="9"/>
        <v>0.76160000000000005</v>
      </c>
      <c r="J78" s="47">
        <v>13</v>
      </c>
      <c r="K78" s="47">
        <v>13.2</v>
      </c>
      <c r="L78" s="47">
        <v>13</v>
      </c>
      <c r="M78" s="47">
        <f t="shared" si="7"/>
        <v>13.066666666666668</v>
      </c>
      <c r="P78">
        <f t="shared" si="8"/>
        <v>17.156862745098039</v>
      </c>
    </row>
    <row r="79" spans="1:16" x14ac:dyDescent="0.25">
      <c r="A79" s="7" t="s">
        <v>14</v>
      </c>
      <c r="B79" s="7">
        <v>2022</v>
      </c>
      <c r="C79" s="7">
        <v>178</v>
      </c>
      <c r="D79" s="47">
        <v>1</v>
      </c>
      <c r="E79" s="47">
        <v>3</v>
      </c>
      <c r="F79" s="47">
        <v>4.3600000000000003</v>
      </c>
      <c r="G79" s="47">
        <v>15</v>
      </c>
      <c r="H79" s="47">
        <v>24.4</v>
      </c>
      <c r="I79" s="47">
        <f t="shared" si="9"/>
        <v>0.52053333333333329</v>
      </c>
      <c r="J79" s="47">
        <v>13</v>
      </c>
      <c r="K79" s="47">
        <v>13</v>
      </c>
      <c r="L79" s="47">
        <v>13</v>
      </c>
      <c r="M79" s="47">
        <f t="shared" si="7"/>
        <v>13</v>
      </c>
      <c r="P79">
        <f t="shared" si="8"/>
        <v>24.97438524590164</v>
      </c>
    </row>
    <row r="80" spans="1:16" x14ac:dyDescent="0.25">
      <c r="A80" s="7" t="s">
        <v>14</v>
      </c>
      <c r="B80" s="7">
        <v>2022</v>
      </c>
      <c r="C80" s="7">
        <v>185</v>
      </c>
      <c r="D80" s="47">
        <v>1</v>
      </c>
      <c r="E80" s="47">
        <v>3</v>
      </c>
      <c r="F80" s="47">
        <v>4.43</v>
      </c>
      <c r="G80" s="47">
        <v>23</v>
      </c>
      <c r="H80" s="47">
        <v>34.1</v>
      </c>
      <c r="I80" s="47">
        <f t="shared" si="9"/>
        <v>0.72746666666666682</v>
      </c>
      <c r="J80" s="47">
        <v>12</v>
      </c>
      <c r="K80" s="47">
        <v>12</v>
      </c>
      <c r="L80" s="47">
        <v>12.2</v>
      </c>
      <c r="M80" s="47">
        <f t="shared" si="7"/>
        <v>12.066666666666668</v>
      </c>
    </row>
    <row r="81" spans="1:13" x14ac:dyDescent="0.25">
      <c r="A81" s="7" t="s">
        <v>14</v>
      </c>
      <c r="B81" s="7">
        <v>2022</v>
      </c>
      <c r="C81" s="7">
        <v>190</v>
      </c>
      <c r="D81" s="47">
        <v>1</v>
      </c>
      <c r="E81" s="47">
        <v>3</v>
      </c>
      <c r="F81" s="47">
        <v>4.01</v>
      </c>
      <c r="G81" s="47">
        <v>38.5</v>
      </c>
      <c r="H81" s="47">
        <v>45</v>
      </c>
      <c r="I81" s="47">
        <f t="shared" si="9"/>
        <v>0.96000000000000008</v>
      </c>
      <c r="J81" s="47">
        <v>11</v>
      </c>
      <c r="K81" s="47">
        <v>10.8</v>
      </c>
      <c r="L81" s="47">
        <v>10.8</v>
      </c>
      <c r="M81" s="47">
        <f t="shared" si="7"/>
        <v>10.866666666666667</v>
      </c>
    </row>
    <row r="82" spans="1:13" x14ac:dyDescent="0.25">
      <c r="A82" s="7" t="s">
        <v>14</v>
      </c>
      <c r="B82" s="7">
        <v>2022</v>
      </c>
      <c r="C82" s="7">
        <v>193</v>
      </c>
      <c r="D82" s="47">
        <v>1</v>
      </c>
      <c r="E82" s="47">
        <v>3</v>
      </c>
      <c r="F82" s="47">
        <v>3.45</v>
      </c>
      <c r="G82" s="47">
        <v>74</v>
      </c>
      <c r="H82" s="47">
        <v>81.5</v>
      </c>
      <c r="I82" s="47">
        <f t="shared" si="9"/>
        <v>1.7386666666666668</v>
      </c>
      <c r="J82" s="47">
        <v>8</v>
      </c>
      <c r="K82" s="47">
        <v>8.4</v>
      </c>
      <c r="L82" s="47">
        <v>8.8000000000000007</v>
      </c>
      <c r="M82" s="47">
        <f t="shared" si="7"/>
        <v>8.4</v>
      </c>
    </row>
    <row r="83" spans="1:13" x14ac:dyDescent="0.25">
      <c r="A83" s="7" t="s">
        <v>14</v>
      </c>
      <c r="B83" s="7">
        <v>2022</v>
      </c>
      <c r="C83" s="7">
        <v>197</v>
      </c>
      <c r="D83" s="47">
        <v>1</v>
      </c>
      <c r="E83" s="47">
        <v>3</v>
      </c>
      <c r="F83" s="47">
        <v>3.77</v>
      </c>
      <c r="G83" s="47">
        <v>40</v>
      </c>
      <c r="H83" s="47">
        <v>49.1</v>
      </c>
      <c r="I83" s="47">
        <f t="shared" si="9"/>
        <v>1.0474666666666665</v>
      </c>
      <c r="J83" s="47">
        <v>10.1</v>
      </c>
      <c r="K83" s="47">
        <v>9.8000000000000007</v>
      </c>
      <c r="L83" s="47">
        <v>10.1</v>
      </c>
      <c r="M83" s="47">
        <f t="shared" si="7"/>
        <v>10</v>
      </c>
    </row>
    <row r="84" spans="1:13" x14ac:dyDescent="0.25">
      <c r="A84" s="7" t="s">
        <v>14</v>
      </c>
      <c r="B84" s="7">
        <v>2022</v>
      </c>
      <c r="C84" s="7">
        <v>198</v>
      </c>
      <c r="D84" s="47">
        <v>1</v>
      </c>
      <c r="E84" s="47">
        <v>3</v>
      </c>
      <c r="F84" s="47">
        <v>3.34</v>
      </c>
      <c r="G84" s="47">
        <v>89</v>
      </c>
      <c r="H84" s="47">
        <v>98</v>
      </c>
      <c r="I84" s="47">
        <f t="shared" si="9"/>
        <v>2.0906666666666669</v>
      </c>
      <c r="J84" s="47">
        <v>11</v>
      </c>
      <c r="K84" s="47">
        <v>11.2</v>
      </c>
      <c r="L84" s="47">
        <v>11</v>
      </c>
      <c r="M84" s="47">
        <f t="shared" si="7"/>
        <v>11.066666666666668</v>
      </c>
    </row>
    <row r="85" spans="1:13" x14ac:dyDescent="0.25">
      <c r="A85" s="7" t="s">
        <v>14</v>
      </c>
      <c r="B85" s="7">
        <v>2022</v>
      </c>
      <c r="C85" s="7">
        <v>198</v>
      </c>
      <c r="D85" s="47">
        <v>2</v>
      </c>
      <c r="E85" s="47">
        <v>3</v>
      </c>
      <c r="F85" s="47">
        <v>3.35</v>
      </c>
      <c r="G85" s="47">
        <v>95.9</v>
      </c>
      <c r="H85" s="47">
        <v>103.8</v>
      </c>
      <c r="I85" s="47">
        <f t="shared" si="9"/>
        <v>2.2143999999999999</v>
      </c>
      <c r="J85" s="47">
        <v>11.2</v>
      </c>
      <c r="K85" s="47">
        <v>11</v>
      </c>
      <c r="L85" s="47">
        <v>11</v>
      </c>
      <c r="M85" s="47">
        <f t="shared" si="7"/>
        <v>11.066666666666668</v>
      </c>
    </row>
    <row r="86" spans="1:13" x14ac:dyDescent="0.25">
      <c r="A86" s="7" t="s">
        <v>14</v>
      </c>
      <c r="B86" s="7">
        <v>2022</v>
      </c>
      <c r="C86" s="7">
        <v>198</v>
      </c>
      <c r="D86" s="47">
        <v>3</v>
      </c>
      <c r="E86" s="47">
        <v>3</v>
      </c>
      <c r="F86" s="47">
        <v>3.24</v>
      </c>
      <c r="G86" s="47">
        <v>113</v>
      </c>
      <c r="H86" s="47">
        <v>120.6</v>
      </c>
      <c r="I86" s="47">
        <f t="shared" si="9"/>
        <v>2.5728</v>
      </c>
      <c r="J86" s="47">
        <v>10.199999999999999</v>
      </c>
      <c r="K86" s="47">
        <v>10</v>
      </c>
      <c r="L86" s="47">
        <v>10.6</v>
      </c>
      <c r="M86" s="47">
        <f t="shared" si="7"/>
        <v>10.266666666666666</v>
      </c>
    </row>
    <row r="87" spans="1:13" x14ac:dyDescent="0.25">
      <c r="A87" s="7" t="s">
        <v>14</v>
      </c>
      <c r="B87" s="7">
        <v>2022</v>
      </c>
      <c r="C87" s="7">
        <v>199</v>
      </c>
      <c r="D87" s="47">
        <v>1</v>
      </c>
      <c r="E87" s="47">
        <v>3</v>
      </c>
      <c r="F87" s="47">
        <v>3.44</v>
      </c>
      <c r="G87" s="47">
        <v>63.5</v>
      </c>
      <c r="H87" s="47">
        <v>70.099999999999994</v>
      </c>
      <c r="I87" s="47">
        <f t="shared" si="9"/>
        <v>1.4954666666666665</v>
      </c>
      <c r="J87" s="47">
        <v>10.6</v>
      </c>
      <c r="K87" s="47">
        <v>10.8</v>
      </c>
      <c r="L87" s="47">
        <v>10</v>
      </c>
      <c r="M87" s="47">
        <f t="shared" si="7"/>
        <v>10.466666666666667</v>
      </c>
    </row>
    <row r="88" spans="1:13" x14ac:dyDescent="0.25">
      <c r="A88" s="7" t="s">
        <v>14</v>
      </c>
      <c r="B88" s="7">
        <v>2022</v>
      </c>
      <c r="C88" s="7">
        <v>208</v>
      </c>
      <c r="D88" s="47">
        <v>1</v>
      </c>
      <c r="E88" s="47">
        <v>3</v>
      </c>
      <c r="F88" s="47">
        <v>4.2300000000000004</v>
      </c>
      <c r="G88" s="47">
        <v>11.4</v>
      </c>
      <c r="H88" s="47">
        <v>16</v>
      </c>
      <c r="I88" s="47">
        <f t="shared" si="9"/>
        <v>0.34133333333333332</v>
      </c>
      <c r="J88" s="47">
        <v>7</v>
      </c>
      <c r="K88" s="47">
        <v>7</v>
      </c>
      <c r="L88" s="47">
        <v>7.2</v>
      </c>
      <c r="M88" s="47">
        <f t="shared" si="7"/>
        <v>7.0666666666666664</v>
      </c>
    </row>
    <row r="89" spans="1:13" x14ac:dyDescent="0.25">
      <c r="A89" s="7" t="s">
        <v>14</v>
      </c>
      <c r="B89" s="7">
        <v>2022</v>
      </c>
      <c r="C89" s="7">
        <v>221</v>
      </c>
      <c r="D89" s="47">
        <v>1</v>
      </c>
      <c r="E89" s="47">
        <v>3</v>
      </c>
      <c r="F89" s="47">
        <v>3.51</v>
      </c>
      <c r="G89" s="47">
        <v>36.4</v>
      </c>
      <c r="H89" s="47">
        <v>40</v>
      </c>
      <c r="I89" s="47">
        <f t="shared" si="9"/>
        <v>0.85333333333333339</v>
      </c>
      <c r="J89" s="47">
        <v>12</v>
      </c>
      <c r="K89" s="47">
        <v>12.2</v>
      </c>
      <c r="L89" s="47">
        <v>12</v>
      </c>
      <c r="M89" s="47">
        <f t="shared" si="7"/>
        <v>12.066666666666668</v>
      </c>
    </row>
    <row r="90" spans="1:13" x14ac:dyDescent="0.25">
      <c r="A90" s="7" t="s">
        <v>14</v>
      </c>
      <c r="B90" s="7">
        <v>2022</v>
      </c>
      <c r="C90" s="7">
        <v>222</v>
      </c>
      <c r="D90" s="47">
        <v>1</v>
      </c>
      <c r="E90" s="47">
        <v>3</v>
      </c>
      <c r="F90" s="47">
        <v>3.6</v>
      </c>
      <c r="G90" s="47">
        <v>39.200000000000003</v>
      </c>
      <c r="H90" s="47">
        <v>42.5</v>
      </c>
      <c r="I90" s="47">
        <f t="shared" si="9"/>
        <v>0.90666666666666662</v>
      </c>
      <c r="J90" s="47">
        <v>7</v>
      </c>
      <c r="K90" s="47">
        <v>6.6</v>
      </c>
      <c r="L90" s="47">
        <v>7</v>
      </c>
      <c r="M90" s="47">
        <f t="shared" si="7"/>
        <v>6.8666666666666671</v>
      </c>
    </row>
    <row r="91" spans="1:13" x14ac:dyDescent="0.25">
      <c r="A91" s="7" t="s">
        <v>14</v>
      </c>
      <c r="B91" s="7">
        <v>2022</v>
      </c>
      <c r="C91" s="7">
        <v>222</v>
      </c>
      <c r="D91" s="47">
        <v>2</v>
      </c>
      <c r="E91" s="47">
        <v>3</v>
      </c>
      <c r="F91" s="47">
        <v>3.53</v>
      </c>
      <c r="G91" s="47">
        <v>41</v>
      </c>
      <c r="H91" s="47">
        <v>45</v>
      </c>
      <c r="I91" s="47">
        <f t="shared" si="9"/>
        <v>0.96000000000000008</v>
      </c>
      <c r="J91" s="47">
        <v>6</v>
      </c>
      <c r="K91" s="47">
        <v>5.8</v>
      </c>
      <c r="L91" s="47">
        <v>6</v>
      </c>
      <c r="M91" s="47">
        <f t="shared" ref="M91:M112" si="10">AVERAGE(J91:L91)</f>
        <v>5.9333333333333336</v>
      </c>
    </row>
    <row r="92" spans="1:13" x14ac:dyDescent="0.25">
      <c r="A92" s="7" t="s">
        <v>14</v>
      </c>
      <c r="B92" s="7">
        <v>2022</v>
      </c>
      <c r="C92" s="7">
        <v>222</v>
      </c>
      <c r="D92" s="47">
        <v>3</v>
      </c>
      <c r="E92" s="47">
        <v>3</v>
      </c>
      <c r="F92" s="47">
        <v>3.64</v>
      </c>
      <c r="G92" s="47">
        <v>39</v>
      </c>
      <c r="H92" s="47">
        <v>43</v>
      </c>
      <c r="I92" s="47">
        <f t="shared" si="9"/>
        <v>0.91733333333333322</v>
      </c>
      <c r="J92" s="47">
        <v>6</v>
      </c>
      <c r="K92" s="47">
        <v>6</v>
      </c>
      <c r="L92" s="47">
        <v>6</v>
      </c>
      <c r="M92" s="47">
        <f t="shared" si="10"/>
        <v>6</v>
      </c>
    </row>
    <row r="93" spans="1:13" x14ac:dyDescent="0.25">
      <c r="A93" s="7" t="s">
        <v>14</v>
      </c>
      <c r="B93" s="7">
        <v>2022</v>
      </c>
      <c r="C93" s="7">
        <v>223</v>
      </c>
      <c r="D93" s="47">
        <v>1</v>
      </c>
      <c r="E93" s="47">
        <v>3</v>
      </c>
      <c r="F93" s="47">
        <v>3.84</v>
      </c>
      <c r="G93" s="47">
        <v>43</v>
      </c>
      <c r="H93" s="47">
        <v>49.8</v>
      </c>
      <c r="I93" s="47">
        <f t="shared" si="9"/>
        <v>1.0624</v>
      </c>
      <c r="J93" s="47">
        <v>6.8</v>
      </c>
      <c r="K93" s="47">
        <v>6.6</v>
      </c>
      <c r="L93" s="47">
        <v>6.8</v>
      </c>
      <c r="M93" s="47">
        <f t="shared" si="10"/>
        <v>6.7333333333333334</v>
      </c>
    </row>
    <row r="94" spans="1:13" x14ac:dyDescent="0.25">
      <c r="A94" s="7" t="s">
        <v>14</v>
      </c>
      <c r="B94" s="7">
        <v>2022</v>
      </c>
      <c r="C94" s="7">
        <v>223</v>
      </c>
      <c r="D94" s="47">
        <v>2</v>
      </c>
      <c r="E94" s="47">
        <v>3</v>
      </c>
      <c r="F94" s="47">
        <v>4.5999999999999996</v>
      </c>
      <c r="G94" s="47">
        <v>10</v>
      </c>
      <c r="H94" s="47">
        <v>13.4</v>
      </c>
      <c r="I94" s="47">
        <f t="shared" si="9"/>
        <v>0.28586666666666666</v>
      </c>
      <c r="J94" s="47">
        <v>6.4</v>
      </c>
      <c r="K94" s="47">
        <v>6.2</v>
      </c>
      <c r="L94" s="47">
        <v>6.2</v>
      </c>
      <c r="M94" s="47">
        <f t="shared" si="10"/>
        <v>6.2666666666666666</v>
      </c>
    </row>
    <row r="95" spans="1:13" x14ac:dyDescent="0.25">
      <c r="A95" s="7" t="s">
        <v>14</v>
      </c>
      <c r="B95" s="7">
        <v>2022</v>
      </c>
      <c r="C95" s="7">
        <v>223</v>
      </c>
      <c r="D95" s="47">
        <v>3</v>
      </c>
      <c r="E95" s="47">
        <v>3</v>
      </c>
      <c r="F95" s="47">
        <v>3.45</v>
      </c>
      <c r="G95" s="47">
        <v>72.8</v>
      </c>
      <c r="H95" s="47">
        <v>81.7</v>
      </c>
      <c r="I95" s="47">
        <f t="shared" si="9"/>
        <v>1.7429333333333334</v>
      </c>
      <c r="J95" s="47">
        <v>8</v>
      </c>
      <c r="K95" s="47">
        <v>8</v>
      </c>
      <c r="L95" s="47">
        <v>8.1999999999999993</v>
      </c>
      <c r="M95" s="47">
        <f t="shared" si="10"/>
        <v>8.0666666666666664</v>
      </c>
    </row>
    <row r="96" spans="1:13" x14ac:dyDescent="0.25">
      <c r="A96" s="7" t="s">
        <v>14</v>
      </c>
      <c r="B96" s="7">
        <v>2022</v>
      </c>
      <c r="C96" s="7">
        <v>223</v>
      </c>
      <c r="D96" s="47">
        <v>4</v>
      </c>
      <c r="E96" s="47">
        <v>3</v>
      </c>
      <c r="F96" s="47">
        <v>3.58</v>
      </c>
      <c r="G96" s="47">
        <v>51.4</v>
      </c>
      <c r="H96" s="47">
        <v>56.5</v>
      </c>
      <c r="I96" s="47">
        <f t="shared" si="9"/>
        <v>1.2053333333333336</v>
      </c>
      <c r="J96" s="47">
        <v>7.8</v>
      </c>
      <c r="K96" s="47">
        <v>8</v>
      </c>
      <c r="L96" s="47">
        <v>7.8</v>
      </c>
      <c r="M96" s="47">
        <f t="shared" si="10"/>
        <v>7.8666666666666671</v>
      </c>
    </row>
    <row r="97" spans="1:13" x14ac:dyDescent="0.25">
      <c r="A97" s="7" t="s">
        <v>15</v>
      </c>
      <c r="B97" s="7">
        <v>2022</v>
      </c>
      <c r="C97" s="7">
        <v>284</v>
      </c>
      <c r="D97" s="47">
        <v>1</v>
      </c>
      <c r="E97" s="47">
        <v>2</v>
      </c>
      <c r="F97" s="47">
        <v>3.2</v>
      </c>
      <c r="G97" s="47">
        <v>52.4</v>
      </c>
      <c r="H97" s="47">
        <v>54</v>
      </c>
      <c r="I97" s="47">
        <f t="shared" si="9"/>
        <v>1.728</v>
      </c>
      <c r="J97" s="47">
        <v>7</v>
      </c>
      <c r="K97" s="47">
        <v>7</v>
      </c>
      <c r="L97" s="47">
        <v>7.2</v>
      </c>
      <c r="M97" s="47">
        <f t="shared" si="10"/>
        <v>7.0666666666666664</v>
      </c>
    </row>
    <row r="98" spans="1:13" x14ac:dyDescent="0.25">
      <c r="A98" s="7" t="s">
        <v>16</v>
      </c>
      <c r="B98" s="7">
        <v>2022</v>
      </c>
      <c r="C98" s="7">
        <v>305</v>
      </c>
      <c r="D98" s="47">
        <v>1</v>
      </c>
      <c r="E98" s="47">
        <v>2</v>
      </c>
      <c r="F98" s="47">
        <v>3.42</v>
      </c>
      <c r="G98" s="47">
        <v>24.5</v>
      </c>
      <c r="H98" s="47">
        <v>26.3</v>
      </c>
      <c r="I98" s="47">
        <f t="shared" si="9"/>
        <v>0.84160000000000001</v>
      </c>
      <c r="J98" s="47">
        <v>5.6</v>
      </c>
      <c r="K98" s="47">
        <v>5.4</v>
      </c>
      <c r="L98" s="47">
        <v>5.4</v>
      </c>
      <c r="M98" s="47">
        <f t="shared" si="10"/>
        <v>5.4666666666666659</v>
      </c>
    </row>
    <row r="99" spans="1:13" x14ac:dyDescent="0.25">
      <c r="A99" s="7" t="s">
        <v>16</v>
      </c>
      <c r="B99" s="7">
        <v>2022</v>
      </c>
      <c r="C99" s="7">
        <v>305</v>
      </c>
      <c r="D99" s="47">
        <v>2</v>
      </c>
      <c r="E99" s="47">
        <v>3</v>
      </c>
      <c r="F99" s="47">
        <v>3.4</v>
      </c>
      <c r="G99" s="47">
        <v>38.799999999999997</v>
      </c>
      <c r="H99" s="47">
        <v>41.2</v>
      </c>
      <c r="I99" s="47">
        <f t="shared" si="9"/>
        <v>0.87893333333333334</v>
      </c>
      <c r="J99" s="47">
        <v>5.4</v>
      </c>
      <c r="K99" s="47">
        <v>5.2</v>
      </c>
      <c r="L99" s="47">
        <v>5.4</v>
      </c>
      <c r="M99" s="47">
        <f t="shared" si="10"/>
        <v>5.333333333333333</v>
      </c>
    </row>
    <row r="100" spans="1:13" x14ac:dyDescent="0.25">
      <c r="A100" s="7" t="s">
        <v>16</v>
      </c>
      <c r="B100" s="7">
        <v>2022</v>
      </c>
      <c r="C100" s="7">
        <v>306</v>
      </c>
      <c r="D100" s="47">
        <v>1</v>
      </c>
      <c r="E100" s="47">
        <v>3</v>
      </c>
      <c r="F100" s="47">
        <v>3.92</v>
      </c>
      <c r="G100" s="47">
        <v>18.3</v>
      </c>
      <c r="H100" s="47">
        <v>21</v>
      </c>
      <c r="I100" s="47">
        <f t="shared" si="9"/>
        <v>0.44800000000000001</v>
      </c>
      <c r="J100" s="47">
        <v>5.6</v>
      </c>
      <c r="K100" s="47">
        <v>5.4</v>
      </c>
      <c r="L100" s="47">
        <v>5.4</v>
      </c>
      <c r="M100" s="47">
        <f t="shared" si="10"/>
        <v>5.4666666666666659</v>
      </c>
    </row>
    <row r="101" spans="1:13" x14ac:dyDescent="0.25">
      <c r="A101" s="7" t="s">
        <v>16</v>
      </c>
      <c r="B101" s="7">
        <v>2022</v>
      </c>
      <c r="C101" s="7">
        <v>321</v>
      </c>
      <c r="D101" s="47">
        <v>1</v>
      </c>
      <c r="E101" s="47">
        <v>2</v>
      </c>
      <c r="F101" s="47">
        <v>4.12</v>
      </c>
      <c r="G101" s="47">
        <v>10</v>
      </c>
      <c r="H101" s="47">
        <v>12.3</v>
      </c>
      <c r="I101" s="47">
        <f t="shared" si="9"/>
        <v>0.39360000000000001</v>
      </c>
      <c r="J101" s="47">
        <v>6.8</v>
      </c>
      <c r="K101" s="47">
        <v>7</v>
      </c>
      <c r="L101" s="47">
        <v>7</v>
      </c>
      <c r="M101" s="47">
        <f t="shared" si="10"/>
        <v>6.9333333333333336</v>
      </c>
    </row>
    <row r="102" spans="1:13" x14ac:dyDescent="0.25">
      <c r="A102" s="7" t="s">
        <v>16</v>
      </c>
      <c r="B102" s="7">
        <v>2022</v>
      </c>
      <c r="C102" s="7">
        <v>321</v>
      </c>
      <c r="D102" s="64">
        <v>1</v>
      </c>
      <c r="E102" s="47">
        <v>2</v>
      </c>
      <c r="F102" s="47">
        <v>4.2699999999999996</v>
      </c>
      <c r="G102" s="47">
        <v>7.8</v>
      </c>
      <c r="H102" s="47">
        <v>10.199999999999999</v>
      </c>
      <c r="I102" s="47">
        <f t="shared" si="9"/>
        <v>0.32640000000000002</v>
      </c>
      <c r="J102" s="47">
        <v>9.1999999999999993</v>
      </c>
      <c r="K102" s="47">
        <v>9.1999999999999993</v>
      </c>
      <c r="L102" s="47">
        <v>9</v>
      </c>
      <c r="M102" s="47">
        <f t="shared" si="10"/>
        <v>9.1333333333333329</v>
      </c>
    </row>
    <row r="103" spans="1:13" x14ac:dyDescent="0.25">
      <c r="A103" s="7" t="s">
        <v>16</v>
      </c>
      <c r="B103" s="7">
        <v>2022</v>
      </c>
      <c r="C103" s="7">
        <v>324</v>
      </c>
      <c r="D103" s="47">
        <v>1</v>
      </c>
      <c r="E103" s="47">
        <v>3</v>
      </c>
      <c r="F103" s="47">
        <v>4.47</v>
      </c>
      <c r="G103" s="47">
        <v>6.5</v>
      </c>
      <c r="H103" s="47">
        <v>8</v>
      </c>
      <c r="I103" s="47">
        <f t="shared" si="9"/>
        <v>0.17066666666666666</v>
      </c>
      <c r="J103" s="47">
        <v>6.2</v>
      </c>
      <c r="K103" s="47">
        <v>6.2</v>
      </c>
      <c r="L103" s="47">
        <v>6</v>
      </c>
      <c r="M103" s="47">
        <f t="shared" si="10"/>
        <v>6.1333333333333329</v>
      </c>
    </row>
    <row r="104" spans="1:13" x14ac:dyDescent="0.25">
      <c r="A104" s="7" t="s">
        <v>16</v>
      </c>
      <c r="B104" s="7">
        <v>2022</v>
      </c>
      <c r="C104" s="7">
        <v>324</v>
      </c>
      <c r="D104" s="64">
        <v>1</v>
      </c>
      <c r="E104" s="47">
        <v>3</v>
      </c>
      <c r="F104" s="47">
        <v>4.3</v>
      </c>
      <c r="G104" s="47">
        <v>11.4</v>
      </c>
      <c r="H104" s="47">
        <v>13.1</v>
      </c>
      <c r="I104" s="47">
        <f t="shared" si="9"/>
        <v>0.2794666666666667</v>
      </c>
      <c r="J104" s="47">
        <v>7</v>
      </c>
      <c r="K104" s="47">
        <v>6.8</v>
      </c>
      <c r="L104" s="47">
        <v>6.8</v>
      </c>
      <c r="M104" s="47">
        <f t="shared" si="10"/>
        <v>6.8666666666666671</v>
      </c>
    </row>
    <row r="105" spans="1:13" x14ac:dyDescent="0.25">
      <c r="A105" s="7" t="s">
        <v>16</v>
      </c>
      <c r="B105" s="7">
        <v>2022</v>
      </c>
      <c r="C105" s="7">
        <v>325</v>
      </c>
      <c r="D105" s="47">
        <v>1</v>
      </c>
      <c r="E105" s="47">
        <v>3</v>
      </c>
      <c r="F105" s="47">
        <v>4.47</v>
      </c>
      <c r="G105" s="47">
        <v>6</v>
      </c>
      <c r="H105" s="47">
        <v>7.6</v>
      </c>
      <c r="I105" s="47">
        <f t="shared" si="9"/>
        <v>0.16213333333333335</v>
      </c>
      <c r="J105" s="47">
        <v>6.2</v>
      </c>
      <c r="K105" s="47">
        <v>6</v>
      </c>
      <c r="L105" s="47">
        <v>6.2</v>
      </c>
      <c r="M105" s="47">
        <f t="shared" si="10"/>
        <v>6.1333333333333329</v>
      </c>
    </row>
    <row r="106" spans="1:13" x14ac:dyDescent="0.25">
      <c r="A106" s="7" t="s">
        <v>16</v>
      </c>
      <c r="B106" s="7">
        <v>2022</v>
      </c>
      <c r="C106" s="7">
        <v>325</v>
      </c>
      <c r="D106" s="64">
        <v>1</v>
      </c>
      <c r="E106" s="47">
        <v>2</v>
      </c>
      <c r="F106" s="47">
        <v>4.42</v>
      </c>
      <c r="G106" s="47">
        <v>0.8</v>
      </c>
      <c r="H106" s="47">
        <v>1</v>
      </c>
      <c r="I106" s="47">
        <f>(H106*0.1*0.064*100/E106)</f>
        <v>0.32</v>
      </c>
      <c r="J106" s="47">
        <v>7.4</v>
      </c>
      <c r="K106" s="47">
        <v>7.6</v>
      </c>
      <c r="L106" s="47">
        <v>7.4</v>
      </c>
      <c r="M106" s="47">
        <f t="shared" si="10"/>
        <v>7.4666666666666659</v>
      </c>
    </row>
    <row r="107" spans="1:13" x14ac:dyDescent="0.25">
      <c r="A107" s="7" t="s">
        <v>16</v>
      </c>
      <c r="B107" s="7">
        <v>2022</v>
      </c>
      <c r="C107" s="7">
        <v>331</v>
      </c>
      <c r="D107" s="47">
        <v>1</v>
      </c>
      <c r="E107" s="47">
        <v>3</v>
      </c>
      <c r="F107" s="47">
        <v>4.07</v>
      </c>
      <c r="G107" s="47">
        <v>6.4</v>
      </c>
      <c r="H107" s="47">
        <v>7</v>
      </c>
      <c r="I107" s="47">
        <f t="shared" si="9"/>
        <v>0.14933333333333335</v>
      </c>
      <c r="J107" s="47">
        <v>6</v>
      </c>
      <c r="K107" s="47">
        <v>6</v>
      </c>
      <c r="L107" s="47">
        <v>6</v>
      </c>
      <c r="M107" s="47">
        <f t="shared" si="10"/>
        <v>6</v>
      </c>
    </row>
    <row r="108" spans="1:13" x14ac:dyDescent="0.25">
      <c r="A108" s="7" t="s">
        <v>16</v>
      </c>
      <c r="B108" s="7">
        <v>2022</v>
      </c>
      <c r="C108" s="7">
        <v>331</v>
      </c>
      <c r="D108" s="64">
        <v>1</v>
      </c>
      <c r="E108" s="47">
        <v>2</v>
      </c>
      <c r="F108" s="47">
        <v>4.16</v>
      </c>
      <c r="G108" s="47">
        <v>0.7</v>
      </c>
      <c r="H108" s="47">
        <v>0.9</v>
      </c>
      <c r="I108" s="47">
        <f>(H108*0.1*0.064*100/E108)</f>
        <v>0.28800000000000003</v>
      </c>
      <c r="J108" s="47">
        <v>6.2</v>
      </c>
      <c r="K108" s="47">
        <v>6.2</v>
      </c>
      <c r="L108" s="47">
        <v>6.2</v>
      </c>
      <c r="M108" s="47">
        <f t="shared" si="10"/>
        <v>6.2</v>
      </c>
    </row>
    <row r="109" spans="1:13" x14ac:dyDescent="0.25">
      <c r="A109" s="7" t="s">
        <v>16</v>
      </c>
      <c r="B109" s="7">
        <v>2022</v>
      </c>
      <c r="C109" s="7">
        <v>337</v>
      </c>
      <c r="D109" s="47">
        <v>1</v>
      </c>
      <c r="E109" s="47">
        <v>3</v>
      </c>
      <c r="F109" s="47">
        <v>4.6100000000000003</v>
      </c>
      <c r="G109" s="47">
        <v>6</v>
      </c>
      <c r="H109" s="47">
        <v>7.9</v>
      </c>
      <c r="I109" s="47">
        <f t="shared" si="9"/>
        <v>0.16853333333333331</v>
      </c>
      <c r="J109" s="47">
        <v>6.2</v>
      </c>
      <c r="K109" s="47">
        <v>6.2</v>
      </c>
      <c r="L109" s="47">
        <v>6.2</v>
      </c>
      <c r="M109" s="47">
        <f t="shared" si="10"/>
        <v>6.2</v>
      </c>
    </row>
    <row r="110" spans="1:13" x14ac:dyDescent="0.25">
      <c r="A110" s="7" t="s">
        <v>16</v>
      </c>
      <c r="B110" s="7">
        <v>2022</v>
      </c>
      <c r="C110" s="7">
        <v>348</v>
      </c>
      <c r="D110" s="47">
        <v>1</v>
      </c>
      <c r="E110" s="47">
        <v>1</v>
      </c>
      <c r="F110" s="47">
        <v>3.8</v>
      </c>
      <c r="G110" s="47">
        <v>7.2</v>
      </c>
      <c r="H110" s="47">
        <v>8</v>
      </c>
      <c r="I110" s="47">
        <f t="shared" si="9"/>
        <v>0.51200000000000001</v>
      </c>
      <c r="J110" s="47">
        <v>9.4</v>
      </c>
      <c r="K110" s="47">
        <v>9.4</v>
      </c>
      <c r="L110" s="47">
        <v>9.1999999999999993</v>
      </c>
      <c r="M110" s="47">
        <f t="shared" si="10"/>
        <v>9.3333333333333339</v>
      </c>
    </row>
    <row r="111" spans="1:13" x14ac:dyDescent="0.25">
      <c r="A111" s="7" t="s">
        <v>16</v>
      </c>
      <c r="B111" s="7">
        <v>2022</v>
      </c>
      <c r="C111" s="7">
        <v>357</v>
      </c>
      <c r="D111" s="47">
        <v>1</v>
      </c>
      <c r="E111" s="47">
        <v>2</v>
      </c>
      <c r="F111" s="47">
        <v>4.3</v>
      </c>
      <c r="G111" s="47">
        <v>4.5</v>
      </c>
      <c r="H111" s="47">
        <v>5.8</v>
      </c>
      <c r="I111" s="47">
        <f t="shared" si="9"/>
        <v>0.18559999999999999</v>
      </c>
      <c r="J111" s="47">
        <v>7.4</v>
      </c>
      <c r="K111" s="47">
        <v>7.4</v>
      </c>
      <c r="L111" s="47">
        <v>7.4</v>
      </c>
      <c r="M111" s="47">
        <f t="shared" si="10"/>
        <v>7.4000000000000012</v>
      </c>
    </row>
    <row r="112" spans="1:13" x14ac:dyDescent="0.25">
      <c r="A112" s="7" t="s">
        <v>16</v>
      </c>
      <c r="B112" s="7">
        <v>2022</v>
      </c>
      <c r="C112" s="7">
        <v>362</v>
      </c>
      <c r="D112" s="47">
        <v>1</v>
      </c>
      <c r="E112" s="47">
        <v>2</v>
      </c>
      <c r="F112" s="47">
        <v>4.59</v>
      </c>
      <c r="G112" s="47">
        <v>3.2</v>
      </c>
      <c r="H112" s="47">
        <v>5</v>
      </c>
      <c r="I112" s="47">
        <f t="shared" si="9"/>
        <v>0.16</v>
      </c>
      <c r="J112" s="47">
        <v>6.4</v>
      </c>
      <c r="K112" s="47">
        <v>6.2</v>
      </c>
      <c r="L112" s="47">
        <v>6.2</v>
      </c>
      <c r="M112" s="47">
        <f t="shared" si="10"/>
        <v>6.2666666666666666</v>
      </c>
    </row>
  </sheetData>
  <mergeCells count="1">
    <mergeCell ref="J1:L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opLeftCell="I1" workbookViewId="0">
      <selection activeCell="Q1" sqref="Q1:Q126"/>
    </sheetView>
  </sheetViews>
  <sheetFormatPr baseColWidth="10" defaultRowHeight="15" x14ac:dyDescent="0.25"/>
  <cols>
    <col min="1" max="1" width="20.5703125" style="18" customWidth="1"/>
    <col min="2" max="2" width="7.85546875" style="18" customWidth="1"/>
    <col min="3" max="3" width="11.42578125" style="18"/>
    <col min="4" max="4" width="5.5703125" style="18" customWidth="1"/>
    <col min="5" max="5" width="7" style="18" customWidth="1"/>
    <col min="6" max="6" width="9.42578125" style="18" customWidth="1"/>
    <col min="7" max="7" width="11.42578125" style="18"/>
    <col min="8" max="8" width="16" style="18" customWidth="1"/>
    <col min="9" max="10" width="11.42578125" style="18"/>
  </cols>
  <sheetData>
    <row r="1" spans="1:17" ht="15.75" thickBot="1" x14ac:dyDescent="0.3">
      <c r="A1" s="18" t="s">
        <v>61</v>
      </c>
      <c r="B1" s="18" t="s">
        <v>60</v>
      </c>
      <c r="C1" s="18" t="s">
        <v>62</v>
      </c>
      <c r="D1" s="18" t="s">
        <v>55</v>
      </c>
      <c r="E1" s="18" t="s">
        <v>53</v>
      </c>
      <c r="F1" s="18" t="s">
        <v>69</v>
      </c>
      <c r="G1" s="18" t="s">
        <v>63</v>
      </c>
      <c r="H1" s="18" t="s">
        <v>59</v>
      </c>
      <c r="I1" s="18" t="s">
        <v>47</v>
      </c>
      <c r="J1" s="18" t="s">
        <v>67</v>
      </c>
      <c r="K1" s="63" t="s">
        <v>17</v>
      </c>
      <c r="L1" s="63" t="s">
        <v>70</v>
      </c>
      <c r="M1" s="63" t="s">
        <v>72</v>
      </c>
      <c r="N1" s="63" t="s">
        <v>73</v>
      </c>
      <c r="O1" s="63" t="s">
        <v>71</v>
      </c>
      <c r="P1" s="63" t="s">
        <v>74</v>
      </c>
      <c r="Q1" s="68">
        <v>0.40688609999999997</v>
      </c>
    </row>
    <row r="2" spans="1:17" ht="15.75" thickBot="1" x14ac:dyDescent="0.3">
      <c r="A2" s="18" t="s">
        <v>14</v>
      </c>
      <c r="B2" s="18">
        <v>2022</v>
      </c>
      <c r="C2" s="18">
        <v>154</v>
      </c>
      <c r="D2" s="18">
        <v>1</v>
      </c>
      <c r="E2" s="18">
        <v>3.6</v>
      </c>
      <c r="F2" s="18">
        <v>64</v>
      </c>
      <c r="G2" s="67">
        <v>1.3653333333333333</v>
      </c>
      <c r="H2" s="65">
        <v>8.2666666666666675</v>
      </c>
      <c r="I2" s="18" t="s">
        <v>68</v>
      </c>
      <c r="J2" s="18" t="s">
        <v>64</v>
      </c>
      <c r="Q2" s="68">
        <v>0.34040890000000001</v>
      </c>
    </row>
    <row r="3" spans="1:17" ht="15.75" thickBot="1" x14ac:dyDescent="0.3">
      <c r="A3" s="18" t="s">
        <v>14</v>
      </c>
      <c r="B3" s="18">
        <v>2022</v>
      </c>
      <c r="C3" s="18">
        <v>156</v>
      </c>
      <c r="D3" s="18">
        <v>1</v>
      </c>
      <c r="E3" s="18">
        <v>3.5</v>
      </c>
      <c r="F3" s="18">
        <v>24.8</v>
      </c>
      <c r="G3" s="67">
        <v>0.79360000000000008</v>
      </c>
      <c r="H3" s="65">
        <v>8.2000000000000011</v>
      </c>
      <c r="I3" s="18" t="s">
        <v>40</v>
      </c>
      <c r="J3" s="18" t="s">
        <v>65</v>
      </c>
      <c r="Q3" s="68">
        <v>0.48895149999999998</v>
      </c>
    </row>
    <row r="4" spans="1:17" ht="15.75" thickBot="1" x14ac:dyDescent="0.3">
      <c r="A4" s="18" t="s">
        <v>14</v>
      </c>
      <c r="B4" s="18">
        <v>2022</v>
      </c>
      <c r="C4" s="18">
        <v>161</v>
      </c>
      <c r="D4" s="18">
        <v>1</v>
      </c>
      <c r="E4" s="18">
        <v>3.45</v>
      </c>
      <c r="F4" s="18">
        <v>69.5</v>
      </c>
      <c r="G4" s="67">
        <v>1.4826666666666668</v>
      </c>
      <c r="H4" s="65">
        <v>8.3333333333333339</v>
      </c>
      <c r="I4" s="18" t="s">
        <v>40</v>
      </c>
      <c r="J4" s="18" t="s">
        <v>65</v>
      </c>
      <c r="Q4" s="68">
        <v>1.1761915999999999</v>
      </c>
    </row>
    <row r="5" spans="1:17" ht="15.75" thickBot="1" x14ac:dyDescent="0.3">
      <c r="A5" s="18" t="s">
        <v>14</v>
      </c>
      <c r="B5" s="18">
        <v>2022</v>
      </c>
      <c r="C5" s="18">
        <v>171</v>
      </c>
      <c r="D5" s="18">
        <v>1</v>
      </c>
      <c r="E5" s="18">
        <v>3.25</v>
      </c>
      <c r="F5" s="18">
        <v>86.4</v>
      </c>
      <c r="G5" s="67">
        <v>1.8432000000000002</v>
      </c>
      <c r="H5" s="65">
        <v>11.933333333333332</v>
      </c>
      <c r="I5" s="18" t="s">
        <v>38</v>
      </c>
      <c r="J5" s="18" t="s">
        <v>66</v>
      </c>
      <c r="Q5" s="68">
        <v>0.70945720000000001</v>
      </c>
    </row>
    <row r="6" spans="1:17" ht="15.75" thickBot="1" x14ac:dyDescent="0.3">
      <c r="A6" s="18" t="s">
        <v>14</v>
      </c>
      <c r="B6" s="18">
        <v>2022</v>
      </c>
      <c r="C6" s="18">
        <v>171</v>
      </c>
      <c r="D6" s="18">
        <v>2</v>
      </c>
      <c r="E6" s="18">
        <v>3.21</v>
      </c>
      <c r="F6" s="18">
        <v>116</v>
      </c>
      <c r="G6" s="67">
        <v>2.4746666666666668</v>
      </c>
      <c r="H6" s="65">
        <v>11</v>
      </c>
      <c r="I6" s="18" t="s">
        <v>38</v>
      </c>
      <c r="J6" s="18" t="s">
        <v>66</v>
      </c>
      <c r="Q6" s="68">
        <v>0.42609000000000002</v>
      </c>
    </row>
    <row r="7" spans="1:17" ht="15.75" thickBot="1" x14ac:dyDescent="0.3">
      <c r="A7" s="18" t="s">
        <v>14</v>
      </c>
      <c r="B7" s="18">
        <v>2022</v>
      </c>
      <c r="C7" s="18">
        <v>171</v>
      </c>
      <c r="D7" s="18">
        <v>3</v>
      </c>
      <c r="E7" s="18">
        <v>3.23</v>
      </c>
      <c r="F7" s="18">
        <v>121.5</v>
      </c>
      <c r="G7" s="67">
        <v>2.5920000000000001</v>
      </c>
      <c r="H7" s="65">
        <v>11.266666666666666</v>
      </c>
      <c r="I7" s="18" t="s">
        <v>38</v>
      </c>
      <c r="J7" s="18" t="s">
        <v>66</v>
      </c>
      <c r="Q7" s="68">
        <v>0.344582</v>
      </c>
    </row>
    <row r="8" spans="1:17" ht="15.75" thickBot="1" x14ac:dyDescent="0.3">
      <c r="A8" s="18" t="s">
        <v>14</v>
      </c>
      <c r="B8" s="18">
        <v>2022</v>
      </c>
      <c r="C8" s="18">
        <v>171</v>
      </c>
      <c r="D8" s="18">
        <v>4</v>
      </c>
      <c r="E8" s="18">
        <v>3.27</v>
      </c>
      <c r="F8" s="18">
        <v>98.1</v>
      </c>
      <c r="G8" s="67">
        <v>2.0928</v>
      </c>
      <c r="H8" s="65">
        <v>10.133333333333333</v>
      </c>
      <c r="I8" s="18" t="s">
        <v>38</v>
      </c>
      <c r="J8" s="18" t="s">
        <v>66</v>
      </c>
      <c r="Q8" s="68">
        <v>0.56317649999999997</v>
      </c>
    </row>
    <row r="9" spans="1:17" ht="15.75" thickBot="1" x14ac:dyDescent="0.3">
      <c r="A9" s="18" t="s">
        <v>14</v>
      </c>
      <c r="B9" s="18">
        <v>2022</v>
      </c>
      <c r="C9" s="18">
        <v>174</v>
      </c>
      <c r="D9" s="18">
        <v>1</v>
      </c>
      <c r="E9" s="18">
        <v>3.47</v>
      </c>
      <c r="F9" s="18">
        <v>87</v>
      </c>
      <c r="G9" s="67">
        <v>1.8559999999999999</v>
      </c>
      <c r="H9" s="65">
        <v>10.066666666666666</v>
      </c>
      <c r="I9" s="18" t="s">
        <v>38</v>
      </c>
      <c r="J9" s="18" t="s">
        <v>66</v>
      </c>
      <c r="Q9" s="68">
        <v>1.2846624</v>
      </c>
    </row>
    <row r="10" spans="1:17" ht="15.75" thickBot="1" x14ac:dyDescent="0.3">
      <c r="A10" s="18" t="s">
        <v>14</v>
      </c>
      <c r="B10" s="18">
        <v>2022</v>
      </c>
      <c r="C10" s="18">
        <v>174</v>
      </c>
      <c r="D10" s="18">
        <v>2</v>
      </c>
      <c r="E10" s="18">
        <v>3.5</v>
      </c>
      <c r="F10" s="18">
        <v>86.6</v>
      </c>
      <c r="G10" s="67">
        <v>1.8474666666666666</v>
      </c>
      <c r="H10" s="65">
        <v>9.6666666666666661</v>
      </c>
      <c r="I10" s="18" t="s">
        <v>38</v>
      </c>
      <c r="J10" s="18" t="s">
        <v>66</v>
      </c>
      <c r="Q10" s="68">
        <v>0.58791819999999995</v>
      </c>
    </row>
    <row r="11" spans="1:17" ht="15.75" thickBot="1" x14ac:dyDescent="0.3">
      <c r="A11" s="18" t="s">
        <v>14</v>
      </c>
      <c r="B11" s="18">
        <v>2022</v>
      </c>
      <c r="C11" s="18">
        <v>174</v>
      </c>
      <c r="D11" s="18">
        <v>3</v>
      </c>
      <c r="E11" s="18">
        <v>3.4</v>
      </c>
      <c r="F11" s="18">
        <v>104.5</v>
      </c>
      <c r="G11" s="67">
        <v>2.2293333333333334</v>
      </c>
      <c r="H11" s="65">
        <v>11.266666666666666</v>
      </c>
      <c r="I11" s="18" t="s">
        <v>38</v>
      </c>
      <c r="J11" s="18" t="s">
        <v>66</v>
      </c>
      <c r="Q11" s="68">
        <v>0.6867299</v>
      </c>
    </row>
    <row r="12" spans="1:17" ht="15.75" thickBot="1" x14ac:dyDescent="0.3">
      <c r="A12" s="18" t="s">
        <v>14</v>
      </c>
      <c r="B12" s="18">
        <v>2022</v>
      </c>
      <c r="C12" s="18">
        <v>175</v>
      </c>
      <c r="D12" s="18">
        <v>1</v>
      </c>
      <c r="E12" s="18">
        <v>4.1900000000000004</v>
      </c>
      <c r="F12" s="18">
        <v>35.700000000000003</v>
      </c>
      <c r="G12" s="67">
        <v>0.76160000000000005</v>
      </c>
      <c r="H12" s="65">
        <v>13.066666666666668</v>
      </c>
      <c r="I12" s="18" t="s">
        <v>40</v>
      </c>
      <c r="J12" s="18" t="s">
        <v>65</v>
      </c>
      <c r="Q12" s="68">
        <v>0.67794900000000002</v>
      </c>
    </row>
    <row r="13" spans="1:17" ht="15.75" thickBot="1" x14ac:dyDescent="0.3">
      <c r="A13" s="18" t="s">
        <v>14</v>
      </c>
      <c r="B13" s="18">
        <v>2022</v>
      </c>
      <c r="C13" s="18">
        <v>178</v>
      </c>
      <c r="D13" s="18">
        <v>1</v>
      </c>
      <c r="E13" s="18">
        <v>4.3600000000000003</v>
      </c>
      <c r="F13" s="18">
        <v>24.4</v>
      </c>
      <c r="G13" s="67">
        <v>0.52053333333333329</v>
      </c>
      <c r="H13" s="65">
        <v>13</v>
      </c>
      <c r="I13" s="18" t="s">
        <v>40</v>
      </c>
      <c r="J13" s="18" t="s">
        <v>65</v>
      </c>
      <c r="Q13" s="68">
        <v>0.60088299999999994</v>
      </c>
    </row>
    <row r="14" spans="1:17" ht="15.75" thickBot="1" x14ac:dyDescent="0.3">
      <c r="A14" s="18" t="s">
        <v>14</v>
      </c>
      <c r="B14" s="18">
        <v>2022</v>
      </c>
      <c r="C14" s="18">
        <v>185</v>
      </c>
      <c r="D14" s="18">
        <v>1</v>
      </c>
      <c r="E14" s="18">
        <v>4.43</v>
      </c>
      <c r="F14" s="18">
        <v>34.1</v>
      </c>
      <c r="G14" s="67">
        <v>0.72746666666666682</v>
      </c>
      <c r="H14" s="65">
        <v>12.066666666666668</v>
      </c>
      <c r="I14" s="18" t="s">
        <v>40</v>
      </c>
      <c r="J14" s="18" t="s">
        <v>65</v>
      </c>
      <c r="Q14" s="68">
        <v>0.89334100000000005</v>
      </c>
    </row>
    <row r="15" spans="1:17" ht="15.75" thickBot="1" x14ac:dyDescent="0.3">
      <c r="A15" s="18" t="s">
        <v>14</v>
      </c>
      <c r="B15" s="18">
        <v>2022</v>
      </c>
      <c r="C15" s="18">
        <v>190</v>
      </c>
      <c r="D15" s="18">
        <v>1</v>
      </c>
      <c r="E15" s="18">
        <v>4.01</v>
      </c>
      <c r="F15" s="18">
        <v>45</v>
      </c>
      <c r="G15" s="67">
        <v>0.96000000000000008</v>
      </c>
      <c r="H15" s="65">
        <v>10.866666666666667</v>
      </c>
      <c r="I15" s="18" t="s">
        <v>40</v>
      </c>
      <c r="J15" s="18" t="s">
        <v>65</v>
      </c>
      <c r="Q15" s="68">
        <v>0.64743059999999997</v>
      </c>
    </row>
    <row r="16" spans="1:17" ht="15.75" thickBot="1" x14ac:dyDescent="0.3">
      <c r="A16" s="18" t="s">
        <v>14</v>
      </c>
      <c r="B16" s="18">
        <v>2022</v>
      </c>
      <c r="C16" s="18">
        <v>193</v>
      </c>
      <c r="D16" s="18">
        <v>1</v>
      </c>
      <c r="E16" s="18">
        <v>3.45</v>
      </c>
      <c r="F16" s="18">
        <v>81.5</v>
      </c>
      <c r="G16" s="67">
        <v>1.7386666666666668</v>
      </c>
      <c r="H16" s="65">
        <v>8.4</v>
      </c>
      <c r="I16" s="18" t="s">
        <v>38</v>
      </c>
      <c r="J16" s="18" t="s">
        <v>66</v>
      </c>
      <c r="Q16" s="68">
        <v>0.75874240000000004</v>
      </c>
    </row>
    <row r="17" spans="1:17" ht="15.75" thickBot="1" x14ac:dyDescent="0.3">
      <c r="A17" s="18" t="s">
        <v>14</v>
      </c>
      <c r="B17" s="18">
        <v>2022</v>
      </c>
      <c r="C17" s="18">
        <v>197</v>
      </c>
      <c r="D17" s="18">
        <v>1</v>
      </c>
      <c r="E17" s="18">
        <v>3.77</v>
      </c>
      <c r="F17" s="18">
        <v>49.1</v>
      </c>
      <c r="G17" s="67">
        <v>1.0474666666666665</v>
      </c>
      <c r="H17" s="65">
        <v>10</v>
      </c>
      <c r="I17" s="18" t="s">
        <v>68</v>
      </c>
      <c r="J17" s="18" t="s">
        <v>64</v>
      </c>
      <c r="Q17" s="68">
        <v>0.58410430000000002</v>
      </c>
    </row>
    <row r="18" spans="1:17" ht="15.75" thickBot="1" x14ac:dyDescent="0.3">
      <c r="A18" s="18" t="s">
        <v>14</v>
      </c>
      <c r="B18" s="18">
        <v>2022</v>
      </c>
      <c r="C18" s="18">
        <v>198</v>
      </c>
      <c r="D18" s="18">
        <v>1</v>
      </c>
      <c r="E18" s="18">
        <v>3.34</v>
      </c>
      <c r="F18" s="18">
        <v>98</v>
      </c>
      <c r="G18" s="67">
        <v>2.0906666666666669</v>
      </c>
      <c r="H18" s="65">
        <v>11.066666666666668</v>
      </c>
      <c r="I18" s="18" t="s">
        <v>38</v>
      </c>
      <c r="J18" s="18" t="s">
        <v>66</v>
      </c>
      <c r="Q18" s="68">
        <v>0.29722480000000001</v>
      </c>
    </row>
    <row r="19" spans="1:17" ht="15.75" thickBot="1" x14ac:dyDescent="0.3">
      <c r="A19" s="18" t="s">
        <v>14</v>
      </c>
      <c r="B19" s="18">
        <v>2022</v>
      </c>
      <c r="C19" s="18">
        <v>198</v>
      </c>
      <c r="D19" s="18">
        <v>2</v>
      </c>
      <c r="E19" s="18">
        <v>3.35</v>
      </c>
      <c r="F19" s="18">
        <v>103.8</v>
      </c>
      <c r="G19" s="67">
        <v>2.2143999999999999</v>
      </c>
      <c r="H19" s="65">
        <v>11.066666666666668</v>
      </c>
      <c r="I19" s="18" t="s">
        <v>38</v>
      </c>
      <c r="J19" s="18" t="s">
        <v>66</v>
      </c>
      <c r="Q19" s="68">
        <v>0.44887739999999998</v>
      </c>
    </row>
    <row r="20" spans="1:17" ht="15.75" thickBot="1" x14ac:dyDescent="0.3">
      <c r="A20" s="18" t="s">
        <v>14</v>
      </c>
      <c r="B20" s="18">
        <v>2022</v>
      </c>
      <c r="C20" s="18">
        <v>198</v>
      </c>
      <c r="D20" s="18">
        <v>3</v>
      </c>
      <c r="E20" s="18">
        <v>3.24</v>
      </c>
      <c r="F20" s="18">
        <v>120.6</v>
      </c>
      <c r="G20" s="67">
        <v>2.5728</v>
      </c>
      <c r="H20" s="65">
        <v>10.266666666666666</v>
      </c>
      <c r="I20" s="18" t="s">
        <v>38</v>
      </c>
      <c r="J20" s="18" t="s">
        <v>66</v>
      </c>
      <c r="Q20" s="68">
        <v>0.68327769999999999</v>
      </c>
    </row>
    <row r="21" spans="1:17" ht="15.75" thickBot="1" x14ac:dyDescent="0.3">
      <c r="A21" s="18" t="s">
        <v>14</v>
      </c>
      <c r="B21" s="18">
        <v>2022</v>
      </c>
      <c r="C21" s="18">
        <v>199</v>
      </c>
      <c r="D21" s="18">
        <v>1</v>
      </c>
      <c r="E21" s="18">
        <v>3.44</v>
      </c>
      <c r="F21" s="18">
        <v>70.099999999999994</v>
      </c>
      <c r="G21" s="67">
        <v>1.4954666666666665</v>
      </c>
      <c r="H21" s="65">
        <v>10.466666666666667</v>
      </c>
      <c r="I21" s="18" t="s">
        <v>38</v>
      </c>
      <c r="J21" s="18" t="s">
        <v>66</v>
      </c>
      <c r="Q21" s="68">
        <v>0.51488959999999995</v>
      </c>
    </row>
    <row r="22" spans="1:17" ht="15.75" thickBot="1" x14ac:dyDescent="0.3">
      <c r="A22" s="18" t="s">
        <v>14</v>
      </c>
      <c r="B22" s="18">
        <v>2022</v>
      </c>
      <c r="C22" s="18">
        <v>208</v>
      </c>
      <c r="D22" s="18">
        <v>1</v>
      </c>
      <c r="E22" s="18">
        <v>4.2300000000000004</v>
      </c>
      <c r="F22" s="18">
        <v>16</v>
      </c>
      <c r="G22" s="67">
        <v>0.34133333333333332</v>
      </c>
      <c r="H22" s="65">
        <v>7.0666666666666664</v>
      </c>
      <c r="I22" s="18" t="s">
        <v>40</v>
      </c>
      <c r="J22" s="18" t="s">
        <v>65</v>
      </c>
      <c r="Q22" s="68">
        <v>0.47697650000000003</v>
      </c>
    </row>
    <row r="23" spans="1:17" ht="15.75" thickBot="1" x14ac:dyDescent="0.3">
      <c r="A23" s="18" t="s">
        <v>14</v>
      </c>
      <c r="B23" s="18">
        <v>2022</v>
      </c>
      <c r="C23" s="18">
        <v>221</v>
      </c>
      <c r="D23" s="18">
        <v>1</v>
      </c>
      <c r="E23" s="18">
        <v>3.51</v>
      </c>
      <c r="F23" s="18">
        <v>40</v>
      </c>
      <c r="G23" s="67">
        <v>0.85333333333333339</v>
      </c>
      <c r="H23" s="65">
        <v>12.066666666666668</v>
      </c>
      <c r="I23" s="18" t="s">
        <v>68</v>
      </c>
      <c r="J23" s="18" t="s">
        <v>64</v>
      </c>
      <c r="Q23" s="68">
        <v>0.46700750000000002</v>
      </c>
    </row>
    <row r="24" spans="1:17" ht="15.75" thickBot="1" x14ac:dyDescent="0.3">
      <c r="A24" s="18" t="s">
        <v>14</v>
      </c>
      <c r="B24" s="18">
        <v>2022</v>
      </c>
      <c r="C24" s="18">
        <v>222</v>
      </c>
      <c r="D24" s="18">
        <v>1</v>
      </c>
      <c r="E24" s="18">
        <v>3.6</v>
      </c>
      <c r="F24" s="18">
        <v>42.5</v>
      </c>
      <c r="G24" s="67">
        <v>0.90666666666666662</v>
      </c>
      <c r="H24" s="65">
        <v>6.8666666666666671</v>
      </c>
      <c r="I24" s="18" t="s">
        <v>38</v>
      </c>
      <c r="J24" s="18" t="s">
        <v>66</v>
      </c>
      <c r="Q24" s="68">
        <v>0.55109819999999998</v>
      </c>
    </row>
    <row r="25" spans="1:17" ht="15.75" thickBot="1" x14ac:dyDescent="0.3">
      <c r="A25" s="18" t="s">
        <v>14</v>
      </c>
      <c r="B25" s="18">
        <v>2022</v>
      </c>
      <c r="C25" s="18">
        <v>222</v>
      </c>
      <c r="D25" s="18">
        <v>2</v>
      </c>
      <c r="E25" s="18">
        <v>3.53</v>
      </c>
      <c r="F25" s="18">
        <v>45</v>
      </c>
      <c r="G25" s="67">
        <v>0.96000000000000008</v>
      </c>
      <c r="H25" s="65">
        <v>5.9333333333333336</v>
      </c>
      <c r="I25" s="18" t="s">
        <v>38</v>
      </c>
      <c r="J25" s="18" t="s">
        <v>66</v>
      </c>
      <c r="Q25" s="68">
        <v>0.82325669999999995</v>
      </c>
    </row>
    <row r="26" spans="1:17" ht="15.75" thickBot="1" x14ac:dyDescent="0.3">
      <c r="A26" s="18" t="s">
        <v>14</v>
      </c>
      <c r="B26" s="18">
        <v>2022</v>
      </c>
      <c r="C26" s="18">
        <v>222</v>
      </c>
      <c r="D26" s="18">
        <v>3</v>
      </c>
      <c r="E26" s="18">
        <v>3.64</v>
      </c>
      <c r="F26" s="18">
        <v>43</v>
      </c>
      <c r="G26" s="67">
        <v>0.91733333333333322</v>
      </c>
      <c r="H26" s="65">
        <v>6</v>
      </c>
      <c r="I26" s="18" t="s">
        <v>68</v>
      </c>
      <c r="J26" s="18" t="s">
        <v>64</v>
      </c>
      <c r="Q26" s="68">
        <v>0.59510640000000004</v>
      </c>
    </row>
    <row r="27" spans="1:17" ht="15.75" thickBot="1" x14ac:dyDescent="0.3">
      <c r="A27" s="18" t="s">
        <v>14</v>
      </c>
      <c r="B27" s="18">
        <v>2022</v>
      </c>
      <c r="C27" s="18">
        <v>223</v>
      </c>
      <c r="D27" s="18">
        <v>1</v>
      </c>
      <c r="E27" s="18">
        <v>3.84</v>
      </c>
      <c r="F27" s="18">
        <v>49.8</v>
      </c>
      <c r="G27" s="67">
        <v>1.0624</v>
      </c>
      <c r="H27" s="65">
        <v>6.7333333333333334</v>
      </c>
      <c r="I27" s="18" t="s">
        <v>40</v>
      </c>
      <c r="J27" s="18" t="s">
        <v>65</v>
      </c>
      <c r="Q27" s="68">
        <v>0.34671629999999998</v>
      </c>
    </row>
    <row r="28" spans="1:17" ht="15.75" thickBot="1" x14ac:dyDescent="0.3">
      <c r="A28" s="18" t="s">
        <v>14</v>
      </c>
      <c r="B28" s="18">
        <v>2022</v>
      </c>
      <c r="C28" s="18">
        <v>223</v>
      </c>
      <c r="D28" s="18">
        <v>2</v>
      </c>
      <c r="E28" s="18">
        <v>4.5999999999999996</v>
      </c>
      <c r="F28" s="18">
        <v>13.4</v>
      </c>
      <c r="G28" s="67">
        <v>0.28586666666666666</v>
      </c>
      <c r="H28" s="65">
        <v>6.2666666666666666</v>
      </c>
      <c r="I28" s="18" t="s">
        <v>40</v>
      </c>
      <c r="J28" s="18" t="s">
        <v>65</v>
      </c>
      <c r="Q28" s="68">
        <v>0.47440189999999999</v>
      </c>
    </row>
    <row r="29" spans="1:17" ht="15.75" thickBot="1" x14ac:dyDescent="0.3">
      <c r="A29" s="18" t="s">
        <v>14</v>
      </c>
      <c r="B29" s="18">
        <v>2022</v>
      </c>
      <c r="C29" s="18">
        <v>223</v>
      </c>
      <c r="D29" s="18">
        <v>3</v>
      </c>
      <c r="E29" s="18">
        <v>3.45</v>
      </c>
      <c r="F29" s="18">
        <v>81.7</v>
      </c>
      <c r="G29" s="67">
        <v>1.7429333333333334</v>
      </c>
      <c r="H29" s="65">
        <v>8.0666666666666664</v>
      </c>
      <c r="I29" s="18" t="s">
        <v>38</v>
      </c>
      <c r="J29" s="18" t="s">
        <v>66</v>
      </c>
      <c r="Q29" s="68">
        <v>0.57946359999999997</v>
      </c>
    </row>
    <row r="30" spans="1:17" ht="15.75" thickBot="1" x14ac:dyDescent="0.3">
      <c r="A30" s="18" t="s">
        <v>14</v>
      </c>
      <c r="B30" s="18">
        <v>2022</v>
      </c>
      <c r="C30" s="18">
        <v>223</v>
      </c>
      <c r="D30" s="18">
        <v>4</v>
      </c>
      <c r="E30" s="18">
        <v>3.58</v>
      </c>
      <c r="F30" s="18">
        <v>56.5</v>
      </c>
      <c r="G30" s="67">
        <v>1.2053333333333336</v>
      </c>
      <c r="H30" s="65">
        <v>7.8666666666666671</v>
      </c>
      <c r="I30" s="18" t="s">
        <v>68</v>
      </c>
      <c r="J30" s="18" t="s">
        <v>64</v>
      </c>
      <c r="Q30" s="68">
        <v>0.3519332</v>
      </c>
    </row>
    <row r="31" spans="1:17" ht="15.75" thickBot="1" x14ac:dyDescent="0.3">
      <c r="A31" s="18" t="s">
        <v>15</v>
      </c>
      <c r="B31" s="18">
        <v>2022</v>
      </c>
      <c r="C31" s="18">
        <v>284</v>
      </c>
      <c r="D31" s="18">
        <v>1</v>
      </c>
      <c r="E31" s="18">
        <v>3.2</v>
      </c>
      <c r="F31" s="18">
        <v>54</v>
      </c>
      <c r="G31" s="67">
        <v>1.728</v>
      </c>
      <c r="H31" s="65">
        <v>7.0666666666666664</v>
      </c>
      <c r="I31" s="18" t="s">
        <v>68</v>
      </c>
      <c r="J31" s="18" t="s">
        <v>64</v>
      </c>
      <c r="Q31" s="68">
        <v>0.51438110000000004</v>
      </c>
    </row>
    <row r="32" spans="1:17" ht="15.75" thickBot="1" x14ac:dyDescent="0.3">
      <c r="A32" s="18" t="s">
        <v>16</v>
      </c>
      <c r="B32" s="18">
        <v>2022</v>
      </c>
      <c r="C32" s="18">
        <v>305</v>
      </c>
      <c r="D32" s="18">
        <v>1</v>
      </c>
      <c r="E32" s="18">
        <v>3.42</v>
      </c>
      <c r="F32" s="18">
        <v>26.3</v>
      </c>
      <c r="G32" s="67">
        <v>0.84160000000000001</v>
      </c>
      <c r="H32" s="65">
        <v>5.4666666666666659</v>
      </c>
      <c r="I32" s="18" t="s">
        <v>68</v>
      </c>
      <c r="J32" s="18" t="s">
        <v>64</v>
      </c>
      <c r="Q32" s="68">
        <v>0.54418480000000002</v>
      </c>
    </row>
    <row r="33" spans="1:17" ht="15.75" thickBot="1" x14ac:dyDescent="0.3">
      <c r="A33" s="18" t="s">
        <v>16</v>
      </c>
      <c r="B33" s="18">
        <v>2022</v>
      </c>
      <c r="C33" s="18">
        <v>305</v>
      </c>
      <c r="D33" s="18">
        <v>2</v>
      </c>
      <c r="E33" s="18">
        <v>3.4</v>
      </c>
      <c r="F33" s="18">
        <v>41.2</v>
      </c>
      <c r="G33" s="67">
        <v>0.87893333333333334</v>
      </c>
      <c r="H33" s="65">
        <v>5.333333333333333</v>
      </c>
      <c r="I33" s="18" t="s">
        <v>68</v>
      </c>
      <c r="J33" s="18" t="s">
        <v>64</v>
      </c>
      <c r="Q33" s="68">
        <v>0.47512500000000002</v>
      </c>
    </row>
    <row r="34" spans="1:17" ht="15.75" thickBot="1" x14ac:dyDescent="0.3">
      <c r="A34" s="18" t="s">
        <v>16</v>
      </c>
      <c r="B34" s="18">
        <v>2022</v>
      </c>
      <c r="C34" s="18">
        <v>306</v>
      </c>
      <c r="D34" s="18">
        <v>1</v>
      </c>
      <c r="E34" s="18">
        <v>3.92</v>
      </c>
      <c r="F34" s="18">
        <v>21</v>
      </c>
      <c r="G34" s="67">
        <v>0.44800000000000001</v>
      </c>
      <c r="H34" s="65">
        <v>5.4666666666666659</v>
      </c>
      <c r="I34" s="18" t="s">
        <v>40</v>
      </c>
      <c r="J34" s="18" t="s">
        <v>65</v>
      </c>
      <c r="Q34" s="68">
        <v>0.62507299999999999</v>
      </c>
    </row>
    <row r="35" spans="1:17" ht="15.75" thickBot="1" x14ac:dyDescent="0.3">
      <c r="A35" s="18" t="s">
        <v>16</v>
      </c>
      <c r="B35" s="18">
        <v>2022</v>
      </c>
      <c r="C35" s="18">
        <v>321</v>
      </c>
      <c r="D35" s="18">
        <v>1</v>
      </c>
      <c r="E35" s="18">
        <v>4.12</v>
      </c>
      <c r="F35" s="18">
        <v>12.3</v>
      </c>
      <c r="G35" s="67">
        <v>0.39360000000000001</v>
      </c>
      <c r="H35" s="65">
        <v>6.9333333333333336</v>
      </c>
      <c r="I35" s="18" t="s">
        <v>40</v>
      </c>
      <c r="J35" s="18" t="s">
        <v>65</v>
      </c>
      <c r="Q35" s="68">
        <v>0.61515569999999997</v>
      </c>
    </row>
    <row r="36" spans="1:17" ht="15.75" thickBot="1" x14ac:dyDescent="0.3">
      <c r="A36" s="18" t="s">
        <v>16</v>
      </c>
      <c r="B36" s="18">
        <v>2022</v>
      </c>
      <c r="C36" s="18">
        <v>321</v>
      </c>
      <c r="D36" s="18">
        <v>1</v>
      </c>
      <c r="E36" s="18">
        <v>4.2699999999999996</v>
      </c>
      <c r="F36" s="18">
        <v>10.199999999999999</v>
      </c>
      <c r="G36" s="67">
        <v>0.32640000000000002</v>
      </c>
      <c r="H36" s="65">
        <v>9.1333333333333329</v>
      </c>
      <c r="I36" s="18" t="s">
        <v>40</v>
      </c>
      <c r="J36" s="18" t="s">
        <v>65</v>
      </c>
      <c r="Q36" s="68">
        <v>0.63380239999999999</v>
      </c>
    </row>
    <row r="37" spans="1:17" ht="15.75" thickBot="1" x14ac:dyDescent="0.3">
      <c r="A37" s="18" t="s">
        <v>16</v>
      </c>
      <c r="B37" s="18">
        <v>2022</v>
      </c>
      <c r="C37" s="18">
        <v>324</v>
      </c>
      <c r="D37" s="18">
        <v>1</v>
      </c>
      <c r="E37" s="18">
        <v>4.47</v>
      </c>
      <c r="F37" s="18">
        <v>8</v>
      </c>
      <c r="G37" s="67">
        <v>0.17066666666666666</v>
      </c>
      <c r="H37" s="65">
        <v>6.1333333333333329</v>
      </c>
      <c r="I37" s="18" t="s">
        <v>40</v>
      </c>
      <c r="J37" s="18" t="s">
        <v>65</v>
      </c>
      <c r="Q37" s="68">
        <v>0.43958789999999998</v>
      </c>
    </row>
    <row r="38" spans="1:17" ht="15.75" thickBot="1" x14ac:dyDescent="0.3">
      <c r="A38" s="18" t="s">
        <v>16</v>
      </c>
      <c r="B38" s="18">
        <v>2022</v>
      </c>
      <c r="C38" s="18">
        <v>324</v>
      </c>
      <c r="D38" s="18">
        <v>1</v>
      </c>
      <c r="E38" s="18">
        <v>4.3</v>
      </c>
      <c r="F38" s="18">
        <v>13.1</v>
      </c>
      <c r="G38" s="67">
        <v>0.2794666666666667</v>
      </c>
      <c r="H38" s="65">
        <v>6.8666666666666671</v>
      </c>
      <c r="I38" s="18" t="s">
        <v>40</v>
      </c>
      <c r="J38" s="18" t="s">
        <v>65</v>
      </c>
      <c r="Q38" s="68">
        <v>1.1807019000000001</v>
      </c>
    </row>
    <row r="39" spans="1:17" ht="15.75" thickBot="1" x14ac:dyDescent="0.3">
      <c r="A39" s="18" t="s">
        <v>16</v>
      </c>
      <c r="B39" s="18">
        <v>2022</v>
      </c>
      <c r="C39" s="18">
        <v>325</v>
      </c>
      <c r="D39" s="18">
        <v>1</v>
      </c>
      <c r="E39" s="18">
        <v>4.47</v>
      </c>
      <c r="F39" s="18">
        <v>7.6</v>
      </c>
      <c r="G39" s="67">
        <v>0.16213333333333335</v>
      </c>
      <c r="H39" s="65">
        <v>6.1333333333333329</v>
      </c>
      <c r="I39" s="18" t="s">
        <v>40</v>
      </c>
      <c r="J39" s="18" t="s">
        <v>65</v>
      </c>
      <c r="Q39" s="68">
        <v>1.0895657999999999</v>
      </c>
    </row>
    <row r="40" spans="1:17" ht="15.75" thickBot="1" x14ac:dyDescent="0.3">
      <c r="A40" s="18" t="s">
        <v>16</v>
      </c>
      <c r="B40" s="18">
        <v>2022</v>
      </c>
      <c r="C40" s="18">
        <v>325</v>
      </c>
      <c r="D40" s="18">
        <v>1</v>
      </c>
      <c r="E40" s="18">
        <v>4.42</v>
      </c>
      <c r="F40" s="18">
        <v>1</v>
      </c>
      <c r="G40" s="67">
        <v>0.32</v>
      </c>
      <c r="H40" s="65">
        <v>7.4666666666666659</v>
      </c>
      <c r="I40" s="18" t="s">
        <v>40</v>
      </c>
      <c r="J40" s="18" t="s">
        <v>65</v>
      </c>
      <c r="Q40" s="68">
        <v>0.80888470000000001</v>
      </c>
    </row>
    <row r="41" spans="1:17" ht="15.75" thickBot="1" x14ac:dyDescent="0.3">
      <c r="A41" s="18" t="s">
        <v>16</v>
      </c>
      <c r="B41" s="18">
        <v>2022</v>
      </c>
      <c r="C41" s="18">
        <v>331</v>
      </c>
      <c r="D41" s="18">
        <v>1</v>
      </c>
      <c r="E41" s="18">
        <v>4.07</v>
      </c>
      <c r="F41" s="18">
        <v>7</v>
      </c>
      <c r="G41" s="67">
        <v>0.14933333333333335</v>
      </c>
      <c r="H41" s="65">
        <v>6</v>
      </c>
      <c r="I41" s="18" t="s">
        <v>40</v>
      </c>
      <c r="J41" s="18" t="s">
        <v>65</v>
      </c>
      <c r="Q41" s="68">
        <v>0.7222113</v>
      </c>
    </row>
    <row r="42" spans="1:17" ht="15.75" thickBot="1" x14ac:dyDescent="0.3">
      <c r="A42" s="18" t="s">
        <v>16</v>
      </c>
      <c r="B42" s="18">
        <v>2022</v>
      </c>
      <c r="C42" s="18">
        <v>331</v>
      </c>
      <c r="D42" s="18">
        <v>1</v>
      </c>
      <c r="E42" s="18">
        <v>4.16</v>
      </c>
      <c r="F42" s="18">
        <v>0.9</v>
      </c>
      <c r="G42" s="67">
        <v>0.28800000000000003</v>
      </c>
      <c r="H42" s="65">
        <v>6.2</v>
      </c>
      <c r="I42" s="18" t="s">
        <v>40</v>
      </c>
      <c r="J42" s="18" t="s">
        <v>65</v>
      </c>
      <c r="Q42" s="68">
        <v>0.9574897</v>
      </c>
    </row>
    <row r="43" spans="1:17" ht="15.75" thickBot="1" x14ac:dyDescent="0.3">
      <c r="A43" s="18" t="s">
        <v>16</v>
      </c>
      <c r="B43" s="18">
        <v>2022</v>
      </c>
      <c r="C43" s="18">
        <v>337</v>
      </c>
      <c r="D43" s="18">
        <v>1</v>
      </c>
      <c r="E43" s="18">
        <v>4.6100000000000003</v>
      </c>
      <c r="F43" s="18">
        <v>7.9</v>
      </c>
      <c r="G43" s="67">
        <v>0.16853333333333331</v>
      </c>
      <c r="H43" s="65">
        <v>6.2</v>
      </c>
      <c r="I43" s="18" t="s">
        <v>40</v>
      </c>
      <c r="J43" s="18" t="s">
        <v>65</v>
      </c>
      <c r="Q43" s="68">
        <v>0.76962850000000005</v>
      </c>
    </row>
    <row r="44" spans="1:17" ht="15.75" thickBot="1" x14ac:dyDescent="0.3">
      <c r="A44" s="18" t="s">
        <v>16</v>
      </c>
      <c r="B44" s="18">
        <v>2022</v>
      </c>
      <c r="C44" s="18">
        <v>348</v>
      </c>
      <c r="D44" s="18">
        <v>1</v>
      </c>
      <c r="E44" s="18">
        <v>3.8</v>
      </c>
      <c r="F44" s="18">
        <v>8</v>
      </c>
      <c r="G44" s="67">
        <v>0.51200000000000001</v>
      </c>
      <c r="H44" s="65">
        <v>9.3333333333333339</v>
      </c>
      <c r="I44" s="18" t="s">
        <v>40</v>
      </c>
      <c r="J44" s="18" t="s">
        <v>65</v>
      </c>
      <c r="Q44" s="68">
        <v>0.9710744</v>
      </c>
    </row>
    <row r="45" spans="1:17" ht="15.75" thickBot="1" x14ac:dyDescent="0.3">
      <c r="A45" s="18" t="s">
        <v>16</v>
      </c>
      <c r="B45" s="18">
        <v>2022</v>
      </c>
      <c r="C45" s="18">
        <v>357</v>
      </c>
      <c r="D45" s="18">
        <v>1</v>
      </c>
      <c r="E45" s="18">
        <v>4.3</v>
      </c>
      <c r="F45" s="18">
        <v>5.8</v>
      </c>
      <c r="G45" s="67">
        <v>0.18559999999999999</v>
      </c>
      <c r="H45" s="65">
        <v>7.4000000000000012</v>
      </c>
      <c r="I45" s="18" t="s">
        <v>40</v>
      </c>
      <c r="J45" s="18" t="s">
        <v>65</v>
      </c>
      <c r="Q45" s="68">
        <v>0.94927689999999998</v>
      </c>
    </row>
    <row r="46" spans="1:17" ht="15.75" thickBot="1" x14ac:dyDescent="0.3">
      <c r="A46" s="18" t="s">
        <v>16</v>
      </c>
      <c r="B46" s="18">
        <v>2022</v>
      </c>
      <c r="C46" s="18">
        <v>362</v>
      </c>
      <c r="D46" s="18">
        <v>1</v>
      </c>
      <c r="E46" s="18">
        <v>4.59</v>
      </c>
      <c r="F46" s="18">
        <v>5</v>
      </c>
      <c r="G46" s="67">
        <v>0.16</v>
      </c>
      <c r="H46" s="65">
        <v>6.2666666666666666</v>
      </c>
      <c r="I46" s="18" t="s">
        <v>40</v>
      </c>
      <c r="J46" s="18" t="s">
        <v>65</v>
      </c>
      <c r="Q46" s="68">
        <v>1.5861038999999999</v>
      </c>
    </row>
    <row r="47" spans="1:17" ht="15.75" thickBot="1" x14ac:dyDescent="0.3">
      <c r="Q47" s="68">
        <v>0.77489710000000001</v>
      </c>
    </row>
    <row r="48" spans="1:17" ht="15.75" thickBot="1" x14ac:dyDescent="0.3">
      <c r="Q48" s="68">
        <v>0.90671500000000005</v>
      </c>
    </row>
    <row r="49" spans="17:17" ht="15.75" thickBot="1" x14ac:dyDescent="0.3">
      <c r="Q49" s="68">
        <v>0.62200489999999997</v>
      </c>
    </row>
    <row r="50" spans="17:17" ht="15.75" thickBot="1" x14ac:dyDescent="0.3">
      <c r="Q50" s="68">
        <v>0.54106500000000002</v>
      </c>
    </row>
    <row r="51" spans="17:17" ht="15.75" thickBot="1" x14ac:dyDescent="0.3">
      <c r="Q51" s="68">
        <v>1.2617631</v>
      </c>
    </row>
    <row r="52" spans="17:17" ht="15.75" thickBot="1" x14ac:dyDescent="0.3">
      <c r="Q52" s="68">
        <v>1.439397</v>
      </c>
    </row>
    <row r="53" spans="17:17" ht="15.75" thickBot="1" x14ac:dyDescent="0.3">
      <c r="Q53" s="68">
        <v>1.2757609999999999</v>
      </c>
    </row>
    <row r="54" spans="17:17" ht="15.75" thickBot="1" x14ac:dyDescent="0.3">
      <c r="Q54" s="68">
        <v>0.99218729999999999</v>
      </c>
    </row>
    <row r="55" spans="17:17" ht="15.75" thickBot="1" x14ac:dyDescent="0.3">
      <c r="Q55" s="68">
        <v>0.87090659999999998</v>
      </c>
    </row>
    <row r="56" spans="17:17" ht="15.75" thickBot="1" x14ac:dyDescent="0.3">
      <c r="Q56" s="68">
        <v>1.7558218999999999</v>
      </c>
    </row>
    <row r="57" spans="17:17" ht="15.75" thickBot="1" x14ac:dyDescent="0.3">
      <c r="Q57" s="68">
        <v>0.80690879999999998</v>
      </c>
    </row>
    <row r="58" spans="17:17" ht="15.75" thickBot="1" x14ac:dyDescent="0.3">
      <c r="Q58" s="68">
        <v>0.96119569999999999</v>
      </c>
    </row>
    <row r="59" spans="17:17" ht="15.75" thickBot="1" x14ac:dyDescent="0.3">
      <c r="Q59" s="68">
        <v>1.0348525</v>
      </c>
    </row>
    <row r="60" spans="17:17" ht="15.75" thickBot="1" x14ac:dyDescent="0.3">
      <c r="Q60" s="68">
        <v>1.0771561000000001</v>
      </c>
    </row>
    <row r="61" spans="17:17" ht="15.75" thickBot="1" x14ac:dyDescent="0.3">
      <c r="Q61" s="68">
        <v>1.0528276999999999</v>
      </c>
    </row>
    <row r="62" spans="17:17" ht="15.75" thickBot="1" x14ac:dyDescent="0.3">
      <c r="Q62" s="68">
        <v>1.128654</v>
      </c>
    </row>
    <row r="63" spans="17:17" ht="15.75" thickBot="1" x14ac:dyDescent="0.3">
      <c r="Q63" s="68">
        <v>0.97044450000000004</v>
      </c>
    </row>
    <row r="64" spans="17:17" ht="15.75" thickBot="1" x14ac:dyDescent="0.3">
      <c r="Q64" s="68">
        <v>1.1316527999999999</v>
      </c>
    </row>
    <row r="65" spans="17:17" ht="15.75" thickBot="1" x14ac:dyDescent="0.3">
      <c r="Q65" s="68">
        <v>0.92364710000000005</v>
      </c>
    </row>
    <row r="66" spans="17:17" ht="15.75" thickBot="1" x14ac:dyDescent="0.3">
      <c r="Q66" s="68">
        <v>0.85918439999999996</v>
      </c>
    </row>
    <row r="67" spans="17:17" ht="15.75" thickBot="1" x14ac:dyDescent="0.3">
      <c r="Q67" s="68">
        <v>0.78640569999999999</v>
      </c>
    </row>
    <row r="68" spans="17:17" ht="15.75" thickBot="1" x14ac:dyDescent="0.3">
      <c r="Q68" s="68">
        <v>0.87566169999999999</v>
      </c>
    </row>
    <row r="69" spans="17:17" ht="15.75" thickBot="1" x14ac:dyDescent="0.3">
      <c r="Q69" s="68">
        <v>0.82731469999999996</v>
      </c>
    </row>
    <row r="70" spans="17:17" ht="15.75" thickBot="1" x14ac:dyDescent="0.3">
      <c r="Q70" s="68">
        <v>1.2357331</v>
      </c>
    </row>
    <row r="71" spans="17:17" ht="15.75" thickBot="1" x14ac:dyDescent="0.3">
      <c r="Q71" s="68">
        <v>0.72741820000000001</v>
      </c>
    </row>
    <row r="72" spans="17:17" ht="15.75" thickBot="1" x14ac:dyDescent="0.3">
      <c r="Q72" s="68">
        <v>1.1725101</v>
      </c>
    </row>
    <row r="73" spans="17:17" ht="15.75" thickBot="1" x14ac:dyDescent="0.3">
      <c r="Q73" s="68">
        <v>0.69601329999999995</v>
      </c>
    </row>
    <row r="74" spans="17:17" ht="15.75" thickBot="1" x14ac:dyDescent="0.3">
      <c r="Q74" s="68">
        <v>0.79725279999999998</v>
      </c>
    </row>
    <row r="75" spans="17:17" ht="15.75" thickBot="1" x14ac:dyDescent="0.3">
      <c r="Q75" s="68">
        <v>0.47655360000000002</v>
      </c>
    </row>
    <row r="76" spans="17:17" ht="15.75" thickBot="1" x14ac:dyDescent="0.3">
      <c r="Q76" s="68">
        <v>0.55862990000000001</v>
      </c>
    </row>
    <row r="77" spans="17:17" ht="15.75" thickBot="1" x14ac:dyDescent="0.3">
      <c r="Q77" s="68">
        <v>0.35439480000000001</v>
      </c>
    </row>
    <row r="78" spans="17:17" ht="15.75" thickBot="1" x14ac:dyDescent="0.3">
      <c r="Q78" s="68">
        <v>0.36730800000000002</v>
      </c>
    </row>
    <row r="79" spans="17:17" ht="15.75" thickBot="1" x14ac:dyDescent="0.3">
      <c r="Q79" s="68">
        <v>0.59835090000000002</v>
      </c>
    </row>
    <row r="80" spans="17:17" ht="15.75" thickBot="1" x14ac:dyDescent="0.3">
      <c r="Q80" s="68">
        <v>0.68135690000000004</v>
      </c>
    </row>
    <row r="81" spans="17:17" ht="15.75" thickBot="1" x14ac:dyDescent="0.3">
      <c r="Q81" s="68">
        <v>0.82004460000000001</v>
      </c>
    </row>
    <row r="82" spans="17:17" ht="15.75" thickBot="1" x14ac:dyDescent="0.3">
      <c r="Q82" s="68">
        <v>0.49437379999999997</v>
      </c>
    </row>
    <row r="83" spans="17:17" ht="15.75" thickBot="1" x14ac:dyDescent="0.3">
      <c r="Q83" s="68">
        <v>0.67304079999999999</v>
      </c>
    </row>
    <row r="84" spans="17:17" ht="15.75" thickBot="1" x14ac:dyDescent="0.3">
      <c r="Q84" s="68">
        <v>0.38471499999999997</v>
      </c>
    </row>
    <row r="85" spans="17:17" ht="15.75" thickBot="1" x14ac:dyDescent="0.3">
      <c r="Q85" s="68">
        <v>0.55770010000000003</v>
      </c>
    </row>
    <row r="86" spans="17:17" ht="15.75" thickBot="1" x14ac:dyDescent="0.3">
      <c r="Q86" s="68">
        <v>0.91281290000000004</v>
      </c>
    </row>
    <row r="87" spans="17:17" ht="15.75" thickBot="1" x14ac:dyDescent="0.3">
      <c r="Q87" s="68">
        <v>1.5268573000000001</v>
      </c>
    </row>
    <row r="88" spans="17:17" ht="15.75" thickBot="1" x14ac:dyDescent="0.3">
      <c r="Q88" s="68">
        <v>0.83295399999999997</v>
      </c>
    </row>
    <row r="89" spans="17:17" ht="15.75" thickBot="1" x14ac:dyDescent="0.3">
      <c r="Q89" s="68">
        <v>1.3864650999999999</v>
      </c>
    </row>
    <row r="90" spans="17:17" ht="15.75" thickBot="1" x14ac:dyDescent="0.3">
      <c r="Q90" s="68">
        <v>0.9420963</v>
      </c>
    </row>
    <row r="91" spans="17:17" ht="15.75" thickBot="1" x14ac:dyDescent="0.3">
      <c r="Q91" s="68">
        <v>0.48445270000000001</v>
      </c>
    </row>
    <row r="92" spans="17:17" ht="15.75" thickBot="1" x14ac:dyDescent="0.3">
      <c r="Q92" s="68">
        <v>0.69659070000000001</v>
      </c>
    </row>
    <row r="93" spans="17:17" ht="15.75" thickBot="1" x14ac:dyDescent="0.3">
      <c r="Q93" s="68">
        <v>0.75356369999999995</v>
      </c>
    </row>
    <row r="94" spans="17:17" ht="15.75" thickBot="1" x14ac:dyDescent="0.3">
      <c r="Q94" s="68">
        <v>0.50201470000000004</v>
      </c>
    </row>
    <row r="95" spans="17:17" ht="15.75" thickBot="1" x14ac:dyDescent="0.3">
      <c r="Q95" s="68">
        <v>1.1389403</v>
      </c>
    </row>
    <row r="96" spans="17:17" ht="15.75" thickBot="1" x14ac:dyDescent="0.3">
      <c r="Q96" s="68">
        <v>0.92359990000000003</v>
      </c>
    </row>
    <row r="97" spans="17:17" ht="15.75" thickBot="1" x14ac:dyDescent="0.3">
      <c r="Q97" s="68">
        <v>0.66001580000000004</v>
      </c>
    </row>
    <row r="98" spans="17:17" ht="15.75" thickBot="1" x14ac:dyDescent="0.3">
      <c r="Q98" s="68">
        <v>0.65619349999999999</v>
      </c>
    </row>
    <row r="99" spans="17:17" ht="15.75" thickBot="1" x14ac:dyDescent="0.3">
      <c r="Q99" s="68">
        <v>0.64364180000000004</v>
      </c>
    </row>
    <row r="100" spans="17:17" ht="15.75" thickBot="1" x14ac:dyDescent="0.3">
      <c r="Q100" s="68">
        <v>0.46306370000000002</v>
      </c>
    </row>
    <row r="101" spans="17:17" ht="15.75" thickBot="1" x14ac:dyDescent="0.3">
      <c r="Q101" s="68">
        <v>1.084694</v>
      </c>
    </row>
    <row r="102" spans="17:17" ht="15.75" thickBot="1" x14ac:dyDescent="0.3">
      <c r="Q102" s="68">
        <v>0.82622359999999995</v>
      </c>
    </row>
    <row r="103" spans="17:17" ht="15.75" thickBot="1" x14ac:dyDescent="0.3">
      <c r="Q103" s="68">
        <v>0.97219429999999996</v>
      </c>
    </row>
    <row r="104" spans="17:17" ht="15.75" thickBot="1" x14ac:dyDescent="0.3">
      <c r="Q104" s="68">
        <v>0.87575860000000005</v>
      </c>
    </row>
    <row r="105" spans="17:17" ht="15.75" thickBot="1" x14ac:dyDescent="0.3">
      <c r="Q105" s="68">
        <v>0.56398239999999999</v>
      </c>
    </row>
    <row r="106" spans="17:17" ht="15.75" thickBot="1" x14ac:dyDescent="0.3">
      <c r="Q106" s="68">
        <v>0.5577841</v>
      </c>
    </row>
    <row r="107" spans="17:17" ht="15.75" thickBot="1" x14ac:dyDescent="0.3">
      <c r="Q107" s="68">
        <v>0.47431319999999999</v>
      </c>
    </row>
    <row r="108" spans="17:17" ht="15.75" thickBot="1" x14ac:dyDescent="0.3">
      <c r="Q108" s="68">
        <v>0.49270160000000002</v>
      </c>
    </row>
    <row r="109" spans="17:17" ht="15.75" thickBot="1" x14ac:dyDescent="0.3">
      <c r="Q109" s="68">
        <v>0.45607979999999998</v>
      </c>
    </row>
    <row r="110" spans="17:17" ht="15.75" thickBot="1" x14ac:dyDescent="0.3">
      <c r="Q110" s="68">
        <v>0.43748480000000001</v>
      </c>
    </row>
    <row r="111" spans="17:17" ht="15.75" thickBot="1" x14ac:dyDescent="0.3">
      <c r="Q111" s="68">
        <v>0.33219379999999998</v>
      </c>
    </row>
    <row r="112" spans="17:17" ht="15.75" thickBot="1" x14ac:dyDescent="0.3">
      <c r="Q112" s="68">
        <v>0.29949759999999997</v>
      </c>
    </row>
    <row r="113" spans="17:17" ht="15.75" thickBot="1" x14ac:dyDescent="0.3">
      <c r="Q113" s="68">
        <v>0.28348519999999999</v>
      </c>
    </row>
    <row r="114" spans="17:17" ht="15.75" thickBot="1" x14ac:dyDescent="0.3">
      <c r="Q114" s="68">
        <v>0.27697690000000003</v>
      </c>
    </row>
    <row r="115" spans="17:17" ht="15.75" thickBot="1" x14ac:dyDescent="0.3">
      <c r="Q115" s="68">
        <v>0.25502449999999999</v>
      </c>
    </row>
    <row r="116" spans="17:17" ht="15.75" thickBot="1" x14ac:dyDescent="0.3">
      <c r="Q116" s="68">
        <v>0.23007620000000001</v>
      </c>
    </row>
    <row r="117" spans="17:17" ht="15.75" thickBot="1" x14ac:dyDescent="0.3">
      <c r="Q117" s="68">
        <v>0.15393999999999999</v>
      </c>
    </row>
    <row r="118" spans="17:17" ht="15.75" thickBot="1" x14ac:dyDescent="0.3">
      <c r="Q118" s="68">
        <v>0.66676880000000005</v>
      </c>
    </row>
    <row r="119" spans="17:17" ht="15.75" thickBot="1" x14ac:dyDescent="0.3">
      <c r="Q119" s="68">
        <v>0.53438280000000005</v>
      </c>
    </row>
    <row r="120" spans="17:17" ht="15.75" thickBot="1" x14ac:dyDescent="0.3">
      <c r="Q120" s="68">
        <v>0.50483739999999999</v>
      </c>
    </row>
    <row r="121" spans="17:17" ht="15.75" thickBot="1" x14ac:dyDescent="0.3">
      <c r="Q121" s="68">
        <v>0.46878370000000003</v>
      </c>
    </row>
    <row r="122" spans="17:17" ht="15.75" thickBot="1" x14ac:dyDescent="0.3">
      <c r="Q122" s="68">
        <v>0.4690936</v>
      </c>
    </row>
    <row r="123" spans="17:17" ht="15.75" thickBot="1" x14ac:dyDescent="0.3">
      <c r="Q123" s="68">
        <v>0.45478580000000002</v>
      </c>
    </row>
    <row r="124" spans="17:17" ht="15.75" thickBot="1" x14ac:dyDescent="0.3">
      <c r="Q124" s="68">
        <v>0.38505460000000002</v>
      </c>
    </row>
    <row r="125" spans="17:17" ht="15.75" thickBot="1" x14ac:dyDescent="0.3">
      <c r="Q125" s="68">
        <v>0.3683707</v>
      </c>
    </row>
    <row r="126" spans="17:17" ht="15.75" thickBot="1" x14ac:dyDescent="0.3">
      <c r="Q126" s="68">
        <v>0.36718269999999997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Hoja5</vt:lpstr>
      <vt:lpstr>Hoja3</vt:lpstr>
      <vt:lpstr>Fenoles</vt:lpstr>
      <vt:lpstr>R</vt:lpstr>
      <vt:lpstr>acidez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</dc:creator>
  <cp:lastModifiedBy>IP</cp:lastModifiedBy>
  <cp:lastPrinted>2023-03-27T17:43:30Z</cp:lastPrinted>
  <dcterms:created xsi:type="dcterms:W3CDTF">2023-03-13T18:10:04Z</dcterms:created>
  <dcterms:modified xsi:type="dcterms:W3CDTF">2023-09-11T20:04:33Z</dcterms:modified>
</cp:coreProperties>
</file>